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T:\AArete Client Work\CODE\TeamMember\saltemeier\crosswalk_in_edits_change\"/>
    </mc:Choice>
  </mc:AlternateContent>
  <xr:revisionPtr revIDLastSave="0" documentId="8_{84A9FE00-B3D7-48D1-8AA0-E605D614FD6C}" xr6:coauthVersionLast="47" xr6:coauthVersionMax="47" xr10:uidLastSave="{00000000-0000-0000-0000-000000000000}"/>
  <bookViews>
    <workbookView xWindow="-28920" yWindow="-120" windowWidth="29040" windowHeight="15840" tabRatio="420" firstSheet="4" activeTab="4" xr2:uid="{6E81F47D-9B73-46EB-90DF-EA983A1B2584}"/>
  </bookViews>
  <sheets>
    <sheet name="How-to-Read" sheetId="7" r:id="rId1"/>
    <sheet name="Medical" sheetId="1" r:id="rId2"/>
    <sheet name="Profile" sheetId="5" r:id="rId3"/>
    <sheet name="CHECK" sheetId="3" state="hidden" r:id="rId4"/>
    <sheet name="Data Model" sheetId="2" r:id="rId5"/>
    <sheet name="MCS PI Edits" sheetId="8" r:id="rId6"/>
    <sheet name="Setup Info" sheetId="6" r:id="rId7"/>
  </sheets>
  <definedNames>
    <definedName name="_xlnm._FilterDatabase" localSheetId="4" hidden="1">'Data Model'!$A$1:$L$828</definedName>
    <definedName name="_xlnm._FilterDatabase" localSheetId="5" hidden="1">'MCS PI Edits'!$A$1:$H$219</definedName>
    <definedName name="_xlnm._FilterDatabase" localSheetId="1" hidden="1">Medical!$A$2:$W$334</definedName>
    <definedName name="_xlnm._FilterDatabase" localSheetId="2" hidden="1">Profile!$A$1:$K$366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37" i="2" l="1"/>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729" i="2"/>
  <c r="L730" i="2"/>
  <c r="L731" i="2"/>
  <c r="L732" i="2"/>
  <c r="L733" i="2"/>
  <c r="L734" i="2"/>
  <c r="L735" i="2"/>
  <c r="L736" i="2"/>
  <c r="J3" i="1" l="1"/>
  <c r="I4" i="1"/>
  <c r="V5" i="1"/>
  <c r="V6" i="1"/>
  <c r="V7" i="1"/>
  <c r="V8" i="1"/>
  <c r="V9" i="1"/>
  <c r="V10" i="1"/>
  <c r="V11" i="1"/>
  <c r="V12" i="1"/>
  <c r="V13" i="1"/>
  <c r="V14" i="1"/>
  <c r="V15" i="1"/>
  <c r="V17" i="1"/>
  <c r="V22" i="1"/>
  <c r="V24" i="1"/>
  <c r="V29" i="1"/>
  <c r="V30" i="1"/>
  <c r="V31" i="1"/>
  <c r="V32" i="1"/>
  <c r="V33" i="1"/>
  <c r="V57" i="1"/>
  <c r="V61" i="1"/>
  <c r="V62" i="1"/>
  <c r="V67" i="1"/>
  <c r="V68" i="1"/>
  <c r="V69" i="1"/>
  <c r="V73" i="1"/>
  <c r="V74" i="1"/>
  <c r="V75" i="1"/>
  <c r="V76" i="1"/>
  <c r="V78" i="1"/>
  <c r="V79" i="1"/>
  <c r="V83" i="1"/>
  <c r="V167" i="1"/>
  <c r="V169" i="1"/>
  <c r="V170" i="1"/>
  <c r="V171" i="1"/>
  <c r="V172" i="1"/>
  <c r="V174" i="1"/>
  <c r="V175" i="1"/>
  <c r="V179" i="1"/>
  <c r="V190" i="1"/>
  <c r="V193" i="1"/>
  <c r="V197" i="1"/>
  <c r="V198" i="1"/>
  <c r="V199" i="1"/>
  <c r="V200" i="1"/>
  <c r="V201" i="1"/>
  <c r="V202" i="1"/>
  <c r="V206" i="1"/>
  <c r="V208" i="1"/>
  <c r="V214" i="1"/>
  <c r="V215" i="1"/>
  <c r="V218" i="1"/>
  <c r="V219" i="1"/>
  <c r="V223" i="1"/>
  <c r="V224" i="1"/>
  <c r="V225" i="1"/>
  <c r="V226" i="1"/>
  <c r="V227" i="1"/>
  <c r="V228" i="1"/>
  <c r="V232" i="1"/>
  <c r="V234" i="1"/>
  <c r="V240" i="1"/>
  <c r="V241" i="1"/>
  <c r="V244" i="1"/>
  <c r="V245" i="1"/>
  <c r="V249" i="1"/>
  <c r="V250" i="1"/>
  <c r="V251" i="1"/>
  <c r="V252" i="1"/>
  <c r="V253" i="1"/>
  <c r="V254" i="1"/>
  <c r="V258" i="1"/>
  <c r="V260" i="1"/>
  <c r="V266" i="1"/>
  <c r="V267" i="1"/>
  <c r="V270" i="1"/>
  <c r="V271" i="1"/>
  <c r="V275" i="1"/>
  <c r="V276" i="1"/>
  <c r="V277" i="1"/>
  <c r="V278" i="1"/>
  <c r="V279" i="1"/>
  <c r="V280" i="1"/>
  <c r="V284" i="1"/>
  <c r="V286" i="1"/>
  <c r="V292" i="1"/>
  <c r="V293" i="1"/>
  <c r="V296" i="1"/>
  <c r="V297" i="1"/>
  <c r="V302" i="1"/>
  <c r="V306" i="1"/>
  <c r="V307" i="1"/>
  <c r="V308" i="1"/>
  <c r="V310" i="1"/>
  <c r="V314" i="1"/>
  <c r="V315" i="1"/>
  <c r="V316" i="1"/>
  <c r="V318" i="1"/>
  <c r="V322" i="1"/>
  <c r="V323" i="1"/>
  <c r="V324" i="1"/>
  <c r="V326" i="1"/>
  <c r="V330" i="1"/>
  <c r="V331" i="1"/>
  <c r="V332" i="1"/>
  <c r="V3" i="1"/>
  <c r="E327" i="1"/>
  <c r="V327" i="1" s="1"/>
  <c r="E328" i="1"/>
  <c r="V328" i="1" s="1"/>
  <c r="E329" i="1"/>
  <c r="V329" i="1" s="1"/>
  <c r="E333" i="1"/>
  <c r="V333" i="1" s="1"/>
  <c r="E334" i="1"/>
  <c r="V334" i="1" s="1"/>
  <c r="E325" i="1"/>
  <c r="V325" i="1" s="1"/>
  <c r="E319" i="1"/>
  <c r="V319" i="1" s="1"/>
  <c r="E320" i="1"/>
  <c r="V320" i="1" s="1"/>
  <c r="E321" i="1"/>
  <c r="V321" i="1" s="1"/>
  <c r="E317" i="1"/>
  <c r="V317" i="1" s="1"/>
  <c r="E311" i="1"/>
  <c r="V311" i="1" s="1"/>
  <c r="E312" i="1"/>
  <c r="V312" i="1" s="1"/>
  <c r="E313" i="1"/>
  <c r="V313" i="1" s="1"/>
  <c r="E309" i="1"/>
  <c r="V309" i="1" s="1"/>
  <c r="E303" i="1"/>
  <c r="V303" i="1" s="1"/>
  <c r="E304" i="1"/>
  <c r="V304" i="1" s="1"/>
  <c r="E305" i="1"/>
  <c r="V305" i="1" s="1"/>
  <c r="E301" i="1"/>
  <c r="V301" i="1" s="1"/>
  <c r="E281" i="1"/>
  <c r="V281" i="1" s="1"/>
  <c r="E282" i="1"/>
  <c r="V282" i="1" s="1"/>
  <c r="E283" i="1"/>
  <c r="V283" i="1" s="1"/>
  <c r="E285" i="1"/>
  <c r="V285" i="1" s="1"/>
  <c r="E287" i="1"/>
  <c r="V287" i="1" s="1"/>
  <c r="E288" i="1"/>
  <c r="V288" i="1" s="1"/>
  <c r="E289" i="1"/>
  <c r="V289" i="1" s="1"/>
  <c r="E290" i="1"/>
  <c r="V290" i="1" s="1"/>
  <c r="E291" i="1"/>
  <c r="V291" i="1" s="1"/>
  <c r="E294" i="1"/>
  <c r="V294" i="1" s="1"/>
  <c r="E295" i="1"/>
  <c r="V295" i="1" s="1"/>
  <c r="E298" i="1"/>
  <c r="V298" i="1" s="1"/>
  <c r="E299" i="1"/>
  <c r="V299" i="1" s="1"/>
  <c r="E300" i="1"/>
  <c r="V300" i="1" s="1"/>
  <c r="E255" i="1"/>
  <c r="V255" i="1" s="1"/>
  <c r="E256" i="1"/>
  <c r="V256" i="1" s="1"/>
  <c r="E257" i="1"/>
  <c r="V257" i="1" s="1"/>
  <c r="E259" i="1"/>
  <c r="V259" i="1" s="1"/>
  <c r="E261" i="1"/>
  <c r="V261" i="1" s="1"/>
  <c r="E262" i="1"/>
  <c r="V262" i="1" s="1"/>
  <c r="E263" i="1"/>
  <c r="V263" i="1" s="1"/>
  <c r="E264" i="1"/>
  <c r="V264" i="1" s="1"/>
  <c r="E265" i="1"/>
  <c r="V265" i="1" s="1"/>
  <c r="E268" i="1"/>
  <c r="V268" i="1" s="1"/>
  <c r="E269" i="1"/>
  <c r="V269" i="1" s="1"/>
  <c r="E272" i="1"/>
  <c r="V272" i="1" s="1"/>
  <c r="E273" i="1"/>
  <c r="V273" i="1" s="1"/>
  <c r="E274" i="1"/>
  <c r="V274" i="1" s="1"/>
  <c r="E229" i="1"/>
  <c r="V229" i="1" s="1"/>
  <c r="E230" i="1"/>
  <c r="V230" i="1" s="1"/>
  <c r="E231" i="1"/>
  <c r="V231" i="1" s="1"/>
  <c r="E233" i="1"/>
  <c r="V233" i="1" s="1"/>
  <c r="E235" i="1"/>
  <c r="V235" i="1" s="1"/>
  <c r="E236" i="1"/>
  <c r="V236" i="1" s="1"/>
  <c r="E237" i="1"/>
  <c r="V237" i="1" s="1"/>
  <c r="E238" i="1"/>
  <c r="V238" i="1" s="1"/>
  <c r="E239" i="1"/>
  <c r="V239" i="1" s="1"/>
  <c r="E242" i="1"/>
  <c r="V242" i="1" s="1"/>
  <c r="E243" i="1"/>
  <c r="V243" i="1" s="1"/>
  <c r="E246" i="1"/>
  <c r="V246" i="1" s="1"/>
  <c r="E247" i="1"/>
  <c r="V247" i="1" s="1"/>
  <c r="E248" i="1"/>
  <c r="V248" i="1" s="1"/>
  <c r="E203" i="1"/>
  <c r="V203" i="1" s="1"/>
  <c r="E204" i="1"/>
  <c r="V204" i="1" s="1"/>
  <c r="E205" i="1"/>
  <c r="V205" i="1" s="1"/>
  <c r="E207" i="1"/>
  <c r="V207" i="1" s="1"/>
  <c r="E209" i="1"/>
  <c r="V209" i="1" s="1"/>
  <c r="E210" i="1"/>
  <c r="V210" i="1" s="1"/>
  <c r="E211" i="1"/>
  <c r="V211" i="1" s="1"/>
  <c r="E212" i="1"/>
  <c r="V212" i="1" s="1"/>
  <c r="E213" i="1"/>
  <c r="V213" i="1" s="1"/>
  <c r="E216" i="1"/>
  <c r="V216" i="1" s="1"/>
  <c r="E217" i="1"/>
  <c r="V217" i="1" s="1"/>
  <c r="E220" i="1"/>
  <c r="V220" i="1" s="1"/>
  <c r="E221" i="1"/>
  <c r="V221" i="1" s="1"/>
  <c r="E222" i="1"/>
  <c r="V222" i="1" s="1"/>
  <c r="E4" i="1"/>
  <c r="V4" i="1" s="1"/>
  <c r="E16" i="1"/>
  <c r="V16" i="1" s="1"/>
  <c r="E18" i="1"/>
  <c r="V18" i="1" s="1"/>
  <c r="E19" i="1"/>
  <c r="V19" i="1" s="1"/>
  <c r="E20" i="1"/>
  <c r="V20" i="1" s="1"/>
  <c r="E21" i="1"/>
  <c r="V21" i="1" s="1"/>
  <c r="E23" i="1"/>
  <c r="V23" i="1" s="1"/>
  <c r="E25" i="1"/>
  <c r="V25" i="1" s="1"/>
  <c r="E26" i="1"/>
  <c r="V26" i="1" s="1"/>
  <c r="E27" i="1"/>
  <c r="V27" i="1" s="1"/>
  <c r="E28" i="1"/>
  <c r="V28" i="1" s="1"/>
  <c r="E34" i="1"/>
  <c r="V34" i="1" s="1"/>
  <c r="E35" i="1"/>
  <c r="V35" i="1" s="1"/>
  <c r="E36" i="1"/>
  <c r="V36" i="1" s="1"/>
  <c r="E37" i="1"/>
  <c r="V37" i="1" s="1"/>
  <c r="E38" i="1"/>
  <c r="V38" i="1" s="1"/>
  <c r="E39" i="1"/>
  <c r="V39" i="1" s="1"/>
  <c r="E40" i="1"/>
  <c r="V40" i="1" s="1"/>
  <c r="E41" i="1"/>
  <c r="V41" i="1" s="1"/>
  <c r="E42" i="1"/>
  <c r="V42" i="1" s="1"/>
  <c r="E43" i="1"/>
  <c r="V43" i="1" s="1"/>
  <c r="E44" i="1"/>
  <c r="V44" i="1" s="1"/>
  <c r="E45" i="1"/>
  <c r="V45" i="1" s="1"/>
  <c r="E46" i="1"/>
  <c r="V46" i="1" s="1"/>
  <c r="E47" i="1"/>
  <c r="V47" i="1" s="1"/>
  <c r="E48" i="1"/>
  <c r="V48" i="1" s="1"/>
  <c r="E49" i="1"/>
  <c r="V49" i="1" s="1"/>
  <c r="E50" i="1"/>
  <c r="V50" i="1" s="1"/>
  <c r="E51" i="1"/>
  <c r="V51" i="1" s="1"/>
  <c r="E52" i="1"/>
  <c r="V52" i="1" s="1"/>
  <c r="E53" i="1"/>
  <c r="V53" i="1" s="1"/>
  <c r="E54" i="1"/>
  <c r="V54" i="1" s="1"/>
  <c r="E55" i="1"/>
  <c r="V55" i="1" s="1"/>
  <c r="E56" i="1"/>
  <c r="V56" i="1" s="1"/>
  <c r="E58" i="1"/>
  <c r="V58" i="1" s="1"/>
  <c r="E59" i="1"/>
  <c r="V59" i="1" s="1"/>
  <c r="E60" i="1"/>
  <c r="V60" i="1" s="1"/>
  <c r="E63" i="1"/>
  <c r="V63" i="1" s="1"/>
  <c r="E64" i="1"/>
  <c r="V64" i="1" s="1"/>
  <c r="E65" i="1"/>
  <c r="V65" i="1" s="1"/>
  <c r="E66" i="1"/>
  <c r="V66" i="1" s="1"/>
  <c r="E70" i="1"/>
  <c r="V70" i="1" s="1"/>
  <c r="E71" i="1"/>
  <c r="V71" i="1" s="1"/>
  <c r="E72" i="1"/>
  <c r="V72" i="1" s="1"/>
  <c r="E77" i="1"/>
  <c r="V77" i="1" s="1"/>
  <c r="E80" i="1"/>
  <c r="V80" i="1" s="1"/>
  <c r="E81" i="1"/>
  <c r="V81" i="1" s="1"/>
  <c r="E82" i="1"/>
  <c r="V82" i="1" s="1"/>
  <c r="E84" i="1"/>
  <c r="V84" i="1" s="1"/>
  <c r="E85" i="1"/>
  <c r="V85" i="1" s="1"/>
  <c r="E86" i="1"/>
  <c r="V86" i="1" s="1"/>
  <c r="E87" i="1"/>
  <c r="V87" i="1" s="1"/>
  <c r="E88" i="1"/>
  <c r="V88" i="1" s="1"/>
  <c r="E89" i="1"/>
  <c r="V89" i="1" s="1"/>
  <c r="E90" i="1"/>
  <c r="V90" i="1" s="1"/>
  <c r="E91" i="1"/>
  <c r="V91" i="1" s="1"/>
  <c r="E92" i="1"/>
  <c r="V92" i="1" s="1"/>
  <c r="E93" i="1"/>
  <c r="V93" i="1" s="1"/>
  <c r="E94" i="1"/>
  <c r="V94" i="1" s="1"/>
  <c r="E95" i="1"/>
  <c r="V95" i="1" s="1"/>
  <c r="E96" i="1"/>
  <c r="V96" i="1" s="1"/>
  <c r="E97" i="1"/>
  <c r="V97" i="1" s="1"/>
  <c r="E98" i="1"/>
  <c r="V98" i="1" s="1"/>
  <c r="E99" i="1"/>
  <c r="V99" i="1" s="1"/>
  <c r="E100" i="1"/>
  <c r="V100" i="1" s="1"/>
  <c r="E101" i="1"/>
  <c r="V101" i="1" s="1"/>
  <c r="E102" i="1"/>
  <c r="V102" i="1" s="1"/>
  <c r="E103" i="1"/>
  <c r="V103" i="1" s="1"/>
  <c r="E104" i="1"/>
  <c r="V104" i="1" s="1"/>
  <c r="E105" i="1"/>
  <c r="V105" i="1" s="1"/>
  <c r="E106" i="1"/>
  <c r="V106" i="1" s="1"/>
  <c r="E107" i="1"/>
  <c r="V107" i="1" s="1"/>
  <c r="E108" i="1"/>
  <c r="V108" i="1" s="1"/>
  <c r="E109" i="1"/>
  <c r="V109" i="1" s="1"/>
  <c r="E110" i="1"/>
  <c r="V110" i="1" s="1"/>
  <c r="E111" i="1"/>
  <c r="V111" i="1" s="1"/>
  <c r="E112" i="1"/>
  <c r="V112" i="1" s="1"/>
  <c r="E113" i="1"/>
  <c r="V113" i="1" s="1"/>
  <c r="E114" i="1"/>
  <c r="V114" i="1" s="1"/>
  <c r="E115" i="1"/>
  <c r="V115" i="1" s="1"/>
  <c r="E116" i="1"/>
  <c r="V116" i="1" s="1"/>
  <c r="E117" i="1"/>
  <c r="V117" i="1" s="1"/>
  <c r="E118" i="1"/>
  <c r="V118" i="1" s="1"/>
  <c r="E119" i="1"/>
  <c r="V119" i="1" s="1"/>
  <c r="E120" i="1"/>
  <c r="V120" i="1" s="1"/>
  <c r="E121" i="1"/>
  <c r="V121" i="1" s="1"/>
  <c r="E122" i="1"/>
  <c r="V122" i="1" s="1"/>
  <c r="E123" i="1"/>
  <c r="V123" i="1" s="1"/>
  <c r="E124" i="1"/>
  <c r="V124" i="1" s="1"/>
  <c r="E125" i="1"/>
  <c r="V125" i="1" s="1"/>
  <c r="E126" i="1"/>
  <c r="V126" i="1" s="1"/>
  <c r="E127" i="1"/>
  <c r="V127" i="1" s="1"/>
  <c r="E128" i="1"/>
  <c r="V128" i="1" s="1"/>
  <c r="E129" i="1"/>
  <c r="V129" i="1" s="1"/>
  <c r="E130" i="1"/>
  <c r="V130" i="1" s="1"/>
  <c r="E131" i="1"/>
  <c r="V131" i="1" s="1"/>
  <c r="E132" i="1"/>
  <c r="V132" i="1" s="1"/>
  <c r="E133" i="1"/>
  <c r="V133" i="1" s="1"/>
  <c r="E134" i="1"/>
  <c r="V134" i="1" s="1"/>
  <c r="E135" i="1"/>
  <c r="V135" i="1" s="1"/>
  <c r="E136" i="1"/>
  <c r="V136" i="1" s="1"/>
  <c r="E137" i="1"/>
  <c r="V137" i="1" s="1"/>
  <c r="E138" i="1"/>
  <c r="V138" i="1" s="1"/>
  <c r="E139" i="1"/>
  <c r="V139" i="1" s="1"/>
  <c r="E140" i="1"/>
  <c r="V140" i="1" s="1"/>
  <c r="E141" i="1"/>
  <c r="V141" i="1" s="1"/>
  <c r="E142" i="1"/>
  <c r="V142" i="1" s="1"/>
  <c r="E143" i="1"/>
  <c r="V143" i="1" s="1"/>
  <c r="E144" i="1"/>
  <c r="V144" i="1" s="1"/>
  <c r="E145" i="1"/>
  <c r="V145" i="1" s="1"/>
  <c r="E146" i="1"/>
  <c r="V146" i="1" s="1"/>
  <c r="E147" i="1"/>
  <c r="V147" i="1" s="1"/>
  <c r="E148" i="1"/>
  <c r="V148" i="1" s="1"/>
  <c r="E149" i="1"/>
  <c r="V149" i="1" s="1"/>
  <c r="E150" i="1"/>
  <c r="V150" i="1" s="1"/>
  <c r="E151" i="1"/>
  <c r="V151" i="1" s="1"/>
  <c r="E152" i="1"/>
  <c r="V152" i="1" s="1"/>
  <c r="E153" i="1"/>
  <c r="V153" i="1" s="1"/>
  <c r="E154" i="1"/>
  <c r="V154" i="1" s="1"/>
  <c r="E155" i="1"/>
  <c r="V155" i="1" s="1"/>
  <c r="E156" i="1"/>
  <c r="V156" i="1" s="1"/>
  <c r="E157" i="1"/>
  <c r="V157" i="1" s="1"/>
  <c r="E158" i="1"/>
  <c r="V158" i="1" s="1"/>
  <c r="E159" i="1"/>
  <c r="V159" i="1" s="1"/>
  <c r="E160" i="1"/>
  <c r="V160" i="1" s="1"/>
  <c r="E161" i="1"/>
  <c r="V161" i="1" s="1"/>
  <c r="E162" i="1"/>
  <c r="V162" i="1" s="1"/>
  <c r="E163" i="1"/>
  <c r="V163" i="1" s="1"/>
  <c r="E164" i="1"/>
  <c r="V164" i="1" s="1"/>
  <c r="E165" i="1"/>
  <c r="V165" i="1" s="1"/>
  <c r="E166" i="1"/>
  <c r="V166" i="1" s="1"/>
  <c r="E168" i="1"/>
  <c r="V168" i="1" s="1"/>
  <c r="E173" i="1"/>
  <c r="V173" i="1" s="1"/>
  <c r="E176" i="1"/>
  <c r="V176" i="1" s="1"/>
  <c r="E177" i="1"/>
  <c r="V177" i="1" s="1"/>
  <c r="E178" i="1"/>
  <c r="V178" i="1" s="1"/>
  <c r="E180" i="1"/>
  <c r="V180" i="1" s="1"/>
  <c r="E181" i="1"/>
  <c r="V181" i="1" s="1"/>
  <c r="E182" i="1"/>
  <c r="V182" i="1" s="1"/>
  <c r="E183" i="1"/>
  <c r="V183" i="1" s="1"/>
  <c r="E184" i="1"/>
  <c r="V184" i="1" s="1"/>
  <c r="E185" i="1"/>
  <c r="V185" i="1" s="1"/>
  <c r="E186" i="1"/>
  <c r="V186" i="1" s="1"/>
  <c r="E187" i="1"/>
  <c r="V187" i="1" s="1"/>
  <c r="E188" i="1"/>
  <c r="V188" i="1" s="1"/>
  <c r="E189" i="1"/>
  <c r="V189" i="1" s="1"/>
  <c r="E191" i="1"/>
  <c r="V191" i="1" s="1"/>
  <c r="E192" i="1"/>
  <c r="V192" i="1" s="1"/>
  <c r="E194" i="1"/>
  <c r="V194" i="1" s="1"/>
  <c r="E195" i="1"/>
  <c r="V195" i="1" s="1"/>
  <c r="E196" i="1"/>
  <c r="V196" i="1" s="1"/>
  <c r="I3" i="1"/>
  <c r="K3" i="1"/>
  <c r="L3" i="1"/>
  <c r="M3" i="1"/>
  <c r="J4" i="1"/>
  <c r="K4" i="1"/>
  <c r="L4" i="1"/>
  <c r="M4" i="1"/>
  <c r="I5" i="1"/>
  <c r="J5" i="1"/>
  <c r="K5" i="1"/>
  <c r="L5" i="1"/>
  <c r="M5" i="1"/>
  <c r="I6" i="1"/>
  <c r="J6" i="1"/>
  <c r="K6" i="1"/>
  <c r="L6" i="1"/>
  <c r="M6" i="1"/>
  <c r="I7" i="1"/>
  <c r="J7" i="1"/>
  <c r="K7" i="1"/>
  <c r="L7" i="1"/>
  <c r="M7" i="1"/>
  <c r="I8" i="1"/>
  <c r="J8" i="1"/>
  <c r="K8" i="1"/>
  <c r="L8" i="1"/>
  <c r="M8" i="1"/>
  <c r="I9" i="1"/>
  <c r="J9" i="1"/>
  <c r="K9" i="1"/>
  <c r="L9" i="1"/>
  <c r="M9" i="1"/>
  <c r="I10" i="1"/>
  <c r="J10" i="1"/>
  <c r="K10" i="1"/>
  <c r="L10" i="1"/>
  <c r="M10" i="1"/>
  <c r="I11" i="1"/>
  <c r="J11" i="1"/>
  <c r="K11" i="1"/>
  <c r="L11" i="1"/>
  <c r="M11" i="1"/>
  <c r="I12" i="1"/>
  <c r="J12" i="1"/>
  <c r="K12" i="1"/>
  <c r="L12" i="1"/>
  <c r="M12" i="1"/>
  <c r="I13" i="1"/>
  <c r="J13" i="1"/>
  <c r="K13" i="1"/>
  <c r="L13" i="1"/>
  <c r="M13" i="1"/>
  <c r="I14" i="1"/>
  <c r="J14" i="1"/>
  <c r="K14" i="1"/>
  <c r="L14" i="1"/>
  <c r="M14" i="1"/>
  <c r="I15" i="1"/>
  <c r="J15" i="1"/>
  <c r="K15" i="1"/>
  <c r="L15" i="1"/>
  <c r="M15" i="1"/>
  <c r="I16" i="1"/>
  <c r="J16" i="1"/>
  <c r="K16" i="1"/>
  <c r="L16" i="1"/>
  <c r="M16" i="1"/>
  <c r="I17" i="1"/>
  <c r="J17" i="1"/>
  <c r="K17" i="1"/>
  <c r="L17" i="1"/>
  <c r="M17" i="1"/>
  <c r="I18" i="1"/>
  <c r="J18" i="1"/>
  <c r="K18" i="1"/>
  <c r="L18" i="1"/>
  <c r="M18" i="1"/>
  <c r="I19" i="1"/>
  <c r="J19" i="1"/>
  <c r="K19" i="1"/>
  <c r="L19" i="1"/>
  <c r="M19" i="1"/>
  <c r="I20" i="1"/>
  <c r="J20" i="1"/>
  <c r="K20" i="1"/>
  <c r="L20" i="1"/>
  <c r="M20" i="1"/>
  <c r="I21" i="1"/>
  <c r="J21" i="1"/>
  <c r="K21" i="1"/>
  <c r="L21" i="1"/>
  <c r="M21" i="1"/>
  <c r="I22" i="1"/>
  <c r="J22" i="1"/>
  <c r="K22" i="1"/>
  <c r="L22" i="1"/>
  <c r="M22" i="1"/>
  <c r="I23" i="1"/>
  <c r="J23" i="1"/>
  <c r="K23" i="1"/>
  <c r="L23" i="1"/>
  <c r="M23" i="1"/>
  <c r="I24" i="1"/>
  <c r="J24" i="1"/>
  <c r="K24" i="1"/>
  <c r="L24" i="1"/>
  <c r="M24" i="1"/>
  <c r="I25" i="1"/>
  <c r="J25" i="1"/>
  <c r="K25" i="1"/>
  <c r="L25" i="1"/>
  <c r="M25" i="1"/>
  <c r="I26" i="1"/>
  <c r="J26" i="1"/>
  <c r="K26" i="1"/>
  <c r="L26" i="1"/>
  <c r="M26" i="1"/>
  <c r="I27" i="1"/>
  <c r="J27" i="1"/>
  <c r="K27" i="1"/>
  <c r="L27" i="1"/>
  <c r="M27" i="1"/>
  <c r="I28" i="1"/>
  <c r="J28" i="1"/>
  <c r="K28" i="1"/>
  <c r="L28" i="1"/>
  <c r="M28" i="1"/>
  <c r="I29" i="1"/>
  <c r="J29" i="1"/>
  <c r="K29" i="1"/>
  <c r="L29" i="1"/>
  <c r="M29" i="1"/>
  <c r="I30" i="1"/>
  <c r="J30" i="1"/>
  <c r="K30" i="1"/>
  <c r="L30" i="1"/>
  <c r="M30" i="1"/>
  <c r="I31" i="1"/>
  <c r="J31" i="1"/>
  <c r="K31" i="1"/>
  <c r="L31" i="1"/>
  <c r="M31" i="1"/>
  <c r="I32" i="1"/>
  <c r="J32" i="1"/>
  <c r="K32" i="1"/>
  <c r="L32" i="1"/>
  <c r="M32" i="1"/>
  <c r="I33" i="1"/>
  <c r="J33" i="1"/>
  <c r="K33" i="1"/>
  <c r="L33" i="1"/>
  <c r="M33" i="1"/>
  <c r="I34" i="1"/>
  <c r="J34" i="1"/>
  <c r="K34" i="1"/>
  <c r="L34" i="1"/>
  <c r="M34" i="1"/>
  <c r="I35" i="1"/>
  <c r="J35" i="1"/>
  <c r="K35" i="1"/>
  <c r="L35" i="1"/>
  <c r="M35" i="1"/>
  <c r="I36" i="1"/>
  <c r="J36" i="1"/>
  <c r="K36" i="1"/>
  <c r="L36" i="1"/>
  <c r="M36" i="1"/>
  <c r="I37" i="1"/>
  <c r="J37" i="1"/>
  <c r="K37" i="1"/>
  <c r="L37" i="1"/>
  <c r="M37" i="1"/>
  <c r="I38" i="1"/>
  <c r="J38" i="1"/>
  <c r="K38" i="1"/>
  <c r="L38" i="1"/>
  <c r="M38" i="1"/>
  <c r="I39" i="1"/>
  <c r="J39" i="1"/>
  <c r="K39" i="1"/>
  <c r="L39" i="1"/>
  <c r="M39" i="1"/>
  <c r="I40" i="1"/>
  <c r="J40" i="1"/>
  <c r="K40" i="1"/>
  <c r="L40" i="1"/>
  <c r="M40" i="1"/>
  <c r="I41" i="1"/>
  <c r="J41" i="1"/>
  <c r="K41" i="1"/>
  <c r="L41" i="1"/>
  <c r="M41" i="1"/>
  <c r="I42" i="1"/>
  <c r="J42" i="1"/>
  <c r="K42" i="1"/>
  <c r="L42" i="1"/>
  <c r="M42" i="1"/>
  <c r="I43" i="1"/>
  <c r="J43" i="1"/>
  <c r="K43" i="1"/>
  <c r="L43" i="1"/>
  <c r="M43" i="1"/>
  <c r="I44" i="1"/>
  <c r="J44" i="1"/>
  <c r="K44" i="1"/>
  <c r="L44" i="1"/>
  <c r="M44" i="1"/>
  <c r="I45" i="1"/>
  <c r="J45" i="1"/>
  <c r="K45" i="1"/>
  <c r="L45" i="1"/>
  <c r="M45" i="1"/>
  <c r="I46" i="1"/>
  <c r="J46" i="1"/>
  <c r="K46" i="1"/>
  <c r="L46" i="1"/>
  <c r="M46" i="1"/>
  <c r="I47" i="1"/>
  <c r="J47" i="1"/>
  <c r="K47" i="1"/>
  <c r="L47" i="1"/>
  <c r="M47" i="1"/>
  <c r="I48" i="1"/>
  <c r="J48" i="1"/>
  <c r="K48" i="1"/>
  <c r="L48" i="1"/>
  <c r="M48" i="1"/>
  <c r="I49" i="1"/>
  <c r="J49" i="1"/>
  <c r="K49" i="1"/>
  <c r="L49" i="1"/>
  <c r="M49" i="1"/>
  <c r="I50" i="1"/>
  <c r="J50" i="1"/>
  <c r="K50" i="1"/>
  <c r="L50" i="1"/>
  <c r="M50" i="1"/>
  <c r="I51" i="1"/>
  <c r="J51" i="1"/>
  <c r="K51" i="1"/>
  <c r="L51" i="1"/>
  <c r="M51" i="1"/>
  <c r="I52" i="1"/>
  <c r="J52" i="1"/>
  <c r="K52" i="1"/>
  <c r="L52" i="1"/>
  <c r="M52" i="1"/>
  <c r="I53" i="1"/>
  <c r="J53" i="1"/>
  <c r="K53" i="1"/>
  <c r="L53" i="1"/>
  <c r="M53" i="1"/>
  <c r="I54" i="1"/>
  <c r="J54" i="1"/>
  <c r="K54" i="1"/>
  <c r="L54" i="1"/>
  <c r="M54" i="1"/>
  <c r="I55" i="1"/>
  <c r="J55" i="1"/>
  <c r="K55" i="1"/>
  <c r="L55" i="1"/>
  <c r="M55" i="1"/>
  <c r="I56" i="1"/>
  <c r="J56" i="1"/>
  <c r="K56" i="1"/>
  <c r="L56" i="1"/>
  <c r="M56" i="1"/>
  <c r="I57" i="1"/>
  <c r="J57" i="1"/>
  <c r="K57" i="1"/>
  <c r="L57" i="1"/>
  <c r="M57" i="1"/>
  <c r="I58" i="1"/>
  <c r="J58" i="1"/>
  <c r="K58" i="1"/>
  <c r="L58" i="1"/>
  <c r="M58" i="1"/>
  <c r="I59" i="1"/>
  <c r="J59" i="1"/>
  <c r="K59" i="1"/>
  <c r="L59" i="1"/>
  <c r="M59" i="1"/>
  <c r="I60" i="1"/>
  <c r="J60" i="1"/>
  <c r="K60" i="1"/>
  <c r="L60" i="1"/>
  <c r="M60" i="1"/>
  <c r="I61" i="1"/>
  <c r="J61" i="1"/>
  <c r="K61" i="1"/>
  <c r="L61" i="1"/>
  <c r="M61" i="1"/>
  <c r="I62" i="1"/>
  <c r="J62" i="1"/>
  <c r="K62" i="1"/>
  <c r="L62" i="1"/>
  <c r="M62" i="1"/>
  <c r="I63" i="1"/>
  <c r="J63" i="1"/>
  <c r="K63" i="1"/>
  <c r="L63" i="1"/>
  <c r="M63" i="1"/>
  <c r="I64" i="1"/>
  <c r="J64" i="1"/>
  <c r="K64" i="1"/>
  <c r="L64" i="1"/>
  <c r="M64" i="1"/>
  <c r="I65" i="1"/>
  <c r="J65" i="1"/>
  <c r="K65" i="1"/>
  <c r="L65" i="1"/>
  <c r="M65" i="1"/>
  <c r="I66" i="1"/>
  <c r="J66" i="1"/>
  <c r="K66" i="1"/>
  <c r="L66" i="1"/>
  <c r="M66" i="1"/>
  <c r="I67" i="1"/>
  <c r="J67" i="1"/>
  <c r="K67" i="1"/>
  <c r="L67" i="1"/>
  <c r="M67" i="1"/>
  <c r="I68" i="1"/>
  <c r="J68" i="1"/>
  <c r="K68" i="1"/>
  <c r="L68" i="1"/>
  <c r="M68" i="1"/>
  <c r="I69" i="1"/>
  <c r="J69" i="1"/>
  <c r="K69" i="1"/>
  <c r="L69" i="1"/>
  <c r="M69" i="1"/>
  <c r="I70" i="1"/>
  <c r="J70" i="1"/>
  <c r="K70" i="1"/>
  <c r="L70" i="1"/>
  <c r="M70" i="1"/>
  <c r="I71" i="1"/>
  <c r="J71" i="1"/>
  <c r="K71" i="1"/>
  <c r="L71" i="1"/>
  <c r="M71" i="1"/>
  <c r="I72" i="1"/>
  <c r="J72" i="1"/>
  <c r="K72" i="1"/>
  <c r="L72" i="1"/>
  <c r="M72" i="1"/>
  <c r="I73" i="1"/>
  <c r="J73" i="1"/>
  <c r="K73" i="1"/>
  <c r="L73" i="1"/>
  <c r="M73" i="1"/>
  <c r="I74" i="1"/>
  <c r="J74" i="1"/>
  <c r="K74" i="1"/>
  <c r="L74" i="1"/>
  <c r="M74" i="1"/>
  <c r="I75" i="1"/>
  <c r="J75" i="1"/>
  <c r="K75" i="1"/>
  <c r="L75" i="1"/>
  <c r="M75" i="1"/>
  <c r="I76" i="1"/>
  <c r="J76" i="1"/>
  <c r="K76" i="1"/>
  <c r="L76" i="1"/>
  <c r="M76" i="1"/>
  <c r="I77" i="1"/>
  <c r="J77" i="1"/>
  <c r="K77" i="1"/>
  <c r="L77" i="1"/>
  <c r="M77" i="1"/>
  <c r="I78" i="1"/>
  <c r="J78" i="1"/>
  <c r="K78" i="1"/>
  <c r="L78" i="1"/>
  <c r="M78" i="1"/>
  <c r="I79" i="1"/>
  <c r="J79" i="1"/>
  <c r="K79" i="1"/>
  <c r="L79" i="1"/>
  <c r="M79" i="1"/>
  <c r="I80" i="1"/>
  <c r="J80" i="1"/>
  <c r="K80" i="1"/>
  <c r="L80" i="1"/>
  <c r="M80" i="1"/>
  <c r="I81" i="1"/>
  <c r="J81" i="1"/>
  <c r="K81" i="1"/>
  <c r="L81" i="1"/>
  <c r="M81" i="1"/>
  <c r="I82" i="1"/>
  <c r="J82" i="1"/>
  <c r="K82" i="1"/>
  <c r="L82" i="1"/>
  <c r="M82" i="1"/>
  <c r="I83" i="1"/>
  <c r="J83" i="1"/>
  <c r="K83" i="1"/>
  <c r="L83" i="1"/>
  <c r="M83" i="1"/>
  <c r="I84" i="1"/>
  <c r="J84" i="1"/>
  <c r="K84" i="1"/>
  <c r="L84" i="1"/>
  <c r="M84" i="1"/>
  <c r="I85" i="1"/>
  <c r="J85" i="1"/>
  <c r="K85" i="1"/>
  <c r="L85" i="1"/>
  <c r="M85" i="1"/>
  <c r="I86" i="1"/>
  <c r="J86" i="1"/>
  <c r="K86" i="1"/>
  <c r="L86" i="1"/>
  <c r="M86" i="1"/>
  <c r="I87" i="1"/>
  <c r="J87" i="1"/>
  <c r="K87" i="1"/>
  <c r="L87" i="1"/>
  <c r="M87" i="1"/>
  <c r="I88" i="1"/>
  <c r="J88" i="1"/>
  <c r="K88" i="1"/>
  <c r="L88" i="1"/>
  <c r="M88" i="1"/>
  <c r="I89" i="1"/>
  <c r="J89" i="1"/>
  <c r="K89" i="1"/>
  <c r="L89" i="1"/>
  <c r="M89" i="1"/>
  <c r="I90" i="1"/>
  <c r="J90" i="1"/>
  <c r="K90" i="1"/>
  <c r="L90" i="1"/>
  <c r="M90" i="1"/>
  <c r="I91" i="1"/>
  <c r="J91" i="1"/>
  <c r="K91" i="1"/>
  <c r="L91" i="1"/>
  <c r="M91" i="1"/>
  <c r="I92" i="1"/>
  <c r="J92" i="1"/>
  <c r="K92" i="1"/>
  <c r="L92" i="1"/>
  <c r="M92" i="1"/>
  <c r="I93" i="1"/>
  <c r="J93" i="1"/>
  <c r="K93" i="1"/>
  <c r="L93" i="1"/>
  <c r="M93" i="1"/>
  <c r="I94" i="1"/>
  <c r="J94" i="1"/>
  <c r="K94" i="1"/>
  <c r="L94" i="1"/>
  <c r="M94" i="1"/>
  <c r="I95" i="1"/>
  <c r="J95" i="1"/>
  <c r="K95" i="1"/>
  <c r="L95" i="1"/>
  <c r="M95" i="1"/>
  <c r="I96" i="1"/>
  <c r="J96" i="1"/>
  <c r="K96" i="1"/>
  <c r="L96" i="1"/>
  <c r="M96" i="1"/>
  <c r="I97" i="1"/>
  <c r="J97" i="1"/>
  <c r="K97" i="1"/>
  <c r="L97" i="1"/>
  <c r="M97" i="1"/>
  <c r="I98" i="1"/>
  <c r="J98" i="1"/>
  <c r="K98" i="1"/>
  <c r="L98" i="1"/>
  <c r="M98" i="1"/>
  <c r="I99" i="1"/>
  <c r="J99" i="1"/>
  <c r="K99" i="1"/>
  <c r="L99" i="1"/>
  <c r="M99" i="1"/>
  <c r="I100" i="1"/>
  <c r="J100" i="1"/>
  <c r="K100" i="1"/>
  <c r="L100" i="1"/>
  <c r="M100" i="1"/>
  <c r="I101" i="1"/>
  <c r="J101" i="1"/>
  <c r="K101" i="1"/>
  <c r="L101" i="1"/>
  <c r="M101" i="1"/>
  <c r="I102" i="1"/>
  <c r="J102" i="1"/>
  <c r="K102" i="1"/>
  <c r="L102" i="1"/>
  <c r="M102" i="1"/>
  <c r="I103" i="1"/>
  <c r="J103" i="1"/>
  <c r="K103" i="1"/>
  <c r="L103" i="1"/>
  <c r="M103" i="1"/>
  <c r="I104" i="1"/>
  <c r="J104" i="1"/>
  <c r="K104" i="1"/>
  <c r="L104" i="1"/>
  <c r="M104" i="1"/>
  <c r="I105" i="1"/>
  <c r="J105" i="1"/>
  <c r="K105" i="1"/>
  <c r="L105" i="1"/>
  <c r="M105" i="1"/>
  <c r="I106" i="1"/>
  <c r="J106" i="1"/>
  <c r="K106" i="1"/>
  <c r="L106" i="1"/>
  <c r="M106" i="1"/>
  <c r="I107" i="1"/>
  <c r="J107" i="1"/>
  <c r="K107" i="1"/>
  <c r="L107" i="1"/>
  <c r="M107" i="1"/>
  <c r="I108" i="1"/>
  <c r="J108" i="1"/>
  <c r="K108" i="1"/>
  <c r="L108" i="1"/>
  <c r="M108" i="1"/>
  <c r="I109" i="1"/>
  <c r="J109" i="1"/>
  <c r="K109" i="1"/>
  <c r="L109" i="1"/>
  <c r="M109" i="1"/>
  <c r="I110" i="1"/>
  <c r="J110" i="1"/>
  <c r="K110" i="1"/>
  <c r="L110" i="1"/>
  <c r="M110" i="1"/>
  <c r="I111" i="1"/>
  <c r="J111" i="1"/>
  <c r="K111" i="1"/>
  <c r="L111" i="1"/>
  <c r="M111" i="1"/>
  <c r="I112" i="1"/>
  <c r="J112" i="1"/>
  <c r="K112" i="1"/>
  <c r="L112" i="1"/>
  <c r="M112" i="1"/>
  <c r="I113" i="1"/>
  <c r="J113" i="1"/>
  <c r="K113" i="1"/>
  <c r="L113" i="1"/>
  <c r="M113" i="1"/>
  <c r="I114" i="1"/>
  <c r="J114" i="1"/>
  <c r="K114" i="1"/>
  <c r="L114" i="1"/>
  <c r="M114" i="1"/>
  <c r="I115" i="1"/>
  <c r="J115" i="1"/>
  <c r="K115" i="1"/>
  <c r="L115" i="1"/>
  <c r="M115" i="1"/>
  <c r="I116" i="1"/>
  <c r="J116" i="1"/>
  <c r="K116" i="1"/>
  <c r="L116" i="1"/>
  <c r="M116" i="1"/>
  <c r="I117" i="1"/>
  <c r="J117" i="1"/>
  <c r="K117" i="1"/>
  <c r="L117" i="1"/>
  <c r="M117" i="1"/>
  <c r="I118" i="1"/>
  <c r="J118" i="1"/>
  <c r="K118" i="1"/>
  <c r="L118" i="1"/>
  <c r="M118" i="1"/>
  <c r="I119" i="1"/>
  <c r="J119" i="1"/>
  <c r="K119" i="1"/>
  <c r="L119" i="1"/>
  <c r="M119" i="1"/>
  <c r="I120" i="1"/>
  <c r="J120" i="1"/>
  <c r="K120" i="1"/>
  <c r="L120" i="1"/>
  <c r="M120" i="1"/>
  <c r="I121" i="1"/>
  <c r="J121" i="1"/>
  <c r="K121" i="1"/>
  <c r="L121" i="1"/>
  <c r="M121" i="1"/>
  <c r="I122" i="1"/>
  <c r="J122" i="1"/>
  <c r="K122" i="1"/>
  <c r="L122" i="1"/>
  <c r="M122" i="1"/>
  <c r="I123" i="1"/>
  <c r="J123" i="1"/>
  <c r="K123" i="1"/>
  <c r="L123" i="1"/>
  <c r="M123" i="1"/>
  <c r="I124" i="1"/>
  <c r="J124" i="1"/>
  <c r="K124" i="1"/>
  <c r="L124" i="1"/>
  <c r="M124" i="1"/>
  <c r="I125" i="1"/>
  <c r="J125" i="1"/>
  <c r="K125" i="1"/>
  <c r="L125" i="1"/>
  <c r="M125" i="1"/>
  <c r="I126" i="1"/>
  <c r="J126" i="1"/>
  <c r="K126" i="1"/>
  <c r="L126" i="1"/>
  <c r="M126" i="1"/>
  <c r="I127" i="1"/>
  <c r="J127" i="1"/>
  <c r="K127" i="1"/>
  <c r="L127" i="1"/>
  <c r="M127" i="1"/>
  <c r="I128" i="1"/>
  <c r="J128" i="1"/>
  <c r="K128" i="1"/>
  <c r="L128" i="1"/>
  <c r="M128" i="1"/>
  <c r="I129" i="1"/>
  <c r="J129" i="1"/>
  <c r="K129" i="1"/>
  <c r="L129" i="1"/>
  <c r="M129" i="1"/>
  <c r="I130" i="1"/>
  <c r="J130" i="1"/>
  <c r="K130" i="1"/>
  <c r="L130" i="1"/>
  <c r="M130" i="1"/>
  <c r="I131" i="1"/>
  <c r="J131" i="1"/>
  <c r="K131" i="1"/>
  <c r="L131" i="1"/>
  <c r="M131" i="1"/>
  <c r="I132" i="1"/>
  <c r="J132" i="1"/>
  <c r="K132" i="1"/>
  <c r="L132" i="1"/>
  <c r="M132" i="1"/>
  <c r="I133" i="1"/>
  <c r="J133" i="1"/>
  <c r="K133" i="1"/>
  <c r="L133" i="1"/>
  <c r="M133" i="1"/>
  <c r="I134" i="1"/>
  <c r="J134" i="1"/>
  <c r="K134" i="1"/>
  <c r="L134" i="1"/>
  <c r="M134" i="1"/>
  <c r="I135" i="1"/>
  <c r="J135" i="1"/>
  <c r="K135" i="1"/>
  <c r="L135" i="1"/>
  <c r="M135" i="1"/>
  <c r="I136" i="1"/>
  <c r="J136" i="1"/>
  <c r="K136" i="1"/>
  <c r="L136" i="1"/>
  <c r="M136" i="1"/>
  <c r="I137" i="1"/>
  <c r="J137" i="1"/>
  <c r="K137" i="1"/>
  <c r="L137" i="1"/>
  <c r="M137" i="1"/>
  <c r="I138" i="1"/>
  <c r="J138" i="1"/>
  <c r="K138" i="1"/>
  <c r="L138" i="1"/>
  <c r="M138" i="1"/>
  <c r="I139" i="1"/>
  <c r="J139" i="1"/>
  <c r="K139" i="1"/>
  <c r="L139" i="1"/>
  <c r="M139" i="1"/>
  <c r="I140" i="1"/>
  <c r="J140" i="1"/>
  <c r="K140" i="1"/>
  <c r="L140" i="1"/>
  <c r="M140" i="1"/>
  <c r="I141" i="1"/>
  <c r="J141" i="1"/>
  <c r="K141" i="1"/>
  <c r="L141" i="1"/>
  <c r="M141" i="1"/>
  <c r="I142" i="1"/>
  <c r="J142" i="1"/>
  <c r="K142" i="1"/>
  <c r="L142" i="1"/>
  <c r="M142" i="1"/>
  <c r="I143" i="1"/>
  <c r="J143" i="1"/>
  <c r="K143" i="1"/>
  <c r="L143" i="1"/>
  <c r="M143" i="1"/>
  <c r="I144" i="1"/>
  <c r="J144" i="1"/>
  <c r="K144" i="1"/>
  <c r="L144" i="1"/>
  <c r="M144" i="1"/>
  <c r="I145" i="1"/>
  <c r="J145" i="1"/>
  <c r="K145" i="1"/>
  <c r="L145" i="1"/>
  <c r="M145" i="1"/>
  <c r="I146" i="1"/>
  <c r="J146" i="1"/>
  <c r="K146" i="1"/>
  <c r="L146" i="1"/>
  <c r="M146" i="1"/>
  <c r="I147" i="1"/>
  <c r="J147" i="1"/>
  <c r="K147" i="1"/>
  <c r="L147" i="1"/>
  <c r="M147" i="1"/>
  <c r="I148" i="1"/>
  <c r="J148" i="1"/>
  <c r="K148" i="1"/>
  <c r="L148" i="1"/>
  <c r="M148" i="1"/>
  <c r="I149" i="1"/>
  <c r="J149" i="1"/>
  <c r="K149" i="1"/>
  <c r="L149" i="1"/>
  <c r="M149" i="1"/>
  <c r="I150" i="1"/>
  <c r="J150" i="1"/>
  <c r="K150" i="1"/>
  <c r="L150" i="1"/>
  <c r="M150" i="1"/>
  <c r="I151" i="1"/>
  <c r="J151" i="1"/>
  <c r="K151" i="1"/>
  <c r="L151" i="1"/>
  <c r="M151" i="1"/>
  <c r="I152" i="1"/>
  <c r="J152" i="1"/>
  <c r="K152" i="1"/>
  <c r="L152" i="1"/>
  <c r="M152" i="1"/>
  <c r="I153" i="1"/>
  <c r="J153" i="1"/>
  <c r="K153" i="1"/>
  <c r="L153" i="1"/>
  <c r="M153" i="1"/>
  <c r="I154" i="1"/>
  <c r="J154" i="1"/>
  <c r="K154" i="1"/>
  <c r="L154" i="1"/>
  <c r="M154" i="1"/>
  <c r="I155" i="1"/>
  <c r="J155" i="1"/>
  <c r="K155" i="1"/>
  <c r="L155" i="1"/>
  <c r="M155" i="1"/>
  <c r="I156" i="1"/>
  <c r="J156" i="1"/>
  <c r="K156" i="1"/>
  <c r="L156" i="1"/>
  <c r="M156" i="1"/>
  <c r="I157" i="1"/>
  <c r="J157" i="1"/>
  <c r="K157" i="1"/>
  <c r="L157" i="1"/>
  <c r="M157" i="1"/>
  <c r="I158" i="1"/>
  <c r="J158" i="1"/>
  <c r="K158" i="1"/>
  <c r="L158" i="1"/>
  <c r="M158" i="1"/>
  <c r="I159" i="1"/>
  <c r="J159" i="1"/>
  <c r="K159" i="1"/>
  <c r="L159" i="1"/>
  <c r="M159" i="1"/>
  <c r="I160" i="1"/>
  <c r="J160" i="1"/>
  <c r="K160" i="1"/>
  <c r="L160" i="1"/>
  <c r="M160" i="1"/>
  <c r="I161" i="1"/>
  <c r="J161" i="1"/>
  <c r="K161" i="1"/>
  <c r="L161" i="1"/>
  <c r="M161" i="1"/>
  <c r="I162" i="1"/>
  <c r="J162" i="1"/>
  <c r="K162" i="1"/>
  <c r="L162" i="1"/>
  <c r="M162" i="1"/>
  <c r="I163" i="1"/>
  <c r="J163" i="1"/>
  <c r="K163" i="1"/>
  <c r="L163" i="1"/>
  <c r="M163" i="1"/>
  <c r="I164" i="1"/>
  <c r="J164" i="1"/>
  <c r="K164" i="1"/>
  <c r="L164" i="1"/>
  <c r="M164" i="1"/>
  <c r="I165" i="1"/>
  <c r="J165" i="1"/>
  <c r="K165" i="1"/>
  <c r="L165" i="1"/>
  <c r="M165" i="1"/>
  <c r="I166" i="1"/>
  <c r="J166" i="1"/>
  <c r="K166" i="1"/>
  <c r="L166" i="1"/>
  <c r="M166" i="1"/>
  <c r="I167" i="1"/>
  <c r="J167" i="1"/>
  <c r="K167" i="1"/>
  <c r="L167" i="1"/>
  <c r="M167" i="1"/>
  <c r="I168" i="1"/>
  <c r="J168" i="1"/>
  <c r="K168" i="1"/>
  <c r="L168" i="1"/>
  <c r="M168" i="1"/>
  <c r="I169" i="1"/>
  <c r="J169" i="1"/>
  <c r="K169" i="1"/>
  <c r="L169" i="1"/>
  <c r="M169" i="1"/>
  <c r="I170" i="1"/>
  <c r="J170" i="1"/>
  <c r="K170" i="1"/>
  <c r="L170" i="1"/>
  <c r="M170" i="1"/>
  <c r="I171" i="1"/>
  <c r="J171" i="1"/>
  <c r="K171" i="1"/>
  <c r="L171" i="1"/>
  <c r="M171" i="1"/>
  <c r="I172" i="1"/>
  <c r="J172" i="1"/>
  <c r="K172" i="1"/>
  <c r="L172" i="1"/>
  <c r="M172" i="1"/>
  <c r="I173" i="1"/>
  <c r="J173" i="1"/>
  <c r="K173" i="1"/>
  <c r="L173" i="1"/>
  <c r="M173" i="1"/>
  <c r="I174" i="1"/>
  <c r="J174" i="1"/>
  <c r="K174" i="1"/>
  <c r="L174" i="1"/>
  <c r="M174" i="1"/>
  <c r="I175" i="1"/>
  <c r="J175" i="1"/>
  <c r="K175" i="1"/>
  <c r="L175" i="1"/>
  <c r="M175" i="1"/>
  <c r="I176" i="1"/>
  <c r="J176" i="1"/>
  <c r="K176" i="1"/>
  <c r="L176" i="1"/>
  <c r="M176" i="1"/>
  <c r="I177" i="1"/>
  <c r="J177" i="1"/>
  <c r="K177" i="1"/>
  <c r="L177" i="1"/>
  <c r="M177" i="1"/>
  <c r="I178" i="1"/>
  <c r="J178" i="1"/>
  <c r="K178" i="1"/>
  <c r="L178" i="1"/>
  <c r="M178" i="1"/>
  <c r="I179" i="1"/>
  <c r="J179" i="1"/>
  <c r="K179" i="1"/>
  <c r="L179" i="1"/>
  <c r="M179" i="1"/>
  <c r="I180" i="1"/>
  <c r="J180" i="1"/>
  <c r="K180" i="1"/>
  <c r="L180" i="1"/>
  <c r="M180" i="1"/>
  <c r="I181" i="1"/>
  <c r="J181" i="1"/>
  <c r="K181" i="1"/>
  <c r="L181" i="1"/>
  <c r="M181" i="1"/>
  <c r="I182" i="1"/>
  <c r="J182" i="1"/>
  <c r="K182" i="1"/>
  <c r="L182" i="1"/>
  <c r="M182" i="1"/>
  <c r="I183" i="1"/>
  <c r="J183" i="1"/>
  <c r="K183" i="1"/>
  <c r="L183" i="1"/>
  <c r="M183" i="1"/>
  <c r="I184" i="1"/>
  <c r="J184" i="1"/>
  <c r="K184" i="1"/>
  <c r="L184" i="1"/>
  <c r="M184" i="1"/>
  <c r="I185" i="1"/>
  <c r="J185" i="1"/>
  <c r="K185" i="1"/>
  <c r="L185" i="1"/>
  <c r="M185" i="1"/>
  <c r="I186" i="1"/>
  <c r="J186" i="1"/>
  <c r="K186" i="1"/>
  <c r="L186" i="1"/>
  <c r="M186" i="1"/>
  <c r="I187" i="1"/>
  <c r="J187" i="1"/>
  <c r="K187" i="1"/>
  <c r="L187" i="1"/>
  <c r="M187" i="1"/>
  <c r="I188" i="1"/>
  <c r="J188" i="1"/>
  <c r="K188" i="1"/>
  <c r="L188" i="1"/>
  <c r="M188" i="1"/>
  <c r="I189" i="1"/>
  <c r="J189" i="1"/>
  <c r="K189" i="1"/>
  <c r="L189" i="1"/>
  <c r="M189" i="1"/>
  <c r="I190" i="1"/>
  <c r="J190" i="1"/>
  <c r="K190" i="1"/>
  <c r="L190" i="1"/>
  <c r="M190" i="1"/>
  <c r="I191" i="1"/>
  <c r="J191" i="1"/>
  <c r="K191" i="1"/>
  <c r="L191" i="1"/>
  <c r="M191" i="1"/>
  <c r="I192" i="1"/>
  <c r="J192" i="1"/>
  <c r="K192" i="1"/>
  <c r="L192" i="1"/>
  <c r="M192" i="1"/>
  <c r="I193" i="1"/>
  <c r="J193" i="1"/>
  <c r="K193" i="1"/>
  <c r="L193" i="1"/>
  <c r="M193" i="1"/>
  <c r="I194" i="1"/>
  <c r="J194" i="1"/>
  <c r="K194" i="1"/>
  <c r="L194" i="1"/>
  <c r="M194" i="1"/>
  <c r="I195" i="1"/>
  <c r="J195" i="1"/>
  <c r="K195" i="1"/>
  <c r="L195" i="1"/>
  <c r="M195" i="1"/>
  <c r="I196" i="1"/>
  <c r="J196" i="1"/>
  <c r="K196" i="1"/>
  <c r="L196" i="1"/>
  <c r="M196" i="1"/>
  <c r="I197" i="1"/>
  <c r="J197" i="1"/>
  <c r="K197" i="1"/>
  <c r="L197" i="1"/>
  <c r="M197" i="1"/>
  <c r="I198" i="1"/>
  <c r="J198" i="1"/>
  <c r="K198" i="1"/>
  <c r="L198" i="1"/>
  <c r="M198" i="1"/>
  <c r="I199" i="1"/>
  <c r="J199" i="1"/>
  <c r="K199" i="1"/>
  <c r="L199" i="1"/>
  <c r="M199" i="1"/>
  <c r="I200" i="1"/>
  <c r="J200" i="1"/>
  <c r="K200" i="1"/>
  <c r="L200" i="1"/>
  <c r="M200" i="1"/>
  <c r="I201" i="1"/>
  <c r="J201" i="1"/>
  <c r="K201" i="1"/>
  <c r="L201" i="1"/>
  <c r="M201" i="1"/>
  <c r="I202" i="1"/>
  <c r="J202" i="1"/>
  <c r="K202" i="1"/>
  <c r="L202" i="1"/>
  <c r="M202" i="1"/>
  <c r="I203" i="1"/>
  <c r="J203" i="1"/>
  <c r="K203" i="1"/>
  <c r="L203" i="1"/>
  <c r="M203" i="1"/>
  <c r="I204" i="1"/>
  <c r="J204" i="1"/>
  <c r="K204" i="1"/>
  <c r="L204" i="1"/>
  <c r="M204" i="1"/>
  <c r="I205" i="1"/>
  <c r="J205" i="1"/>
  <c r="K205" i="1"/>
  <c r="L205" i="1"/>
  <c r="M205" i="1"/>
  <c r="I206" i="1"/>
  <c r="J206" i="1"/>
  <c r="K206" i="1"/>
  <c r="L206" i="1"/>
  <c r="M206" i="1"/>
  <c r="I207" i="1"/>
  <c r="J207" i="1"/>
  <c r="K207" i="1"/>
  <c r="L207" i="1"/>
  <c r="M207" i="1"/>
  <c r="I208" i="1"/>
  <c r="J208" i="1"/>
  <c r="K208" i="1"/>
  <c r="L208" i="1"/>
  <c r="M208" i="1"/>
  <c r="I209" i="1"/>
  <c r="J209" i="1"/>
  <c r="K209" i="1"/>
  <c r="L209" i="1"/>
  <c r="M209" i="1"/>
  <c r="I210" i="1"/>
  <c r="J210" i="1"/>
  <c r="K210" i="1"/>
  <c r="L210" i="1"/>
  <c r="M210" i="1"/>
  <c r="I211" i="1"/>
  <c r="J211" i="1"/>
  <c r="K211" i="1"/>
  <c r="L211" i="1"/>
  <c r="M211" i="1"/>
  <c r="I212" i="1"/>
  <c r="J212" i="1"/>
  <c r="K212" i="1"/>
  <c r="L212" i="1"/>
  <c r="M212" i="1"/>
  <c r="I213" i="1"/>
  <c r="J213" i="1"/>
  <c r="K213" i="1"/>
  <c r="L213" i="1"/>
  <c r="M213" i="1"/>
  <c r="I214" i="1"/>
  <c r="J214" i="1"/>
  <c r="K214" i="1"/>
  <c r="L214" i="1"/>
  <c r="M214" i="1"/>
  <c r="I215" i="1"/>
  <c r="J215" i="1"/>
  <c r="K215" i="1"/>
  <c r="L215" i="1"/>
  <c r="M215" i="1"/>
  <c r="I216" i="1"/>
  <c r="J216" i="1"/>
  <c r="K216" i="1"/>
  <c r="L216" i="1"/>
  <c r="M216" i="1"/>
  <c r="I217" i="1"/>
  <c r="J217" i="1"/>
  <c r="K217" i="1"/>
  <c r="L217" i="1"/>
  <c r="M217" i="1"/>
  <c r="I218" i="1"/>
  <c r="J218" i="1"/>
  <c r="K218" i="1"/>
  <c r="L218" i="1"/>
  <c r="M218" i="1"/>
  <c r="I219" i="1"/>
  <c r="J219" i="1"/>
  <c r="K219" i="1"/>
  <c r="L219" i="1"/>
  <c r="M219" i="1"/>
  <c r="I220" i="1"/>
  <c r="J220" i="1"/>
  <c r="K220" i="1"/>
  <c r="L220" i="1"/>
  <c r="M220" i="1"/>
  <c r="I221" i="1"/>
  <c r="J221" i="1"/>
  <c r="K221" i="1"/>
  <c r="L221" i="1"/>
  <c r="M221" i="1"/>
  <c r="I222" i="1"/>
  <c r="J222" i="1"/>
  <c r="K222" i="1"/>
  <c r="L222" i="1"/>
  <c r="M222" i="1"/>
  <c r="I223" i="1"/>
  <c r="J223" i="1"/>
  <c r="K223" i="1"/>
  <c r="L223" i="1"/>
  <c r="M223" i="1"/>
  <c r="I224" i="1"/>
  <c r="J224" i="1"/>
  <c r="K224" i="1"/>
  <c r="L224" i="1"/>
  <c r="M224" i="1"/>
  <c r="I225" i="1"/>
  <c r="J225" i="1"/>
  <c r="K225" i="1"/>
  <c r="L225" i="1"/>
  <c r="M225" i="1"/>
  <c r="I226" i="1"/>
  <c r="J226" i="1"/>
  <c r="K226" i="1"/>
  <c r="L226" i="1"/>
  <c r="M226" i="1"/>
  <c r="I227" i="1"/>
  <c r="J227" i="1"/>
  <c r="K227" i="1"/>
  <c r="L227" i="1"/>
  <c r="M227" i="1"/>
  <c r="I228" i="1"/>
  <c r="J228" i="1"/>
  <c r="K228" i="1"/>
  <c r="L228" i="1"/>
  <c r="M228" i="1"/>
  <c r="I229" i="1"/>
  <c r="J229" i="1"/>
  <c r="K229" i="1"/>
  <c r="L229" i="1"/>
  <c r="M229" i="1"/>
  <c r="I230" i="1"/>
  <c r="J230" i="1"/>
  <c r="K230" i="1"/>
  <c r="L230" i="1"/>
  <c r="M230" i="1"/>
  <c r="I231" i="1"/>
  <c r="J231" i="1"/>
  <c r="K231" i="1"/>
  <c r="L231" i="1"/>
  <c r="M231" i="1"/>
  <c r="I232" i="1"/>
  <c r="J232" i="1"/>
  <c r="K232" i="1"/>
  <c r="L232" i="1"/>
  <c r="M232" i="1"/>
  <c r="I233" i="1"/>
  <c r="J233" i="1"/>
  <c r="K233" i="1"/>
  <c r="L233" i="1"/>
  <c r="M233" i="1"/>
  <c r="I234" i="1"/>
  <c r="J234" i="1"/>
  <c r="K234" i="1"/>
  <c r="L234" i="1"/>
  <c r="M234" i="1"/>
  <c r="I235" i="1"/>
  <c r="J235" i="1"/>
  <c r="K235" i="1"/>
  <c r="L235" i="1"/>
  <c r="M235" i="1"/>
  <c r="I236" i="1"/>
  <c r="J236" i="1"/>
  <c r="K236" i="1"/>
  <c r="L236" i="1"/>
  <c r="M236" i="1"/>
  <c r="I237" i="1"/>
  <c r="J237" i="1"/>
  <c r="K237" i="1"/>
  <c r="L237" i="1"/>
  <c r="M237" i="1"/>
  <c r="I238" i="1"/>
  <c r="J238" i="1"/>
  <c r="K238" i="1"/>
  <c r="L238" i="1"/>
  <c r="M238" i="1"/>
  <c r="I239" i="1"/>
  <c r="J239" i="1"/>
  <c r="K239" i="1"/>
  <c r="L239" i="1"/>
  <c r="M239" i="1"/>
  <c r="I240" i="1"/>
  <c r="J240" i="1"/>
  <c r="K240" i="1"/>
  <c r="L240" i="1"/>
  <c r="M240" i="1"/>
  <c r="I241" i="1"/>
  <c r="J241" i="1"/>
  <c r="K241" i="1"/>
  <c r="L241" i="1"/>
  <c r="M241" i="1"/>
  <c r="I242" i="1"/>
  <c r="J242" i="1"/>
  <c r="K242" i="1"/>
  <c r="L242" i="1"/>
  <c r="M242" i="1"/>
  <c r="I243" i="1"/>
  <c r="J243" i="1"/>
  <c r="K243" i="1"/>
  <c r="L243" i="1"/>
  <c r="M243" i="1"/>
  <c r="I244" i="1"/>
  <c r="J244" i="1"/>
  <c r="K244" i="1"/>
  <c r="L244" i="1"/>
  <c r="M244" i="1"/>
  <c r="I245" i="1"/>
  <c r="J245" i="1"/>
  <c r="K245" i="1"/>
  <c r="L245" i="1"/>
  <c r="M245" i="1"/>
  <c r="I246" i="1"/>
  <c r="J246" i="1"/>
  <c r="K246" i="1"/>
  <c r="L246" i="1"/>
  <c r="M246" i="1"/>
  <c r="I247" i="1"/>
  <c r="J247" i="1"/>
  <c r="K247" i="1"/>
  <c r="L247" i="1"/>
  <c r="M247" i="1"/>
  <c r="I248" i="1"/>
  <c r="J248" i="1"/>
  <c r="K248" i="1"/>
  <c r="L248" i="1"/>
  <c r="M248" i="1"/>
  <c r="I249" i="1"/>
  <c r="J249" i="1"/>
  <c r="K249" i="1"/>
  <c r="L249" i="1"/>
  <c r="M249" i="1"/>
  <c r="I250" i="1"/>
  <c r="J250" i="1"/>
  <c r="K250" i="1"/>
  <c r="L250" i="1"/>
  <c r="M250" i="1"/>
  <c r="I251" i="1"/>
  <c r="J251" i="1"/>
  <c r="K251" i="1"/>
  <c r="L251" i="1"/>
  <c r="M251" i="1"/>
  <c r="I252" i="1"/>
  <c r="J252" i="1"/>
  <c r="K252" i="1"/>
  <c r="L252" i="1"/>
  <c r="M252" i="1"/>
  <c r="I253" i="1"/>
  <c r="J253" i="1"/>
  <c r="K253" i="1"/>
  <c r="L253" i="1"/>
  <c r="M253" i="1"/>
  <c r="I254" i="1"/>
  <c r="J254" i="1"/>
  <c r="K254" i="1"/>
  <c r="L254" i="1"/>
  <c r="M254" i="1"/>
  <c r="I255" i="1"/>
  <c r="J255" i="1"/>
  <c r="K255" i="1"/>
  <c r="L255" i="1"/>
  <c r="M255" i="1"/>
  <c r="I256" i="1"/>
  <c r="J256" i="1"/>
  <c r="K256" i="1"/>
  <c r="L256" i="1"/>
  <c r="M256" i="1"/>
  <c r="I257" i="1"/>
  <c r="J257" i="1"/>
  <c r="K257" i="1"/>
  <c r="L257" i="1"/>
  <c r="M257" i="1"/>
  <c r="I258" i="1"/>
  <c r="J258" i="1"/>
  <c r="K258" i="1"/>
  <c r="L258" i="1"/>
  <c r="M258" i="1"/>
  <c r="I259" i="1"/>
  <c r="J259" i="1"/>
  <c r="K259" i="1"/>
  <c r="L259" i="1"/>
  <c r="M259" i="1"/>
  <c r="I260" i="1"/>
  <c r="J260" i="1"/>
  <c r="K260" i="1"/>
  <c r="L260" i="1"/>
  <c r="M260" i="1"/>
  <c r="I261" i="1"/>
  <c r="J261" i="1"/>
  <c r="K261" i="1"/>
  <c r="L261" i="1"/>
  <c r="M261" i="1"/>
  <c r="I262" i="1"/>
  <c r="J262" i="1"/>
  <c r="K262" i="1"/>
  <c r="L262" i="1"/>
  <c r="M262" i="1"/>
  <c r="W3" i="1" l="1"/>
  <c r="W8" i="1"/>
  <c r="L2" i="2"/>
  <c r="W15"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W4" i="1"/>
  <c r="W5" i="1"/>
  <c r="W6" i="1"/>
  <c r="W7" i="1"/>
  <c r="W9" i="1"/>
  <c r="W10" i="1"/>
  <c r="W11" i="1"/>
  <c r="W12" i="1"/>
  <c r="W13" i="1"/>
  <c r="W14"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I497" i="1"/>
  <c r="J497" i="1"/>
  <c r="K497" i="1"/>
  <c r="L497" i="1"/>
  <c r="M497" i="1"/>
  <c r="I498" i="1"/>
  <c r="J498" i="1"/>
  <c r="K498" i="1"/>
  <c r="L498" i="1"/>
  <c r="M498" i="1"/>
  <c r="I499" i="1"/>
  <c r="J499" i="1"/>
  <c r="K499" i="1"/>
  <c r="L499" i="1"/>
  <c r="M499" i="1"/>
  <c r="I500" i="1"/>
  <c r="J500" i="1"/>
  <c r="K500" i="1"/>
  <c r="L500" i="1"/>
  <c r="M500" i="1"/>
  <c r="I501" i="1"/>
  <c r="J501" i="1"/>
  <c r="K501" i="1"/>
  <c r="L501" i="1"/>
  <c r="M501" i="1"/>
  <c r="I502" i="1"/>
  <c r="J502" i="1"/>
  <c r="K502" i="1"/>
  <c r="L502" i="1"/>
  <c r="M502" i="1"/>
  <c r="I503" i="1"/>
  <c r="J503" i="1"/>
  <c r="K503" i="1"/>
  <c r="L503" i="1"/>
  <c r="M503" i="1"/>
  <c r="I504" i="1"/>
  <c r="J504" i="1"/>
  <c r="K504" i="1"/>
  <c r="L504" i="1"/>
  <c r="M504" i="1"/>
  <c r="I505" i="1"/>
  <c r="J505" i="1"/>
  <c r="K505" i="1"/>
  <c r="L505" i="1"/>
  <c r="M505" i="1"/>
  <c r="I506" i="1"/>
  <c r="J506" i="1"/>
  <c r="K506" i="1"/>
  <c r="L506" i="1"/>
  <c r="M506" i="1"/>
  <c r="I507" i="1"/>
  <c r="J507" i="1"/>
  <c r="K507" i="1"/>
  <c r="L507" i="1"/>
  <c r="M507" i="1"/>
  <c r="I508" i="1"/>
  <c r="J508" i="1"/>
  <c r="K508" i="1"/>
  <c r="L508" i="1"/>
  <c r="M508" i="1"/>
  <c r="I509" i="1"/>
  <c r="J509" i="1"/>
  <c r="K509" i="1"/>
  <c r="L509" i="1"/>
  <c r="M509" i="1"/>
  <c r="I510" i="1"/>
  <c r="J510" i="1"/>
  <c r="K510" i="1"/>
  <c r="L510" i="1"/>
  <c r="M510" i="1"/>
  <c r="I511" i="1"/>
  <c r="J511" i="1"/>
  <c r="K511" i="1"/>
  <c r="L511" i="1"/>
  <c r="M511" i="1"/>
  <c r="I512" i="1"/>
  <c r="J512" i="1"/>
  <c r="K512" i="1"/>
  <c r="L512" i="1"/>
  <c r="M512" i="1"/>
  <c r="I513" i="1"/>
  <c r="J513" i="1"/>
  <c r="K513" i="1"/>
  <c r="L513" i="1"/>
  <c r="M513" i="1"/>
  <c r="I514" i="1"/>
  <c r="J514" i="1"/>
  <c r="K514" i="1"/>
  <c r="L514" i="1"/>
  <c r="M514" i="1"/>
  <c r="I515" i="1"/>
  <c r="J515" i="1"/>
  <c r="K515" i="1"/>
  <c r="L515" i="1"/>
  <c r="M515" i="1"/>
  <c r="I516" i="1"/>
  <c r="J516" i="1"/>
  <c r="K516" i="1"/>
  <c r="L516" i="1"/>
  <c r="M516" i="1"/>
  <c r="I517" i="1"/>
  <c r="J517" i="1"/>
  <c r="K517" i="1"/>
  <c r="L517" i="1"/>
  <c r="M517" i="1"/>
  <c r="I518" i="1"/>
  <c r="J518" i="1"/>
  <c r="K518" i="1"/>
  <c r="L518" i="1"/>
  <c r="M518" i="1"/>
  <c r="I519" i="1"/>
  <c r="J519" i="1"/>
  <c r="K519" i="1"/>
  <c r="L519" i="1"/>
  <c r="M519" i="1"/>
  <c r="I520" i="1"/>
  <c r="J520" i="1"/>
  <c r="K520" i="1"/>
  <c r="L520" i="1"/>
  <c r="M520" i="1"/>
  <c r="I521" i="1"/>
  <c r="J521" i="1"/>
  <c r="K521" i="1"/>
  <c r="L521" i="1"/>
  <c r="M521" i="1"/>
  <c r="I522" i="1"/>
  <c r="J522" i="1"/>
  <c r="K522" i="1"/>
  <c r="L522" i="1"/>
  <c r="M522" i="1"/>
  <c r="I523" i="1"/>
  <c r="J523" i="1"/>
  <c r="K523" i="1"/>
  <c r="L523" i="1"/>
  <c r="M523" i="1"/>
  <c r="I524" i="1"/>
  <c r="J524" i="1"/>
  <c r="K524" i="1"/>
  <c r="L524" i="1"/>
  <c r="M524" i="1"/>
  <c r="I525" i="1"/>
  <c r="J525" i="1"/>
  <c r="K525" i="1"/>
  <c r="L525" i="1"/>
  <c r="M525" i="1"/>
  <c r="I526" i="1"/>
  <c r="J526" i="1"/>
  <c r="K526" i="1"/>
  <c r="L526" i="1"/>
  <c r="M526" i="1"/>
  <c r="I527" i="1"/>
  <c r="J527" i="1"/>
  <c r="K527" i="1"/>
  <c r="L527" i="1"/>
  <c r="M527" i="1"/>
  <c r="I528" i="1"/>
  <c r="J528" i="1"/>
  <c r="K528" i="1"/>
  <c r="L528" i="1"/>
  <c r="M528" i="1"/>
  <c r="I529" i="1"/>
  <c r="J529" i="1"/>
  <c r="K529" i="1"/>
  <c r="L529" i="1"/>
  <c r="M529" i="1"/>
  <c r="I530" i="1"/>
  <c r="J530" i="1"/>
  <c r="K530" i="1"/>
  <c r="L530" i="1"/>
  <c r="M530" i="1"/>
  <c r="I531" i="1"/>
  <c r="J531" i="1"/>
  <c r="K531" i="1"/>
  <c r="L531" i="1"/>
  <c r="M531" i="1"/>
  <c r="I532" i="1"/>
  <c r="J532" i="1"/>
  <c r="K532" i="1"/>
  <c r="L532" i="1"/>
  <c r="M532" i="1"/>
  <c r="I533" i="1"/>
  <c r="J533" i="1"/>
  <c r="K533" i="1"/>
  <c r="L533" i="1"/>
  <c r="M533" i="1"/>
  <c r="I534" i="1"/>
  <c r="J534" i="1"/>
  <c r="K534" i="1"/>
  <c r="L534" i="1"/>
  <c r="M534" i="1"/>
  <c r="I535" i="1"/>
  <c r="J535" i="1"/>
  <c r="K535" i="1"/>
  <c r="L535" i="1"/>
  <c r="M535" i="1"/>
  <c r="I536" i="1"/>
  <c r="J536" i="1"/>
  <c r="K536" i="1"/>
  <c r="L536" i="1"/>
  <c r="M536" i="1"/>
  <c r="I537" i="1"/>
  <c r="J537" i="1"/>
  <c r="K537" i="1"/>
  <c r="L537" i="1"/>
  <c r="M537" i="1"/>
  <c r="I538" i="1"/>
  <c r="J538" i="1"/>
  <c r="K538" i="1"/>
  <c r="L538" i="1"/>
  <c r="M538" i="1"/>
  <c r="I539" i="1"/>
  <c r="J539" i="1"/>
  <c r="K539" i="1"/>
  <c r="L539" i="1"/>
  <c r="M539" i="1"/>
  <c r="I540" i="1"/>
  <c r="J540" i="1"/>
  <c r="K540" i="1"/>
  <c r="L540" i="1"/>
  <c r="M540" i="1"/>
  <c r="I541" i="1"/>
  <c r="J541" i="1"/>
  <c r="K541" i="1"/>
  <c r="L541" i="1"/>
  <c r="M541" i="1"/>
  <c r="I542" i="1"/>
  <c r="J542" i="1"/>
  <c r="K542" i="1"/>
  <c r="L542" i="1"/>
  <c r="M542" i="1"/>
  <c r="I543" i="1"/>
  <c r="J543" i="1"/>
  <c r="K543" i="1"/>
  <c r="L543" i="1"/>
  <c r="M543" i="1"/>
  <c r="I544" i="1"/>
  <c r="J544" i="1"/>
  <c r="K544" i="1"/>
  <c r="L544" i="1"/>
  <c r="M544" i="1"/>
  <c r="I545" i="1"/>
  <c r="J545" i="1"/>
  <c r="K545" i="1"/>
  <c r="L545" i="1"/>
  <c r="M545" i="1"/>
  <c r="I546" i="1"/>
  <c r="J546" i="1"/>
  <c r="K546" i="1"/>
  <c r="L546" i="1"/>
  <c r="M546" i="1"/>
  <c r="I547" i="1"/>
  <c r="J547" i="1"/>
  <c r="K547" i="1"/>
  <c r="L547" i="1"/>
  <c r="M547" i="1"/>
  <c r="I548" i="1"/>
  <c r="J548" i="1"/>
  <c r="K548" i="1"/>
  <c r="L548" i="1"/>
  <c r="M548" i="1"/>
  <c r="I549" i="1"/>
  <c r="J549" i="1"/>
  <c r="K549" i="1"/>
  <c r="L549" i="1"/>
  <c r="M549" i="1"/>
  <c r="I550" i="1"/>
  <c r="J550" i="1"/>
  <c r="K550" i="1"/>
  <c r="L550" i="1"/>
  <c r="M550" i="1"/>
  <c r="I551" i="1"/>
  <c r="J551" i="1"/>
  <c r="K551" i="1"/>
  <c r="L551" i="1"/>
  <c r="M551" i="1"/>
  <c r="I552" i="1"/>
  <c r="J552" i="1"/>
  <c r="K552" i="1"/>
  <c r="L552" i="1"/>
  <c r="M552" i="1"/>
  <c r="I553" i="1"/>
  <c r="J553" i="1"/>
  <c r="K553" i="1"/>
  <c r="L553" i="1"/>
  <c r="M553" i="1"/>
  <c r="I554" i="1"/>
  <c r="J554" i="1"/>
  <c r="K554" i="1"/>
  <c r="L554" i="1"/>
  <c r="M554" i="1"/>
  <c r="I555" i="1"/>
  <c r="J555" i="1"/>
  <c r="K555" i="1"/>
  <c r="L555" i="1"/>
  <c r="M555" i="1"/>
  <c r="I556" i="1"/>
  <c r="J556" i="1"/>
  <c r="K556" i="1"/>
  <c r="L556" i="1"/>
  <c r="M556" i="1"/>
  <c r="I557" i="1"/>
  <c r="J557" i="1"/>
  <c r="K557" i="1"/>
  <c r="L557" i="1"/>
  <c r="M557" i="1"/>
  <c r="I558" i="1"/>
  <c r="J558" i="1"/>
  <c r="K558" i="1"/>
  <c r="L558" i="1"/>
  <c r="M558" i="1"/>
  <c r="I559" i="1"/>
  <c r="J559" i="1"/>
  <c r="K559" i="1"/>
  <c r="L559" i="1"/>
  <c r="M559" i="1"/>
  <c r="I560" i="1"/>
  <c r="J560" i="1"/>
  <c r="K560" i="1"/>
  <c r="L560" i="1"/>
  <c r="M560" i="1"/>
  <c r="I561" i="1"/>
  <c r="J561" i="1"/>
  <c r="K561" i="1"/>
  <c r="L561" i="1"/>
  <c r="M561" i="1"/>
  <c r="I562" i="1"/>
  <c r="J562" i="1"/>
  <c r="K562" i="1"/>
  <c r="L562" i="1"/>
  <c r="M562" i="1"/>
  <c r="I563" i="1"/>
  <c r="J563" i="1"/>
  <c r="K563" i="1"/>
  <c r="L563" i="1"/>
  <c r="M563" i="1"/>
  <c r="I564" i="1"/>
  <c r="J564" i="1"/>
  <c r="K564" i="1"/>
  <c r="L564" i="1"/>
  <c r="M564" i="1"/>
  <c r="I565" i="1"/>
  <c r="J565" i="1"/>
  <c r="K565" i="1"/>
  <c r="L565" i="1"/>
  <c r="M565" i="1"/>
  <c r="I566" i="1"/>
  <c r="J566" i="1"/>
  <c r="K566" i="1"/>
  <c r="L566" i="1"/>
  <c r="M566" i="1"/>
  <c r="I567" i="1"/>
  <c r="J567" i="1"/>
  <c r="K567" i="1"/>
  <c r="L567" i="1"/>
  <c r="M567" i="1"/>
  <c r="I568" i="1"/>
  <c r="J568" i="1"/>
  <c r="K568" i="1"/>
  <c r="L568" i="1"/>
  <c r="M568" i="1"/>
  <c r="I569" i="1"/>
  <c r="J569" i="1"/>
  <c r="K569" i="1"/>
  <c r="L569" i="1"/>
  <c r="M569" i="1"/>
  <c r="I570" i="1"/>
  <c r="J570" i="1"/>
  <c r="K570" i="1"/>
  <c r="L570" i="1"/>
  <c r="M570" i="1"/>
  <c r="I571" i="1"/>
  <c r="J571" i="1"/>
  <c r="K571" i="1"/>
  <c r="L571" i="1"/>
  <c r="M571" i="1"/>
  <c r="I572" i="1"/>
  <c r="J572" i="1"/>
  <c r="K572" i="1"/>
  <c r="L572" i="1"/>
  <c r="M572" i="1"/>
  <c r="I573" i="1"/>
  <c r="J573" i="1"/>
  <c r="K573" i="1"/>
  <c r="L573" i="1"/>
  <c r="M573" i="1"/>
  <c r="I574" i="1"/>
  <c r="J574" i="1"/>
  <c r="K574" i="1"/>
  <c r="L574" i="1"/>
  <c r="M574" i="1"/>
  <c r="I575" i="1"/>
  <c r="J575" i="1"/>
  <c r="K575" i="1"/>
  <c r="L575" i="1"/>
  <c r="M575" i="1"/>
  <c r="I576" i="1"/>
  <c r="J576" i="1"/>
  <c r="K576" i="1"/>
  <c r="L576" i="1"/>
  <c r="M576" i="1"/>
  <c r="I577" i="1"/>
  <c r="J577" i="1"/>
  <c r="K577" i="1"/>
  <c r="L577" i="1"/>
  <c r="M577" i="1"/>
  <c r="I578" i="1"/>
  <c r="J578" i="1"/>
  <c r="K578" i="1"/>
  <c r="L578" i="1"/>
  <c r="M578" i="1"/>
  <c r="I579" i="1"/>
  <c r="J579" i="1"/>
  <c r="K579" i="1"/>
  <c r="L579" i="1"/>
  <c r="M579" i="1"/>
  <c r="I580" i="1"/>
  <c r="J580" i="1"/>
  <c r="K580" i="1"/>
  <c r="L580" i="1"/>
  <c r="M580" i="1"/>
  <c r="I581" i="1"/>
  <c r="J581" i="1"/>
  <c r="K581" i="1"/>
  <c r="L581" i="1"/>
  <c r="M581" i="1"/>
  <c r="I582" i="1"/>
  <c r="J582" i="1"/>
  <c r="K582" i="1"/>
  <c r="L582" i="1"/>
  <c r="M582" i="1"/>
  <c r="I583" i="1"/>
  <c r="J583" i="1"/>
  <c r="K583" i="1"/>
  <c r="L583" i="1"/>
  <c r="M583" i="1"/>
  <c r="I584" i="1"/>
  <c r="J584" i="1"/>
  <c r="K584" i="1"/>
  <c r="L584" i="1"/>
  <c r="M584" i="1"/>
  <c r="I585" i="1"/>
  <c r="J585" i="1"/>
  <c r="K585" i="1"/>
  <c r="L585" i="1"/>
  <c r="M585" i="1"/>
  <c r="I586" i="1"/>
  <c r="J586" i="1"/>
  <c r="K586" i="1"/>
  <c r="L586" i="1"/>
  <c r="M586" i="1"/>
  <c r="I587" i="1"/>
  <c r="J587" i="1"/>
  <c r="K587" i="1"/>
  <c r="L587" i="1"/>
  <c r="M587" i="1"/>
  <c r="I588" i="1"/>
  <c r="J588" i="1"/>
  <c r="K588" i="1"/>
  <c r="L588" i="1"/>
  <c r="M588" i="1"/>
  <c r="I589" i="1"/>
  <c r="J589" i="1"/>
  <c r="K589" i="1"/>
  <c r="L589" i="1"/>
  <c r="M589" i="1"/>
  <c r="I590" i="1"/>
  <c r="J590" i="1"/>
  <c r="K590" i="1"/>
  <c r="L590" i="1"/>
  <c r="M590" i="1"/>
  <c r="I591" i="1"/>
  <c r="J591" i="1"/>
  <c r="K591" i="1"/>
  <c r="L591" i="1"/>
  <c r="M591" i="1"/>
  <c r="I592" i="1"/>
  <c r="J592" i="1"/>
  <c r="K592" i="1"/>
  <c r="L592" i="1"/>
  <c r="M592" i="1"/>
  <c r="I593" i="1"/>
  <c r="J593" i="1"/>
  <c r="K593" i="1"/>
  <c r="L593" i="1"/>
  <c r="M593" i="1"/>
  <c r="I594" i="1"/>
  <c r="J594" i="1"/>
  <c r="K594" i="1"/>
  <c r="L594" i="1"/>
  <c r="M594" i="1"/>
  <c r="I595" i="1"/>
  <c r="J595" i="1"/>
  <c r="K595" i="1"/>
  <c r="L595" i="1"/>
  <c r="M595" i="1"/>
  <c r="I596" i="1"/>
  <c r="J596" i="1"/>
  <c r="K596" i="1"/>
  <c r="L596" i="1"/>
  <c r="M596" i="1"/>
  <c r="I597" i="1"/>
  <c r="J597" i="1"/>
  <c r="K597" i="1"/>
  <c r="L597" i="1"/>
  <c r="M597" i="1"/>
  <c r="I598" i="1"/>
  <c r="J598" i="1"/>
  <c r="K598" i="1"/>
  <c r="L598" i="1"/>
  <c r="M598" i="1"/>
  <c r="I599" i="1"/>
  <c r="J599" i="1"/>
  <c r="K599" i="1"/>
  <c r="L599" i="1"/>
  <c r="M599" i="1"/>
  <c r="I600" i="1"/>
  <c r="J600" i="1"/>
  <c r="K600" i="1"/>
  <c r="L600" i="1"/>
  <c r="M600" i="1"/>
  <c r="I601" i="1"/>
  <c r="J601" i="1"/>
  <c r="K601" i="1"/>
  <c r="L601" i="1"/>
  <c r="M601" i="1"/>
  <c r="I602" i="1"/>
  <c r="J602" i="1"/>
  <c r="K602" i="1"/>
  <c r="L602" i="1"/>
  <c r="M602" i="1"/>
  <c r="I603" i="1"/>
  <c r="J603" i="1"/>
  <c r="K603" i="1"/>
  <c r="L603" i="1"/>
  <c r="M603" i="1"/>
  <c r="I604" i="1"/>
  <c r="J604" i="1"/>
  <c r="K604" i="1"/>
  <c r="L604" i="1"/>
  <c r="M604" i="1"/>
  <c r="I605" i="1"/>
  <c r="J605" i="1"/>
  <c r="K605" i="1"/>
  <c r="L605" i="1"/>
  <c r="M605" i="1"/>
  <c r="I606" i="1"/>
  <c r="J606" i="1"/>
  <c r="K606" i="1"/>
  <c r="L606" i="1"/>
  <c r="M606" i="1"/>
  <c r="I607" i="1"/>
  <c r="J607" i="1"/>
  <c r="K607" i="1"/>
  <c r="L607" i="1"/>
  <c r="M607" i="1"/>
  <c r="I608" i="1"/>
  <c r="J608" i="1"/>
  <c r="K608" i="1"/>
  <c r="L608" i="1"/>
  <c r="M608" i="1"/>
  <c r="I609" i="1"/>
  <c r="J609" i="1"/>
  <c r="K609" i="1"/>
  <c r="L609" i="1"/>
  <c r="M609" i="1"/>
  <c r="I610" i="1"/>
  <c r="J610" i="1"/>
  <c r="K610" i="1"/>
  <c r="L610" i="1"/>
  <c r="M610" i="1"/>
  <c r="I611" i="1"/>
  <c r="J611" i="1"/>
  <c r="K611" i="1"/>
  <c r="L611" i="1"/>
  <c r="M611" i="1"/>
  <c r="I612" i="1"/>
  <c r="J612" i="1"/>
  <c r="K612" i="1"/>
  <c r="L612" i="1"/>
  <c r="M612" i="1"/>
  <c r="I613" i="1"/>
  <c r="J613" i="1"/>
  <c r="K613" i="1"/>
  <c r="L613" i="1"/>
  <c r="M613" i="1"/>
  <c r="I614" i="1"/>
  <c r="J614" i="1"/>
  <c r="K614" i="1"/>
  <c r="L614" i="1"/>
  <c r="M614" i="1"/>
  <c r="I615" i="1"/>
  <c r="J615" i="1"/>
  <c r="K615" i="1"/>
  <c r="L615" i="1"/>
  <c r="M615" i="1"/>
  <c r="I616" i="1"/>
  <c r="J616" i="1"/>
  <c r="K616" i="1"/>
  <c r="L616" i="1"/>
  <c r="M616" i="1"/>
  <c r="I617" i="1"/>
  <c r="J617" i="1"/>
  <c r="K617" i="1"/>
  <c r="L617" i="1"/>
  <c r="M617" i="1"/>
  <c r="I618" i="1"/>
  <c r="J618" i="1"/>
  <c r="K618" i="1"/>
  <c r="L618" i="1"/>
  <c r="M618" i="1"/>
  <c r="I619" i="1"/>
  <c r="J619" i="1"/>
  <c r="K619" i="1"/>
  <c r="L619" i="1"/>
  <c r="M619" i="1"/>
  <c r="I620" i="1"/>
  <c r="J620" i="1"/>
  <c r="K620" i="1"/>
  <c r="L620" i="1"/>
  <c r="M620" i="1"/>
  <c r="I621" i="1"/>
  <c r="J621" i="1"/>
  <c r="K621" i="1"/>
  <c r="L621" i="1"/>
  <c r="M621" i="1"/>
  <c r="I622" i="1"/>
  <c r="J622" i="1"/>
  <c r="K622" i="1"/>
  <c r="L622" i="1"/>
  <c r="M622" i="1"/>
  <c r="I623" i="1"/>
  <c r="J623" i="1"/>
  <c r="K623" i="1"/>
  <c r="L623" i="1"/>
  <c r="M623" i="1"/>
  <c r="I624" i="1"/>
  <c r="J624" i="1"/>
  <c r="K624" i="1"/>
  <c r="L624" i="1"/>
  <c r="M624" i="1"/>
  <c r="I625" i="1"/>
  <c r="J625" i="1"/>
  <c r="K625" i="1"/>
  <c r="L625" i="1"/>
  <c r="M625" i="1"/>
  <c r="I626" i="1"/>
  <c r="J626" i="1"/>
  <c r="K626" i="1"/>
  <c r="L626" i="1"/>
  <c r="M626" i="1"/>
  <c r="I627" i="1"/>
  <c r="J627" i="1"/>
  <c r="K627" i="1"/>
  <c r="L627" i="1"/>
  <c r="M627" i="1"/>
  <c r="I628" i="1"/>
  <c r="J628" i="1"/>
  <c r="K628" i="1"/>
  <c r="L628" i="1"/>
  <c r="M628" i="1"/>
  <c r="I629" i="1"/>
  <c r="J629" i="1"/>
  <c r="K629" i="1"/>
  <c r="L629" i="1"/>
  <c r="M629" i="1"/>
  <c r="I630" i="1"/>
  <c r="J630" i="1"/>
  <c r="K630" i="1"/>
  <c r="L630" i="1"/>
  <c r="M630" i="1"/>
  <c r="I631" i="1"/>
  <c r="J631" i="1"/>
  <c r="K631" i="1"/>
  <c r="L631" i="1"/>
  <c r="M631" i="1"/>
  <c r="I632" i="1"/>
  <c r="J632" i="1"/>
  <c r="K632" i="1"/>
  <c r="L632" i="1"/>
  <c r="M632" i="1"/>
  <c r="I633" i="1"/>
  <c r="J633" i="1"/>
  <c r="K633" i="1"/>
  <c r="L633" i="1"/>
  <c r="M633" i="1"/>
  <c r="I634" i="1"/>
  <c r="J634" i="1"/>
  <c r="K634" i="1"/>
  <c r="L634" i="1"/>
  <c r="M634" i="1"/>
  <c r="I635" i="1"/>
  <c r="J635" i="1"/>
  <c r="K635" i="1"/>
  <c r="L635" i="1"/>
  <c r="M635" i="1"/>
  <c r="I636" i="1"/>
  <c r="J636" i="1"/>
  <c r="K636" i="1"/>
  <c r="L636" i="1"/>
  <c r="M636" i="1"/>
  <c r="I637" i="1"/>
  <c r="J637" i="1"/>
  <c r="K637" i="1"/>
  <c r="L637" i="1"/>
  <c r="M637" i="1"/>
  <c r="I638" i="1"/>
  <c r="J638" i="1"/>
  <c r="K638" i="1"/>
  <c r="L638" i="1"/>
  <c r="M638" i="1"/>
  <c r="I639" i="1"/>
  <c r="J639" i="1"/>
  <c r="K639" i="1"/>
  <c r="L639" i="1"/>
  <c r="M639" i="1"/>
  <c r="I640" i="1"/>
  <c r="J640" i="1"/>
  <c r="K640" i="1"/>
  <c r="L640" i="1"/>
  <c r="M640" i="1"/>
  <c r="I641" i="1"/>
  <c r="J641" i="1"/>
  <c r="K641" i="1"/>
  <c r="L641" i="1"/>
  <c r="M641" i="1"/>
  <c r="I642" i="1"/>
  <c r="J642" i="1"/>
  <c r="K642" i="1"/>
  <c r="L642" i="1"/>
  <c r="M642" i="1"/>
  <c r="I643" i="1"/>
  <c r="J643" i="1"/>
  <c r="K643" i="1"/>
  <c r="L643" i="1"/>
  <c r="M643" i="1"/>
  <c r="I644" i="1"/>
  <c r="J644" i="1"/>
  <c r="K644" i="1"/>
  <c r="L644" i="1"/>
  <c r="M644" i="1"/>
  <c r="I645" i="1"/>
  <c r="J645" i="1"/>
  <c r="K645" i="1"/>
  <c r="L645" i="1"/>
  <c r="M645" i="1"/>
  <c r="I646" i="1"/>
  <c r="J646" i="1"/>
  <c r="K646" i="1"/>
  <c r="L646" i="1"/>
  <c r="M646" i="1"/>
  <c r="I647" i="1"/>
  <c r="J647" i="1"/>
  <c r="K647" i="1"/>
  <c r="L647" i="1"/>
  <c r="M647" i="1"/>
  <c r="I648" i="1"/>
  <c r="J648" i="1"/>
  <c r="K648" i="1"/>
  <c r="L648" i="1"/>
  <c r="M648" i="1"/>
  <c r="I649" i="1"/>
  <c r="J649" i="1"/>
  <c r="K649" i="1"/>
  <c r="L649" i="1"/>
  <c r="M649" i="1"/>
  <c r="I650" i="1"/>
  <c r="J650" i="1"/>
  <c r="K650" i="1"/>
  <c r="L650" i="1"/>
  <c r="M650" i="1"/>
  <c r="I651" i="1"/>
  <c r="J651" i="1"/>
  <c r="K651" i="1"/>
  <c r="L651" i="1"/>
  <c r="M651" i="1"/>
  <c r="I652" i="1"/>
  <c r="J652" i="1"/>
  <c r="K652" i="1"/>
  <c r="L652" i="1"/>
  <c r="M652" i="1"/>
  <c r="I653" i="1"/>
  <c r="J653" i="1"/>
  <c r="K653" i="1"/>
  <c r="L653" i="1"/>
  <c r="M653" i="1"/>
  <c r="I654" i="1"/>
  <c r="J654" i="1"/>
  <c r="K654" i="1"/>
  <c r="L654" i="1"/>
  <c r="M654" i="1"/>
  <c r="I655" i="1"/>
  <c r="J655" i="1"/>
  <c r="K655" i="1"/>
  <c r="L655" i="1"/>
  <c r="M655" i="1"/>
  <c r="I656" i="1"/>
  <c r="J656" i="1"/>
  <c r="K656" i="1"/>
  <c r="L656" i="1"/>
  <c r="M656" i="1"/>
  <c r="I657" i="1"/>
  <c r="J657" i="1"/>
  <c r="K657" i="1"/>
  <c r="L657" i="1"/>
  <c r="M657" i="1"/>
  <c r="I658" i="1"/>
  <c r="J658" i="1"/>
  <c r="K658" i="1"/>
  <c r="L658" i="1"/>
  <c r="M658" i="1"/>
  <c r="I659" i="1"/>
  <c r="J659" i="1"/>
  <c r="K659" i="1"/>
  <c r="L659" i="1"/>
  <c r="M659" i="1"/>
  <c r="I660" i="1"/>
  <c r="J660" i="1"/>
  <c r="K660" i="1"/>
  <c r="L660" i="1"/>
  <c r="M660" i="1"/>
  <c r="I661" i="1"/>
  <c r="J661" i="1"/>
  <c r="K661" i="1"/>
  <c r="L661" i="1"/>
  <c r="M661" i="1"/>
  <c r="I662" i="1"/>
  <c r="J662" i="1"/>
  <c r="K662" i="1"/>
  <c r="L662" i="1"/>
  <c r="M662" i="1"/>
  <c r="I663" i="1"/>
  <c r="J663" i="1"/>
  <c r="K663" i="1"/>
  <c r="L663" i="1"/>
  <c r="M663" i="1"/>
  <c r="I664" i="1"/>
  <c r="J664" i="1"/>
  <c r="K664" i="1"/>
  <c r="L664" i="1"/>
  <c r="M664" i="1"/>
  <c r="I665" i="1"/>
  <c r="J665" i="1"/>
  <c r="K665" i="1"/>
  <c r="L665" i="1"/>
  <c r="M665" i="1"/>
  <c r="I666" i="1"/>
  <c r="J666" i="1"/>
  <c r="K666" i="1"/>
  <c r="L666" i="1"/>
  <c r="M666" i="1"/>
  <c r="I667" i="1"/>
  <c r="J667" i="1"/>
  <c r="K667" i="1"/>
  <c r="L667" i="1"/>
  <c r="M667" i="1"/>
  <c r="I668" i="1"/>
  <c r="J668" i="1"/>
  <c r="K668" i="1"/>
  <c r="L668" i="1"/>
  <c r="M668" i="1"/>
  <c r="I669" i="1"/>
  <c r="J669" i="1"/>
  <c r="K669" i="1"/>
  <c r="L669" i="1"/>
  <c r="M669" i="1"/>
  <c r="I670" i="1"/>
  <c r="J670" i="1"/>
  <c r="K670" i="1"/>
  <c r="L670" i="1"/>
  <c r="M670" i="1"/>
  <c r="I671" i="1"/>
  <c r="J671" i="1"/>
  <c r="K671" i="1"/>
  <c r="L671" i="1"/>
  <c r="M671" i="1"/>
  <c r="I672" i="1"/>
  <c r="J672" i="1"/>
  <c r="K672" i="1"/>
  <c r="L672" i="1"/>
  <c r="M672" i="1"/>
  <c r="I673" i="1"/>
  <c r="J673" i="1"/>
  <c r="K673" i="1"/>
  <c r="L673" i="1"/>
  <c r="M673" i="1"/>
  <c r="I674" i="1"/>
  <c r="J674" i="1"/>
  <c r="K674" i="1"/>
  <c r="L674" i="1"/>
  <c r="M674" i="1"/>
  <c r="I675" i="1"/>
  <c r="J675" i="1"/>
  <c r="K675" i="1"/>
  <c r="L675" i="1"/>
  <c r="M675" i="1"/>
  <c r="I676" i="1"/>
  <c r="J676" i="1"/>
  <c r="K676" i="1"/>
  <c r="L676" i="1"/>
  <c r="M676" i="1"/>
  <c r="I677" i="1"/>
  <c r="J677" i="1"/>
  <c r="K677" i="1"/>
  <c r="L677" i="1"/>
  <c r="M677" i="1"/>
  <c r="I678" i="1"/>
  <c r="J678" i="1"/>
  <c r="K678" i="1"/>
  <c r="L678" i="1"/>
  <c r="M678" i="1"/>
  <c r="I679" i="1"/>
  <c r="J679" i="1"/>
  <c r="K679" i="1"/>
  <c r="L679" i="1"/>
  <c r="M679" i="1"/>
  <c r="I680" i="1"/>
  <c r="J680" i="1"/>
  <c r="K680" i="1"/>
  <c r="L680" i="1"/>
  <c r="M680" i="1"/>
  <c r="I681" i="1"/>
  <c r="J681" i="1"/>
  <c r="K681" i="1"/>
  <c r="L681" i="1"/>
  <c r="M681" i="1"/>
  <c r="I682" i="1"/>
  <c r="J682" i="1"/>
  <c r="K682" i="1"/>
  <c r="L682" i="1"/>
  <c r="M682" i="1"/>
  <c r="I683" i="1"/>
  <c r="J683" i="1"/>
  <c r="K683" i="1"/>
  <c r="L683" i="1"/>
  <c r="M683" i="1"/>
  <c r="I684" i="1"/>
  <c r="J684" i="1"/>
  <c r="K684" i="1"/>
  <c r="L684" i="1"/>
  <c r="M684" i="1"/>
  <c r="I685" i="1"/>
  <c r="J685" i="1"/>
  <c r="K685" i="1"/>
  <c r="L685" i="1"/>
  <c r="M685" i="1"/>
  <c r="I686" i="1"/>
  <c r="J686" i="1"/>
  <c r="K686" i="1"/>
  <c r="L686" i="1"/>
  <c r="M686" i="1"/>
  <c r="I687" i="1"/>
  <c r="J687" i="1"/>
  <c r="K687" i="1"/>
  <c r="L687" i="1"/>
  <c r="M687" i="1"/>
  <c r="I688" i="1"/>
  <c r="J688" i="1"/>
  <c r="K688" i="1"/>
  <c r="L688" i="1"/>
  <c r="M688" i="1"/>
  <c r="I689" i="1"/>
  <c r="J689" i="1"/>
  <c r="K689" i="1"/>
  <c r="L689" i="1"/>
  <c r="M689" i="1"/>
  <c r="I690" i="1"/>
  <c r="J690" i="1"/>
  <c r="K690" i="1"/>
  <c r="L690" i="1"/>
  <c r="M690" i="1"/>
  <c r="I691" i="1"/>
  <c r="J691" i="1"/>
  <c r="K691" i="1"/>
  <c r="L691" i="1"/>
  <c r="M691" i="1"/>
  <c r="I692" i="1"/>
  <c r="J692" i="1"/>
  <c r="K692" i="1"/>
  <c r="L692" i="1"/>
  <c r="M692" i="1"/>
  <c r="I693" i="1"/>
  <c r="J693" i="1"/>
  <c r="K693" i="1"/>
  <c r="L693" i="1"/>
  <c r="M693" i="1"/>
  <c r="I694" i="1"/>
  <c r="J694" i="1"/>
  <c r="K694" i="1"/>
  <c r="L694" i="1"/>
  <c r="M694" i="1"/>
  <c r="I695" i="1"/>
  <c r="J695" i="1"/>
  <c r="K695" i="1"/>
  <c r="L695" i="1"/>
  <c r="M695" i="1"/>
  <c r="I696" i="1"/>
  <c r="J696" i="1"/>
  <c r="K696" i="1"/>
  <c r="L696" i="1"/>
  <c r="M696" i="1"/>
  <c r="I697" i="1"/>
  <c r="J697" i="1"/>
  <c r="K697" i="1"/>
  <c r="L697" i="1"/>
  <c r="M697" i="1"/>
  <c r="I698" i="1"/>
  <c r="J698" i="1"/>
  <c r="K698" i="1"/>
  <c r="L698" i="1"/>
  <c r="M698" i="1"/>
  <c r="I699" i="1"/>
  <c r="J699" i="1"/>
  <c r="K699" i="1"/>
  <c r="L699" i="1"/>
  <c r="M699" i="1"/>
  <c r="I700" i="1"/>
  <c r="J700" i="1"/>
  <c r="K700" i="1"/>
  <c r="L700" i="1"/>
  <c r="M700" i="1"/>
  <c r="I701" i="1"/>
  <c r="J701" i="1"/>
  <c r="K701" i="1"/>
  <c r="L701" i="1"/>
  <c r="M701" i="1"/>
  <c r="I702" i="1"/>
  <c r="J702" i="1"/>
  <c r="K702" i="1"/>
  <c r="L702" i="1"/>
  <c r="M702" i="1"/>
  <c r="I703" i="1"/>
  <c r="J703" i="1"/>
  <c r="K703" i="1"/>
  <c r="L703" i="1"/>
  <c r="M703" i="1"/>
  <c r="I704" i="1"/>
  <c r="J704" i="1"/>
  <c r="K704" i="1"/>
  <c r="L704" i="1"/>
  <c r="M704" i="1"/>
  <c r="I705" i="1"/>
  <c r="J705" i="1"/>
  <c r="K705" i="1"/>
  <c r="L705" i="1"/>
  <c r="M705" i="1"/>
  <c r="I706" i="1"/>
  <c r="J706" i="1"/>
  <c r="K706" i="1"/>
  <c r="L706" i="1"/>
  <c r="M706" i="1"/>
  <c r="I707" i="1"/>
  <c r="J707" i="1"/>
  <c r="K707" i="1"/>
  <c r="L707" i="1"/>
  <c r="M707" i="1"/>
  <c r="I708" i="1"/>
  <c r="J708" i="1"/>
  <c r="K708" i="1"/>
  <c r="L708" i="1"/>
  <c r="M708" i="1"/>
  <c r="I709" i="1"/>
  <c r="J709" i="1"/>
  <c r="K709" i="1"/>
  <c r="L709" i="1"/>
  <c r="M709" i="1"/>
  <c r="I710" i="1"/>
  <c r="J710" i="1"/>
  <c r="K710" i="1"/>
  <c r="L710" i="1"/>
  <c r="M710" i="1"/>
  <c r="I711" i="1"/>
  <c r="J711" i="1"/>
  <c r="K711" i="1"/>
  <c r="L711" i="1"/>
  <c r="M711" i="1"/>
  <c r="I712" i="1"/>
  <c r="J712" i="1"/>
  <c r="K712" i="1"/>
  <c r="L712" i="1"/>
  <c r="M712" i="1"/>
  <c r="I713" i="1"/>
  <c r="J713" i="1"/>
  <c r="K713" i="1"/>
  <c r="L713" i="1"/>
  <c r="M713" i="1"/>
  <c r="I714" i="1"/>
  <c r="J714" i="1"/>
  <c r="K714" i="1"/>
  <c r="L714" i="1"/>
  <c r="M714" i="1"/>
  <c r="I715" i="1"/>
  <c r="J715" i="1"/>
  <c r="K715" i="1"/>
  <c r="L715" i="1"/>
  <c r="M715" i="1"/>
  <c r="I716" i="1"/>
  <c r="J716" i="1"/>
  <c r="K716" i="1"/>
  <c r="L716" i="1"/>
  <c r="M716" i="1"/>
  <c r="I717" i="1"/>
  <c r="J717" i="1"/>
  <c r="K717" i="1"/>
  <c r="L717" i="1"/>
  <c r="M717" i="1"/>
  <c r="I718" i="1"/>
  <c r="J718" i="1"/>
  <c r="K718" i="1"/>
  <c r="L718" i="1"/>
  <c r="M718" i="1"/>
  <c r="I719" i="1"/>
  <c r="J719" i="1"/>
  <c r="K719" i="1"/>
  <c r="L719" i="1"/>
  <c r="M719" i="1"/>
  <c r="I720" i="1"/>
  <c r="J720" i="1"/>
  <c r="K720" i="1"/>
  <c r="L720" i="1"/>
  <c r="M720" i="1"/>
  <c r="I721" i="1"/>
  <c r="J721" i="1"/>
  <c r="K721" i="1"/>
  <c r="L721" i="1"/>
  <c r="M721" i="1"/>
  <c r="I722" i="1"/>
  <c r="J722" i="1"/>
  <c r="K722" i="1"/>
  <c r="L722" i="1"/>
  <c r="M722" i="1"/>
  <c r="I723" i="1"/>
  <c r="J723" i="1"/>
  <c r="K723" i="1"/>
  <c r="L723" i="1"/>
  <c r="M723" i="1"/>
  <c r="I724" i="1"/>
  <c r="J724" i="1"/>
  <c r="K724" i="1"/>
  <c r="L724" i="1"/>
  <c r="M724" i="1"/>
  <c r="I725" i="1"/>
  <c r="J725" i="1"/>
  <c r="K725" i="1"/>
  <c r="L725" i="1"/>
  <c r="M725" i="1"/>
  <c r="I726" i="1"/>
  <c r="J726" i="1"/>
  <c r="K726" i="1"/>
  <c r="L726" i="1"/>
  <c r="M726" i="1"/>
  <c r="I727" i="1"/>
  <c r="J727" i="1"/>
  <c r="K727" i="1"/>
  <c r="L727" i="1"/>
  <c r="M727" i="1"/>
  <c r="I728" i="1"/>
  <c r="J728" i="1"/>
  <c r="K728" i="1"/>
  <c r="L728" i="1"/>
  <c r="M728" i="1"/>
  <c r="I729" i="1"/>
  <c r="J729" i="1"/>
  <c r="K729" i="1"/>
  <c r="L729" i="1"/>
  <c r="M729" i="1"/>
  <c r="I730" i="1"/>
  <c r="J730" i="1"/>
  <c r="K730" i="1"/>
  <c r="L730" i="1"/>
  <c r="M730" i="1"/>
  <c r="I731" i="1"/>
  <c r="J731" i="1"/>
  <c r="K731" i="1"/>
  <c r="L731" i="1"/>
  <c r="M731" i="1"/>
  <c r="I732" i="1"/>
  <c r="J732" i="1"/>
  <c r="K732" i="1"/>
  <c r="L732" i="1"/>
  <c r="M732" i="1"/>
  <c r="I733" i="1"/>
  <c r="J733" i="1"/>
  <c r="K733" i="1"/>
  <c r="L733" i="1"/>
  <c r="M733" i="1"/>
  <c r="I734" i="1"/>
  <c r="J734" i="1"/>
  <c r="K734" i="1"/>
  <c r="L734" i="1"/>
  <c r="M734" i="1"/>
  <c r="I735" i="1"/>
  <c r="J735" i="1"/>
  <c r="K735" i="1"/>
  <c r="L735" i="1"/>
  <c r="M735" i="1"/>
  <c r="I736" i="1"/>
  <c r="J736" i="1"/>
  <c r="K736" i="1"/>
  <c r="L736" i="1"/>
  <c r="M736" i="1"/>
  <c r="I737" i="1"/>
  <c r="J737" i="1"/>
  <c r="K737" i="1"/>
  <c r="L737" i="1"/>
  <c r="M737" i="1"/>
  <c r="I738" i="1"/>
  <c r="J738" i="1"/>
  <c r="K738" i="1"/>
  <c r="L738" i="1"/>
  <c r="M738" i="1"/>
  <c r="I739" i="1"/>
  <c r="J739" i="1"/>
  <c r="K739" i="1"/>
  <c r="L739" i="1"/>
  <c r="M739" i="1"/>
  <c r="I740" i="1"/>
  <c r="J740" i="1"/>
  <c r="K740" i="1"/>
  <c r="L740" i="1"/>
  <c r="M740" i="1"/>
  <c r="I741" i="1"/>
  <c r="J741" i="1"/>
  <c r="K741" i="1"/>
  <c r="L741" i="1"/>
  <c r="M741" i="1"/>
  <c r="I742" i="1"/>
  <c r="J742" i="1"/>
  <c r="K742" i="1"/>
  <c r="L742" i="1"/>
  <c r="M742" i="1"/>
  <c r="I743" i="1"/>
  <c r="J743" i="1"/>
  <c r="K743" i="1"/>
  <c r="L743" i="1"/>
  <c r="M743" i="1"/>
  <c r="I744" i="1"/>
  <c r="J744" i="1"/>
  <c r="K744" i="1"/>
  <c r="L744" i="1"/>
  <c r="M744" i="1"/>
  <c r="I745" i="1"/>
  <c r="J745" i="1"/>
  <c r="K745" i="1"/>
  <c r="L745" i="1"/>
  <c r="M745" i="1"/>
  <c r="I746" i="1"/>
  <c r="J746" i="1"/>
  <c r="K746" i="1"/>
  <c r="L746" i="1"/>
  <c r="M746" i="1"/>
  <c r="I747" i="1"/>
  <c r="J747" i="1"/>
  <c r="K747" i="1"/>
  <c r="L747" i="1"/>
  <c r="M747" i="1"/>
  <c r="I748" i="1"/>
  <c r="J748" i="1"/>
  <c r="K748" i="1"/>
  <c r="L748" i="1"/>
  <c r="M748" i="1"/>
  <c r="I749" i="1"/>
  <c r="J749" i="1"/>
  <c r="K749" i="1"/>
  <c r="L749" i="1"/>
  <c r="M749" i="1"/>
  <c r="I750" i="1"/>
  <c r="J750" i="1"/>
  <c r="K750" i="1"/>
  <c r="L750" i="1"/>
  <c r="M750" i="1"/>
  <c r="I751" i="1"/>
  <c r="J751" i="1"/>
  <c r="K751" i="1"/>
  <c r="L751" i="1"/>
  <c r="M751" i="1"/>
  <c r="I752" i="1"/>
  <c r="J752" i="1"/>
  <c r="K752" i="1"/>
  <c r="L752" i="1"/>
  <c r="M752" i="1"/>
  <c r="I753" i="1"/>
  <c r="J753" i="1"/>
  <c r="K753" i="1"/>
  <c r="L753" i="1"/>
  <c r="M753" i="1"/>
  <c r="I754" i="1"/>
  <c r="J754" i="1"/>
  <c r="K754" i="1"/>
  <c r="L754" i="1"/>
  <c r="M754" i="1"/>
  <c r="I755" i="1"/>
  <c r="J755" i="1"/>
  <c r="K755" i="1"/>
  <c r="L755" i="1"/>
  <c r="M755" i="1"/>
  <c r="I756" i="1"/>
  <c r="J756" i="1"/>
  <c r="K756" i="1"/>
  <c r="L756" i="1"/>
  <c r="M756" i="1"/>
  <c r="I757" i="1"/>
  <c r="J757" i="1"/>
  <c r="K757" i="1"/>
  <c r="L757" i="1"/>
  <c r="M757" i="1"/>
  <c r="I758" i="1"/>
  <c r="J758" i="1"/>
  <c r="K758" i="1"/>
  <c r="L758" i="1"/>
  <c r="M758" i="1"/>
  <c r="I759" i="1"/>
  <c r="J759" i="1"/>
  <c r="K759" i="1"/>
  <c r="L759" i="1"/>
  <c r="M759" i="1"/>
  <c r="I760" i="1"/>
  <c r="J760" i="1"/>
  <c r="K760" i="1"/>
  <c r="L760" i="1"/>
  <c r="M760" i="1"/>
  <c r="I761" i="1"/>
  <c r="J761" i="1"/>
  <c r="K761" i="1"/>
  <c r="L761" i="1"/>
  <c r="M761" i="1"/>
  <c r="I762" i="1"/>
  <c r="J762" i="1"/>
  <c r="K762" i="1"/>
  <c r="L762" i="1"/>
  <c r="M762" i="1"/>
  <c r="I763" i="1"/>
  <c r="J763" i="1"/>
  <c r="K763" i="1"/>
  <c r="L763" i="1"/>
  <c r="M763" i="1"/>
  <c r="I764" i="1"/>
  <c r="J764" i="1"/>
  <c r="K764" i="1"/>
  <c r="L764" i="1"/>
  <c r="M764" i="1"/>
  <c r="I765" i="1"/>
  <c r="J765" i="1"/>
  <c r="K765" i="1"/>
  <c r="L765" i="1"/>
  <c r="M765" i="1"/>
  <c r="I766" i="1"/>
  <c r="J766" i="1"/>
  <c r="K766" i="1"/>
  <c r="L766" i="1"/>
  <c r="M766" i="1"/>
  <c r="I767" i="1"/>
  <c r="J767" i="1"/>
  <c r="K767" i="1"/>
  <c r="L767" i="1"/>
  <c r="M767" i="1"/>
  <c r="I768" i="1"/>
  <c r="J768" i="1"/>
  <c r="K768" i="1"/>
  <c r="L768" i="1"/>
  <c r="M768" i="1"/>
  <c r="I769" i="1"/>
  <c r="J769" i="1"/>
  <c r="K769" i="1"/>
  <c r="L769" i="1"/>
  <c r="M769" i="1"/>
  <c r="I770" i="1"/>
  <c r="J770" i="1"/>
  <c r="K770" i="1"/>
  <c r="L770" i="1"/>
  <c r="M770" i="1"/>
  <c r="I771" i="1"/>
  <c r="J771" i="1"/>
  <c r="K771" i="1"/>
  <c r="L771" i="1"/>
  <c r="M771" i="1"/>
  <c r="I772" i="1"/>
  <c r="J772" i="1"/>
  <c r="K772" i="1"/>
  <c r="L772" i="1"/>
  <c r="M772" i="1"/>
  <c r="I773" i="1"/>
  <c r="J773" i="1"/>
  <c r="K773" i="1"/>
  <c r="L773" i="1"/>
  <c r="M773" i="1"/>
  <c r="I774" i="1"/>
  <c r="J774" i="1"/>
  <c r="K774" i="1"/>
  <c r="L774" i="1"/>
  <c r="M774" i="1"/>
  <c r="I775" i="1"/>
  <c r="J775" i="1"/>
  <c r="K775" i="1"/>
  <c r="L775" i="1"/>
  <c r="M775" i="1"/>
  <c r="I776" i="1"/>
  <c r="J776" i="1"/>
  <c r="K776" i="1"/>
  <c r="L776" i="1"/>
  <c r="M776" i="1"/>
  <c r="I777" i="1"/>
  <c r="J777" i="1"/>
  <c r="K777" i="1"/>
  <c r="L777" i="1"/>
  <c r="M777" i="1"/>
  <c r="I778" i="1"/>
  <c r="J778" i="1"/>
  <c r="K778" i="1"/>
  <c r="L778" i="1"/>
  <c r="M778" i="1"/>
  <c r="I779" i="1"/>
  <c r="J779" i="1"/>
  <c r="K779" i="1"/>
  <c r="L779" i="1"/>
  <c r="M779" i="1"/>
  <c r="I780" i="1"/>
  <c r="J780" i="1"/>
  <c r="K780" i="1"/>
  <c r="L780" i="1"/>
  <c r="M780" i="1"/>
  <c r="I781" i="1"/>
  <c r="J781" i="1"/>
  <c r="K781" i="1"/>
  <c r="L781" i="1"/>
  <c r="M781" i="1"/>
  <c r="I782" i="1"/>
  <c r="J782" i="1"/>
  <c r="K782" i="1"/>
  <c r="L782" i="1"/>
  <c r="M782" i="1"/>
  <c r="I783" i="1"/>
  <c r="J783" i="1"/>
  <c r="K783" i="1"/>
  <c r="L783" i="1"/>
  <c r="M783" i="1"/>
  <c r="I784" i="1"/>
  <c r="J784" i="1"/>
  <c r="K784" i="1"/>
  <c r="L784" i="1"/>
  <c r="M784" i="1"/>
  <c r="I785" i="1"/>
  <c r="J785" i="1"/>
  <c r="K785" i="1"/>
  <c r="L785" i="1"/>
  <c r="M785" i="1"/>
  <c r="I786" i="1"/>
  <c r="J786" i="1"/>
  <c r="K786" i="1"/>
  <c r="L786" i="1"/>
  <c r="M786" i="1"/>
  <c r="I787" i="1"/>
  <c r="J787" i="1"/>
  <c r="K787" i="1"/>
  <c r="L787" i="1"/>
  <c r="M787" i="1"/>
  <c r="I788" i="1"/>
  <c r="J788" i="1"/>
  <c r="K788" i="1"/>
  <c r="L788" i="1"/>
  <c r="M788" i="1"/>
  <c r="I789" i="1"/>
  <c r="J789" i="1"/>
  <c r="K789" i="1"/>
  <c r="L789" i="1"/>
  <c r="M789" i="1"/>
  <c r="I790" i="1"/>
  <c r="J790" i="1"/>
  <c r="K790" i="1"/>
  <c r="L790" i="1"/>
  <c r="M790" i="1"/>
  <c r="I791" i="1"/>
  <c r="J791" i="1"/>
  <c r="K791" i="1"/>
  <c r="L791" i="1"/>
  <c r="M791" i="1"/>
  <c r="I792" i="1"/>
  <c r="J792" i="1"/>
  <c r="K792" i="1"/>
  <c r="L792" i="1"/>
  <c r="M792" i="1"/>
  <c r="I793" i="1"/>
  <c r="J793" i="1"/>
  <c r="K793" i="1"/>
  <c r="L793" i="1"/>
  <c r="M793" i="1"/>
  <c r="I794" i="1"/>
  <c r="J794" i="1"/>
  <c r="K794" i="1"/>
  <c r="L794" i="1"/>
  <c r="M794" i="1"/>
  <c r="I795" i="1"/>
  <c r="J795" i="1"/>
  <c r="K795" i="1"/>
  <c r="L795" i="1"/>
  <c r="M795" i="1"/>
  <c r="I796" i="1"/>
  <c r="J796" i="1"/>
  <c r="K796" i="1"/>
  <c r="L796" i="1"/>
  <c r="M796" i="1"/>
  <c r="I797" i="1"/>
  <c r="J797" i="1"/>
  <c r="K797" i="1"/>
  <c r="L797" i="1"/>
  <c r="M797" i="1"/>
  <c r="I798" i="1"/>
  <c r="J798" i="1"/>
  <c r="K798" i="1"/>
  <c r="L798" i="1"/>
  <c r="M798" i="1"/>
  <c r="I799" i="1"/>
  <c r="J799" i="1"/>
  <c r="K799" i="1"/>
  <c r="L799" i="1"/>
  <c r="M799" i="1"/>
  <c r="I800" i="1"/>
  <c r="J800" i="1"/>
  <c r="K800" i="1"/>
  <c r="L800" i="1"/>
  <c r="M800" i="1"/>
  <c r="I801" i="1"/>
  <c r="J801" i="1"/>
  <c r="K801" i="1"/>
  <c r="L801" i="1"/>
  <c r="M801" i="1"/>
  <c r="I802" i="1"/>
  <c r="J802" i="1"/>
  <c r="K802" i="1"/>
  <c r="L802" i="1"/>
  <c r="M802" i="1"/>
  <c r="I803" i="1"/>
  <c r="J803" i="1"/>
  <c r="K803" i="1"/>
  <c r="L803" i="1"/>
  <c r="M803" i="1"/>
  <c r="I804" i="1"/>
  <c r="J804" i="1"/>
  <c r="K804" i="1"/>
  <c r="L804" i="1"/>
  <c r="M804" i="1"/>
  <c r="I805" i="1"/>
  <c r="J805" i="1"/>
  <c r="K805" i="1"/>
  <c r="L805" i="1"/>
  <c r="M805" i="1"/>
  <c r="I806" i="1"/>
  <c r="J806" i="1"/>
  <c r="K806" i="1"/>
  <c r="L806" i="1"/>
  <c r="M806" i="1"/>
  <c r="I807" i="1"/>
  <c r="J807" i="1"/>
  <c r="K807" i="1"/>
  <c r="L807" i="1"/>
  <c r="M807" i="1"/>
  <c r="I808" i="1"/>
  <c r="J808" i="1"/>
  <c r="K808" i="1"/>
  <c r="L808" i="1"/>
  <c r="M808" i="1"/>
  <c r="I809" i="1"/>
  <c r="J809" i="1"/>
  <c r="K809" i="1"/>
  <c r="L809" i="1"/>
  <c r="M809" i="1"/>
  <c r="I810" i="1"/>
  <c r="J810" i="1"/>
  <c r="K810" i="1"/>
  <c r="L810" i="1"/>
  <c r="M810" i="1"/>
  <c r="I811" i="1"/>
  <c r="J811" i="1"/>
  <c r="K811" i="1"/>
  <c r="L811" i="1"/>
  <c r="M811" i="1"/>
  <c r="I812" i="1"/>
  <c r="J812" i="1"/>
  <c r="K812" i="1"/>
  <c r="L812" i="1"/>
  <c r="M812" i="1"/>
  <c r="I813" i="1"/>
  <c r="J813" i="1"/>
  <c r="K813" i="1"/>
  <c r="L813" i="1"/>
  <c r="M813" i="1"/>
  <c r="I814" i="1"/>
  <c r="J814" i="1"/>
  <c r="K814" i="1"/>
  <c r="L814" i="1"/>
  <c r="M814" i="1"/>
  <c r="I815" i="1"/>
  <c r="J815" i="1"/>
  <c r="K815" i="1"/>
  <c r="L815" i="1"/>
  <c r="M815" i="1"/>
  <c r="I816" i="1"/>
  <c r="J816" i="1"/>
  <c r="K816" i="1"/>
  <c r="L816" i="1"/>
  <c r="M816" i="1"/>
  <c r="I817" i="1"/>
  <c r="J817" i="1"/>
  <c r="K817" i="1"/>
  <c r="L817" i="1"/>
  <c r="M817" i="1"/>
  <c r="I818" i="1"/>
  <c r="J818" i="1"/>
  <c r="K818" i="1"/>
  <c r="L818" i="1"/>
  <c r="M818" i="1"/>
  <c r="I819" i="1"/>
  <c r="J819" i="1"/>
  <c r="K819" i="1"/>
  <c r="L819" i="1"/>
  <c r="M819" i="1"/>
  <c r="I820" i="1"/>
  <c r="J820" i="1"/>
  <c r="K820" i="1"/>
  <c r="L820" i="1"/>
  <c r="M820" i="1"/>
  <c r="I821" i="1"/>
  <c r="J821" i="1"/>
  <c r="K821" i="1"/>
  <c r="L821" i="1"/>
  <c r="M821" i="1"/>
  <c r="I822" i="1"/>
  <c r="J822" i="1"/>
  <c r="K822" i="1"/>
  <c r="L822" i="1"/>
  <c r="M822" i="1"/>
  <c r="I823" i="1"/>
  <c r="J823" i="1"/>
  <c r="K823" i="1"/>
  <c r="L823" i="1"/>
  <c r="M823" i="1"/>
  <c r="I824" i="1"/>
  <c r="J824" i="1"/>
  <c r="K824" i="1"/>
  <c r="L824" i="1"/>
  <c r="M824" i="1"/>
  <c r="I825" i="1"/>
  <c r="J825" i="1"/>
  <c r="K825" i="1"/>
  <c r="L825" i="1"/>
  <c r="M825" i="1"/>
  <c r="I826" i="1"/>
  <c r="J826" i="1"/>
  <c r="K826" i="1"/>
  <c r="L826" i="1"/>
  <c r="M826" i="1"/>
  <c r="I827" i="1"/>
  <c r="J827" i="1"/>
  <c r="K827" i="1"/>
  <c r="L827" i="1"/>
  <c r="M827" i="1"/>
  <c r="I828" i="1"/>
  <c r="J828" i="1"/>
  <c r="K828" i="1"/>
  <c r="L828" i="1"/>
  <c r="M828" i="1"/>
  <c r="I829" i="1"/>
  <c r="J829" i="1"/>
  <c r="K829" i="1"/>
  <c r="L829" i="1"/>
  <c r="M829" i="1"/>
  <c r="I830" i="1"/>
  <c r="J830" i="1"/>
  <c r="K830" i="1"/>
  <c r="L830" i="1"/>
  <c r="M830" i="1"/>
  <c r="I831" i="1"/>
  <c r="J831" i="1"/>
  <c r="K831" i="1"/>
  <c r="L831" i="1"/>
  <c r="M831" i="1"/>
  <c r="I832" i="1"/>
  <c r="J832" i="1"/>
  <c r="K832" i="1"/>
  <c r="L832" i="1"/>
  <c r="M832" i="1"/>
  <c r="I833" i="1"/>
  <c r="J833" i="1"/>
  <c r="K833" i="1"/>
  <c r="L833" i="1"/>
  <c r="M833" i="1"/>
  <c r="I834" i="1"/>
  <c r="J834" i="1"/>
  <c r="K834" i="1"/>
  <c r="L834" i="1"/>
  <c r="M834" i="1"/>
  <c r="I835" i="1"/>
  <c r="J835" i="1"/>
  <c r="K835" i="1"/>
  <c r="L835" i="1"/>
  <c r="M835" i="1"/>
  <c r="I836" i="1"/>
  <c r="J836" i="1"/>
  <c r="K836" i="1"/>
  <c r="L836" i="1"/>
  <c r="M836" i="1"/>
  <c r="I837" i="1"/>
  <c r="J837" i="1"/>
  <c r="K837" i="1"/>
  <c r="L837" i="1"/>
  <c r="M837" i="1"/>
  <c r="I838" i="1"/>
  <c r="J838" i="1"/>
  <c r="K838" i="1"/>
  <c r="L838" i="1"/>
  <c r="M838" i="1"/>
  <c r="I839" i="1"/>
  <c r="J839" i="1"/>
  <c r="K839" i="1"/>
  <c r="L839" i="1"/>
  <c r="M839" i="1"/>
  <c r="I840" i="1"/>
  <c r="J840" i="1"/>
  <c r="K840" i="1"/>
  <c r="L840" i="1"/>
  <c r="M840" i="1"/>
  <c r="I841" i="1"/>
  <c r="J841" i="1"/>
  <c r="K841" i="1"/>
  <c r="L841" i="1"/>
  <c r="M841" i="1"/>
  <c r="I842" i="1"/>
  <c r="J842" i="1"/>
  <c r="K842" i="1"/>
  <c r="L842" i="1"/>
  <c r="M842" i="1"/>
  <c r="I843" i="1"/>
  <c r="J843" i="1"/>
  <c r="K843" i="1"/>
  <c r="L843" i="1"/>
  <c r="M843" i="1"/>
  <c r="I844" i="1"/>
  <c r="J844" i="1"/>
  <c r="K844" i="1"/>
  <c r="L844" i="1"/>
  <c r="M844" i="1"/>
  <c r="I845" i="1"/>
  <c r="J845" i="1"/>
  <c r="K845" i="1"/>
  <c r="L845" i="1"/>
  <c r="M845" i="1"/>
  <c r="I846" i="1"/>
  <c r="J846" i="1"/>
  <c r="K846" i="1"/>
  <c r="L846" i="1"/>
  <c r="M846" i="1"/>
  <c r="I847" i="1"/>
  <c r="J847" i="1"/>
  <c r="K847" i="1"/>
  <c r="L847" i="1"/>
  <c r="M847" i="1"/>
  <c r="I848" i="1"/>
  <c r="J848" i="1"/>
  <c r="K848" i="1"/>
  <c r="L848" i="1"/>
  <c r="M848" i="1"/>
  <c r="I849" i="1"/>
  <c r="J849" i="1"/>
  <c r="K849" i="1"/>
  <c r="L849" i="1"/>
  <c r="M849" i="1"/>
  <c r="I850" i="1"/>
  <c r="J850" i="1"/>
  <c r="K850" i="1"/>
  <c r="L850" i="1"/>
  <c r="M850" i="1"/>
  <c r="I851" i="1"/>
  <c r="J851" i="1"/>
  <c r="K851" i="1"/>
  <c r="L851" i="1"/>
  <c r="M851" i="1"/>
  <c r="I852" i="1"/>
  <c r="J852" i="1"/>
  <c r="K852" i="1"/>
  <c r="L852" i="1"/>
  <c r="M852" i="1"/>
  <c r="I853" i="1"/>
  <c r="J853" i="1"/>
  <c r="K853" i="1"/>
  <c r="L853" i="1"/>
  <c r="M853" i="1"/>
  <c r="I854" i="1"/>
  <c r="J854" i="1"/>
  <c r="K854" i="1"/>
  <c r="L854" i="1"/>
  <c r="M854" i="1"/>
  <c r="I855" i="1"/>
  <c r="J855" i="1"/>
  <c r="K855" i="1"/>
  <c r="L855" i="1"/>
  <c r="M855" i="1"/>
  <c r="I856" i="1"/>
  <c r="J856" i="1"/>
  <c r="K856" i="1"/>
  <c r="L856" i="1"/>
  <c r="M856" i="1"/>
  <c r="I857" i="1"/>
  <c r="J857" i="1"/>
  <c r="K857" i="1"/>
  <c r="L857" i="1"/>
  <c r="M857" i="1"/>
  <c r="I858" i="1"/>
  <c r="J858" i="1"/>
  <c r="K858" i="1"/>
  <c r="L858" i="1"/>
  <c r="M858" i="1"/>
  <c r="I859" i="1"/>
  <c r="J859" i="1"/>
  <c r="K859" i="1"/>
  <c r="L859" i="1"/>
  <c r="M859" i="1"/>
  <c r="I860" i="1"/>
  <c r="J860" i="1"/>
  <c r="K860" i="1"/>
  <c r="L860" i="1"/>
  <c r="M860" i="1"/>
  <c r="I861" i="1"/>
  <c r="J861" i="1"/>
  <c r="K861" i="1"/>
  <c r="L861" i="1"/>
  <c r="M861" i="1"/>
  <c r="I862" i="1"/>
  <c r="J862" i="1"/>
  <c r="K862" i="1"/>
  <c r="L862" i="1"/>
  <c r="M862" i="1"/>
  <c r="I863" i="1"/>
  <c r="J863" i="1"/>
  <c r="K863" i="1"/>
  <c r="L863" i="1"/>
  <c r="M863" i="1"/>
  <c r="I864" i="1"/>
  <c r="J864" i="1"/>
  <c r="K864" i="1"/>
  <c r="L864" i="1"/>
  <c r="M864" i="1"/>
  <c r="I865" i="1"/>
  <c r="J865" i="1"/>
  <c r="K865" i="1"/>
  <c r="L865" i="1"/>
  <c r="M865" i="1"/>
  <c r="I866" i="1"/>
  <c r="J866" i="1"/>
  <c r="K866" i="1"/>
  <c r="L866" i="1"/>
  <c r="M866" i="1"/>
  <c r="I867" i="1"/>
  <c r="J867" i="1"/>
  <c r="K867" i="1"/>
  <c r="L867" i="1"/>
  <c r="M867" i="1"/>
  <c r="I868" i="1"/>
  <c r="J868" i="1"/>
  <c r="K868" i="1"/>
  <c r="L868" i="1"/>
  <c r="M868" i="1"/>
  <c r="I869" i="1"/>
  <c r="J869" i="1"/>
  <c r="K869" i="1"/>
  <c r="L869" i="1"/>
  <c r="M869" i="1"/>
  <c r="I870" i="1"/>
  <c r="J870" i="1"/>
  <c r="K870" i="1"/>
  <c r="L870" i="1"/>
  <c r="M870" i="1"/>
  <c r="I871" i="1"/>
  <c r="J871" i="1"/>
  <c r="K871" i="1"/>
  <c r="L871" i="1"/>
  <c r="M871" i="1"/>
  <c r="I872" i="1"/>
  <c r="J872" i="1"/>
  <c r="K872" i="1"/>
  <c r="L872" i="1"/>
  <c r="M872" i="1"/>
  <c r="I873" i="1"/>
  <c r="J873" i="1"/>
  <c r="K873" i="1"/>
  <c r="L873" i="1"/>
  <c r="M873" i="1"/>
  <c r="I874" i="1"/>
  <c r="J874" i="1"/>
  <c r="K874" i="1"/>
  <c r="L874" i="1"/>
  <c r="M874" i="1"/>
  <c r="I875" i="1"/>
  <c r="J875" i="1"/>
  <c r="K875" i="1"/>
  <c r="L875" i="1"/>
  <c r="M875" i="1"/>
  <c r="I876" i="1"/>
  <c r="J876" i="1"/>
  <c r="K876" i="1"/>
  <c r="L876" i="1"/>
  <c r="M876" i="1"/>
  <c r="I877" i="1"/>
  <c r="J877" i="1"/>
  <c r="K877" i="1"/>
  <c r="L877" i="1"/>
  <c r="M877" i="1"/>
  <c r="I878" i="1"/>
  <c r="J878" i="1"/>
  <c r="K878" i="1"/>
  <c r="L878" i="1"/>
  <c r="M878" i="1"/>
  <c r="I879" i="1"/>
  <c r="J879" i="1"/>
  <c r="K879" i="1"/>
  <c r="L879" i="1"/>
  <c r="M879" i="1"/>
  <c r="I880" i="1"/>
  <c r="J880" i="1"/>
  <c r="K880" i="1"/>
  <c r="L880" i="1"/>
  <c r="M880" i="1"/>
  <c r="I881" i="1"/>
  <c r="J881" i="1"/>
  <c r="K881" i="1"/>
  <c r="L881" i="1"/>
  <c r="M881" i="1"/>
  <c r="I882" i="1"/>
  <c r="J882" i="1"/>
  <c r="K882" i="1"/>
  <c r="L882" i="1"/>
  <c r="M882" i="1"/>
  <c r="I883" i="1"/>
  <c r="J883" i="1"/>
  <c r="K883" i="1"/>
  <c r="L883" i="1"/>
  <c r="M883" i="1"/>
  <c r="I884" i="1"/>
  <c r="J884" i="1"/>
  <c r="K884" i="1"/>
  <c r="L884" i="1"/>
  <c r="M884" i="1"/>
  <c r="I885" i="1"/>
  <c r="J885" i="1"/>
  <c r="K885" i="1"/>
  <c r="L885" i="1"/>
  <c r="M885" i="1"/>
  <c r="I886" i="1"/>
  <c r="J886" i="1"/>
  <c r="K886" i="1"/>
  <c r="L886" i="1"/>
  <c r="M886" i="1"/>
  <c r="I887" i="1"/>
  <c r="J887" i="1"/>
  <c r="K887" i="1"/>
  <c r="L887" i="1"/>
  <c r="M887" i="1"/>
  <c r="I888" i="1"/>
  <c r="J888" i="1"/>
  <c r="K888" i="1"/>
  <c r="L888" i="1"/>
  <c r="M888" i="1"/>
  <c r="I889" i="1"/>
  <c r="J889" i="1"/>
  <c r="K889" i="1"/>
  <c r="L889" i="1"/>
  <c r="M889" i="1"/>
  <c r="I890" i="1"/>
  <c r="J890" i="1"/>
  <c r="K890" i="1"/>
  <c r="L890" i="1"/>
  <c r="M890" i="1"/>
  <c r="I891" i="1"/>
  <c r="J891" i="1"/>
  <c r="K891" i="1"/>
  <c r="L891" i="1"/>
  <c r="M891" i="1"/>
  <c r="I892" i="1"/>
  <c r="J892" i="1"/>
  <c r="K892" i="1"/>
  <c r="L892" i="1"/>
  <c r="M892" i="1"/>
  <c r="I893" i="1"/>
  <c r="J893" i="1"/>
  <c r="K893" i="1"/>
  <c r="L893" i="1"/>
  <c r="M893" i="1"/>
  <c r="I894" i="1"/>
  <c r="J894" i="1"/>
  <c r="K894" i="1"/>
  <c r="L894" i="1"/>
  <c r="M894" i="1"/>
  <c r="I895" i="1"/>
  <c r="J895" i="1"/>
  <c r="K895" i="1"/>
  <c r="L895" i="1"/>
  <c r="M895" i="1"/>
  <c r="I896" i="1"/>
  <c r="J896" i="1"/>
  <c r="K896" i="1"/>
  <c r="L896" i="1"/>
  <c r="M896" i="1"/>
  <c r="I897" i="1"/>
  <c r="J897" i="1"/>
  <c r="K897" i="1"/>
  <c r="L897" i="1"/>
  <c r="M897" i="1"/>
  <c r="I898" i="1"/>
  <c r="J898" i="1"/>
  <c r="K898" i="1"/>
  <c r="L898" i="1"/>
  <c r="M898" i="1"/>
  <c r="I899" i="1"/>
  <c r="J899" i="1"/>
  <c r="K899" i="1"/>
  <c r="L899" i="1"/>
  <c r="M899" i="1"/>
  <c r="I900" i="1"/>
  <c r="J900" i="1"/>
  <c r="K900" i="1"/>
  <c r="L900" i="1"/>
  <c r="M900" i="1"/>
  <c r="I901" i="1"/>
  <c r="J901" i="1"/>
  <c r="K901" i="1"/>
  <c r="L901" i="1"/>
  <c r="M901" i="1"/>
  <c r="I902" i="1"/>
  <c r="J902" i="1"/>
  <c r="K902" i="1"/>
  <c r="L902" i="1"/>
  <c r="M902" i="1"/>
  <c r="I903" i="1"/>
  <c r="J903" i="1"/>
  <c r="K903" i="1"/>
  <c r="L903" i="1"/>
  <c r="M903" i="1"/>
  <c r="I904" i="1"/>
  <c r="J904" i="1"/>
  <c r="K904" i="1"/>
  <c r="L904" i="1"/>
  <c r="M904" i="1"/>
  <c r="I905" i="1"/>
  <c r="J905" i="1"/>
  <c r="K905" i="1"/>
  <c r="L905" i="1"/>
  <c r="M905" i="1"/>
  <c r="I906" i="1"/>
  <c r="J906" i="1"/>
  <c r="K906" i="1"/>
  <c r="L906" i="1"/>
  <c r="M906" i="1"/>
  <c r="I907" i="1"/>
  <c r="J907" i="1"/>
  <c r="K907" i="1"/>
  <c r="L907" i="1"/>
  <c r="M907" i="1"/>
  <c r="I908" i="1"/>
  <c r="J908" i="1"/>
  <c r="K908" i="1"/>
  <c r="L908" i="1"/>
  <c r="M908" i="1"/>
  <c r="I909" i="1"/>
  <c r="J909" i="1"/>
  <c r="K909" i="1"/>
  <c r="L909" i="1"/>
  <c r="M909" i="1"/>
  <c r="I910" i="1"/>
  <c r="J910" i="1"/>
  <c r="K910" i="1"/>
  <c r="L910" i="1"/>
  <c r="M910" i="1"/>
  <c r="I911" i="1"/>
  <c r="J911" i="1"/>
  <c r="K911" i="1"/>
  <c r="L911" i="1"/>
  <c r="M911" i="1"/>
  <c r="I912" i="1"/>
  <c r="J912" i="1"/>
  <c r="K912" i="1"/>
  <c r="L912" i="1"/>
  <c r="M912" i="1"/>
  <c r="I913" i="1"/>
  <c r="J913" i="1"/>
  <c r="K913" i="1"/>
  <c r="L913" i="1"/>
  <c r="M913" i="1"/>
  <c r="I914" i="1"/>
  <c r="J914" i="1"/>
  <c r="K914" i="1"/>
  <c r="L914" i="1"/>
  <c r="M914" i="1"/>
  <c r="I915" i="1"/>
  <c r="J915" i="1"/>
  <c r="K915" i="1"/>
  <c r="L915" i="1"/>
  <c r="M915" i="1"/>
  <c r="I916" i="1"/>
  <c r="J916" i="1"/>
  <c r="K916" i="1"/>
  <c r="L916" i="1"/>
  <c r="M916" i="1"/>
  <c r="I917" i="1"/>
  <c r="J917" i="1"/>
  <c r="K917" i="1"/>
  <c r="L917" i="1"/>
  <c r="M917" i="1"/>
  <c r="I918" i="1"/>
  <c r="J918" i="1"/>
  <c r="K918" i="1"/>
  <c r="L918" i="1"/>
  <c r="M918" i="1"/>
  <c r="I919" i="1"/>
  <c r="J919" i="1"/>
  <c r="K919" i="1"/>
  <c r="L919" i="1"/>
  <c r="M919" i="1"/>
  <c r="I920" i="1"/>
  <c r="J920" i="1"/>
  <c r="K920" i="1"/>
  <c r="L920" i="1"/>
  <c r="M920" i="1"/>
  <c r="I921" i="1"/>
  <c r="J921" i="1"/>
  <c r="K921" i="1"/>
  <c r="L921" i="1"/>
  <c r="M921" i="1"/>
  <c r="I922" i="1"/>
  <c r="J922" i="1"/>
  <c r="K922" i="1"/>
  <c r="L922" i="1"/>
  <c r="M922" i="1"/>
  <c r="I923" i="1"/>
  <c r="J923" i="1"/>
  <c r="K923" i="1"/>
  <c r="L923" i="1"/>
  <c r="M923" i="1"/>
  <c r="I924" i="1"/>
  <c r="J924" i="1"/>
  <c r="K924" i="1"/>
  <c r="L924" i="1"/>
  <c r="M924" i="1"/>
  <c r="I925" i="1"/>
  <c r="J925" i="1"/>
  <c r="K925" i="1"/>
  <c r="L925" i="1"/>
  <c r="M925" i="1"/>
  <c r="I926" i="1"/>
  <c r="J926" i="1"/>
  <c r="K926" i="1"/>
  <c r="L926" i="1"/>
  <c r="M926" i="1"/>
  <c r="I927" i="1"/>
  <c r="J927" i="1"/>
  <c r="K927" i="1"/>
  <c r="L927" i="1"/>
  <c r="M927" i="1"/>
  <c r="I928" i="1"/>
  <c r="J928" i="1"/>
  <c r="K928" i="1"/>
  <c r="L928" i="1"/>
  <c r="M928" i="1"/>
  <c r="I929" i="1"/>
  <c r="J929" i="1"/>
  <c r="K929" i="1"/>
  <c r="L929" i="1"/>
  <c r="M929" i="1"/>
  <c r="I930" i="1"/>
  <c r="J930" i="1"/>
  <c r="K930" i="1"/>
  <c r="L930" i="1"/>
  <c r="M930" i="1"/>
  <c r="I931" i="1"/>
  <c r="J931" i="1"/>
  <c r="K931" i="1"/>
  <c r="L931" i="1"/>
  <c r="M931" i="1"/>
  <c r="I932" i="1"/>
  <c r="J932" i="1"/>
  <c r="K932" i="1"/>
  <c r="L932" i="1"/>
  <c r="M932" i="1"/>
  <c r="I933" i="1"/>
  <c r="J933" i="1"/>
  <c r="K933" i="1"/>
  <c r="L933" i="1"/>
  <c r="M933" i="1"/>
  <c r="I934" i="1"/>
  <c r="J934" i="1"/>
  <c r="K934" i="1"/>
  <c r="L934" i="1"/>
  <c r="M934" i="1"/>
  <c r="I935" i="1"/>
  <c r="J935" i="1"/>
  <c r="K935" i="1"/>
  <c r="L935" i="1"/>
  <c r="M935" i="1"/>
  <c r="I936" i="1"/>
  <c r="J936" i="1"/>
  <c r="K936" i="1"/>
  <c r="L936" i="1"/>
  <c r="M936" i="1"/>
  <c r="I937" i="1"/>
  <c r="J937" i="1"/>
  <c r="K937" i="1"/>
  <c r="L937" i="1"/>
  <c r="M937" i="1"/>
  <c r="I938" i="1"/>
  <c r="J938" i="1"/>
  <c r="K938" i="1"/>
  <c r="L938" i="1"/>
  <c r="M938" i="1"/>
  <c r="I939" i="1"/>
  <c r="J939" i="1"/>
  <c r="K939" i="1"/>
  <c r="L939" i="1"/>
  <c r="M939" i="1"/>
  <c r="I940" i="1"/>
  <c r="J940" i="1"/>
  <c r="K940" i="1"/>
  <c r="L940" i="1"/>
  <c r="M940" i="1"/>
  <c r="I941" i="1"/>
  <c r="J941" i="1"/>
  <c r="K941" i="1"/>
  <c r="L941" i="1"/>
  <c r="M941" i="1"/>
  <c r="I942" i="1"/>
  <c r="J942" i="1"/>
  <c r="K942" i="1"/>
  <c r="L942" i="1"/>
  <c r="M942" i="1"/>
  <c r="I943" i="1"/>
  <c r="J943" i="1"/>
  <c r="K943" i="1"/>
  <c r="L943" i="1"/>
  <c r="M943" i="1"/>
  <c r="I944" i="1"/>
  <c r="J944" i="1"/>
  <c r="K944" i="1"/>
  <c r="L944" i="1"/>
  <c r="M944" i="1"/>
  <c r="I945" i="1"/>
  <c r="J945" i="1"/>
  <c r="K945" i="1"/>
  <c r="L945" i="1"/>
  <c r="M945" i="1"/>
  <c r="I946" i="1"/>
  <c r="J946" i="1"/>
  <c r="K946" i="1"/>
  <c r="L946" i="1"/>
  <c r="M946" i="1"/>
  <c r="I947" i="1"/>
  <c r="J947" i="1"/>
  <c r="K947" i="1"/>
  <c r="L947" i="1"/>
  <c r="M947" i="1"/>
  <c r="I948" i="1"/>
  <c r="J948" i="1"/>
  <c r="K948" i="1"/>
  <c r="L948" i="1"/>
  <c r="M948" i="1"/>
  <c r="I949" i="1"/>
  <c r="J949" i="1"/>
  <c r="K949" i="1"/>
  <c r="L949" i="1"/>
  <c r="M949" i="1"/>
  <c r="I950" i="1"/>
  <c r="J950" i="1"/>
  <c r="K950" i="1"/>
  <c r="L950" i="1"/>
  <c r="M950" i="1"/>
  <c r="I951" i="1"/>
  <c r="J951" i="1"/>
  <c r="K951" i="1"/>
  <c r="L951" i="1"/>
  <c r="M951" i="1"/>
  <c r="I952" i="1"/>
  <c r="J952" i="1"/>
  <c r="K952" i="1"/>
  <c r="L952" i="1"/>
  <c r="M952" i="1"/>
  <c r="I953" i="1"/>
  <c r="J953" i="1"/>
  <c r="K953" i="1"/>
  <c r="L953" i="1"/>
  <c r="M953" i="1"/>
  <c r="I954" i="1"/>
  <c r="J954" i="1"/>
  <c r="K954" i="1"/>
  <c r="L954" i="1"/>
  <c r="M954" i="1"/>
  <c r="I955" i="1"/>
  <c r="J955" i="1"/>
  <c r="K955" i="1"/>
  <c r="L955" i="1"/>
  <c r="M955" i="1"/>
  <c r="I956" i="1"/>
  <c r="J956" i="1"/>
  <c r="K956" i="1"/>
  <c r="L956" i="1"/>
  <c r="M956" i="1"/>
  <c r="I957" i="1"/>
  <c r="J957" i="1"/>
  <c r="K957" i="1"/>
  <c r="L957" i="1"/>
  <c r="M957" i="1"/>
  <c r="I958" i="1"/>
  <c r="J958" i="1"/>
  <c r="K958" i="1"/>
  <c r="L958" i="1"/>
  <c r="M958" i="1"/>
  <c r="I959" i="1"/>
  <c r="J959" i="1"/>
  <c r="K959" i="1"/>
  <c r="L959" i="1"/>
  <c r="M959" i="1"/>
  <c r="I960" i="1"/>
  <c r="J960" i="1"/>
  <c r="K960" i="1"/>
  <c r="L960" i="1"/>
  <c r="M960" i="1"/>
  <c r="I961" i="1"/>
  <c r="J961" i="1"/>
  <c r="K961" i="1"/>
  <c r="L961" i="1"/>
  <c r="M961" i="1"/>
  <c r="I962" i="1"/>
  <c r="J962" i="1"/>
  <c r="K962" i="1"/>
  <c r="L962" i="1"/>
  <c r="M962" i="1"/>
  <c r="I963" i="1"/>
  <c r="J963" i="1"/>
  <c r="K963" i="1"/>
  <c r="L963" i="1"/>
  <c r="M963" i="1"/>
  <c r="I964" i="1"/>
  <c r="J964" i="1"/>
  <c r="K964" i="1"/>
  <c r="L964" i="1"/>
  <c r="M964" i="1"/>
  <c r="I965" i="1"/>
  <c r="J965" i="1"/>
  <c r="K965" i="1"/>
  <c r="L965" i="1"/>
  <c r="M965" i="1"/>
  <c r="I966" i="1"/>
  <c r="J966" i="1"/>
  <c r="K966" i="1"/>
  <c r="L966" i="1"/>
  <c r="M966" i="1"/>
  <c r="I967" i="1"/>
  <c r="J967" i="1"/>
  <c r="K967" i="1"/>
  <c r="L967" i="1"/>
  <c r="M967" i="1"/>
  <c r="I968" i="1"/>
  <c r="J968" i="1"/>
  <c r="K968" i="1"/>
  <c r="L968" i="1"/>
  <c r="M968" i="1"/>
  <c r="I969" i="1"/>
  <c r="J969" i="1"/>
  <c r="K969" i="1"/>
  <c r="L969" i="1"/>
  <c r="M969" i="1"/>
  <c r="I970" i="1"/>
  <c r="J970" i="1"/>
  <c r="K970" i="1"/>
  <c r="L970" i="1"/>
  <c r="M970" i="1"/>
  <c r="I971" i="1"/>
  <c r="J971" i="1"/>
  <c r="K971" i="1"/>
  <c r="L971" i="1"/>
  <c r="M971" i="1"/>
  <c r="I972" i="1"/>
  <c r="J972" i="1"/>
  <c r="K972" i="1"/>
  <c r="L972" i="1"/>
  <c r="M972" i="1"/>
  <c r="I973" i="1"/>
  <c r="J973" i="1"/>
  <c r="K973" i="1"/>
  <c r="L973" i="1"/>
  <c r="M973" i="1"/>
  <c r="I974" i="1"/>
  <c r="J974" i="1"/>
  <c r="K974" i="1"/>
  <c r="L974" i="1"/>
  <c r="M974" i="1"/>
  <c r="I975" i="1"/>
  <c r="J975" i="1"/>
  <c r="K975" i="1"/>
  <c r="L975" i="1"/>
  <c r="M975" i="1"/>
  <c r="I976" i="1"/>
  <c r="J976" i="1"/>
  <c r="K976" i="1"/>
  <c r="L976" i="1"/>
  <c r="M976" i="1"/>
  <c r="I977" i="1"/>
  <c r="J977" i="1"/>
  <c r="K977" i="1"/>
  <c r="L977" i="1"/>
  <c r="M977" i="1"/>
  <c r="I978" i="1"/>
  <c r="J978" i="1"/>
  <c r="K978" i="1"/>
  <c r="L978" i="1"/>
  <c r="M978" i="1"/>
  <c r="I979" i="1"/>
  <c r="J979" i="1"/>
  <c r="K979" i="1"/>
  <c r="L979" i="1"/>
  <c r="M979" i="1"/>
  <c r="I980" i="1"/>
  <c r="J980" i="1"/>
  <c r="K980" i="1"/>
  <c r="L980" i="1"/>
  <c r="M980" i="1"/>
  <c r="I981" i="1"/>
  <c r="J981" i="1"/>
  <c r="K981" i="1"/>
  <c r="L981" i="1"/>
  <c r="M981" i="1"/>
  <c r="I982" i="1"/>
  <c r="J982" i="1"/>
  <c r="K982" i="1"/>
  <c r="L982" i="1"/>
  <c r="M982" i="1"/>
  <c r="I983" i="1"/>
  <c r="J983" i="1"/>
  <c r="K983" i="1"/>
  <c r="L983" i="1"/>
  <c r="M983" i="1"/>
  <c r="I984" i="1"/>
  <c r="J984" i="1"/>
  <c r="K984" i="1"/>
  <c r="L984" i="1"/>
  <c r="M984" i="1"/>
  <c r="I985" i="1"/>
  <c r="J985" i="1"/>
  <c r="K985" i="1"/>
  <c r="L985" i="1"/>
  <c r="M985" i="1"/>
  <c r="I986" i="1"/>
  <c r="J986" i="1"/>
  <c r="K986" i="1"/>
  <c r="L986" i="1"/>
  <c r="M986" i="1"/>
  <c r="I987" i="1"/>
  <c r="J987" i="1"/>
  <c r="K987" i="1"/>
  <c r="L987" i="1"/>
  <c r="M987" i="1"/>
  <c r="I988" i="1"/>
  <c r="J988" i="1"/>
  <c r="K988" i="1"/>
  <c r="L988" i="1"/>
  <c r="M988" i="1"/>
  <c r="I989" i="1"/>
  <c r="J989" i="1"/>
  <c r="K989" i="1"/>
  <c r="L989" i="1"/>
  <c r="M989" i="1"/>
  <c r="I990" i="1"/>
  <c r="J990" i="1"/>
  <c r="K990" i="1"/>
  <c r="L990" i="1"/>
  <c r="M990" i="1"/>
  <c r="I991" i="1"/>
  <c r="J991" i="1"/>
  <c r="K991" i="1"/>
  <c r="L991" i="1"/>
  <c r="M991" i="1"/>
  <c r="I992" i="1"/>
  <c r="J992" i="1"/>
  <c r="K992" i="1"/>
  <c r="L992" i="1"/>
  <c r="M992" i="1"/>
  <c r="I993" i="1"/>
  <c r="J993" i="1"/>
  <c r="K993" i="1"/>
  <c r="L993" i="1"/>
  <c r="M993" i="1"/>
  <c r="I994" i="1"/>
  <c r="J994" i="1"/>
  <c r="K994" i="1"/>
  <c r="L994" i="1"/>
  <c r="M994" i="1"/>
  <c r="I995" i="1"/>
  <c r="J995" i="1"/>
  <c r="K995" i="1"/>
  <c r="L995" i="1"/>
  <c r="M995" i="1"/>
  <c r="I996" i="1"/>
  <c r="J996" i="1"/>
  <c r="K996" i="1"/>
  <c r="L996" i="1"/>
  <c r="M996" i="1"/>
  <c r="I997" i="1"/>
  <c r="J997" i="1"/>
  <c r="K997" i="1"/>
  <c r="L997" i="1"/>
  <c r="M997" i="1"/>
  <c r="I998" i="1"/>
  <c r="J998" i="1"/>
  <c r="K998" i="1"/>
  <c r="L998" i="1"/>
  <c r="M998" i="1"/>
  <c r="I999" i="1"/>
  <c r="J999" i="1"/>
  <c r="K999" i="1"/>
  <c r="L999" i="1"/>
  <c r="M999" i="1"/>
  <c r="A757" i="2" l="1"/>
  <c r="A781" i="2"/>
  <c r="A797" i="2"/>
  <c r="A742" i="2"/>
  <c r="A790" i="2"/>
  <c r="A814" i="2"/>
  <c r="A743" i="2"/>
  <c r="A775" i="2"/>
  <c r="A799" i="2"/>
  <c r="A823" i="2"/>
  <c r="A752" i="2"/>
  <c r="A784" i="2"/>
  <c r="A816" i="2"/>
  <c r="A749" i="2"/>
  <c r="A773" i="2"/>
  <c r="A805" i="2"/>
  <c r="A813" i="2"/>
  <c r="A758" i="2"/>
  <c r="A774" i="2"/>
  <c r="A798" i="2"/>
  <c r="A822" i="2"/>
  <c r="A751" i="2"/>
  <c r="A767" i="2"/>
  <c r="A791" i="2"/>
  <c r="A815" i="2"/>
  <c r="A744" i="2"/>
  <c r="A768" i="2"/>
  <c r="A776" i="2"/>
  <c r="A800" i="2"/>
  <c r="A824" i="2"/>
  <c r="A741" i="2"/>
  <c r="A765" i="2"/>
  <c r="A789" i="2"/>
  <c r="A821" i="2"/>
  <c r="A750" i="2"/>
  <c r="A766" i="2"/>
  <c r="A782" i="2"/>
  <c r="A806" i="2"/>
  <c r="A759" i="2"/>
  <c r="A783" i="2"/>
  <c r="A807" i="2"/>
  <c r="A760" i="2"/>
  <c r="A792" i="2"/>
  <c r="A808" i="2"/>
  <c r="A732" i="2"/>
  <c r="A735" i="2"/>
  <c r="A771" i="2"/>
  <c r="A788" i="2"/>
  <c r="A794" i="2"/>
  <c r="A820" i="2"/>
  <c r="A793" i="2"/>
  <c r="A803" i="2"/>
  <c r="A730" i="2"/>
  <c r="A817" i="2"/>
  <c r="A787" i="2"/>
  <c r="A740" i="2"/>
  <c r="A779" i="2"/>
  <c r="A812" i="2"/>
  <c r="A802" i="2"/>
  <c r="A738" i="2"/>
  <c r="A801" i="2"/>
  <c r="A737" i="2"/>
  <c r="A731" i="2"/>
  <c r="A827" i="2"/>
  <c r="A763" i="2"/>
  <c r="A772" i="2"/>
  <c r="A786" i="2"/>
  <c r="A796" i="2"/>
  <c r="A785" i="2"/>
  <c r="A804" i="2"/>
  <c r="A762" i="2"/>
  <c r="A825" i="2"/>
  <c r="A761" i="2"/>
  <c r="A795" i="2"/>
  <c r="A764" i="2"/>
  <c r="A746" i="2"/>
  <c r="A809" i="2"/>
  <c r="A745" i="2"/>
  <c r="A729" i="2"/>
  <c r="A819" i="2"/>
  <c r="A755" i="2"/>
  <c r="A756" i="2"/>
  <c r="A778" i="2"/>
  <c r="A748" i="2"/>
  <c r="A777" i="2"/>
  <c r="A739" i="2"/>
  <c r="A828" i="2"/>
  <c r="A736" i="2"/>
  <c r="A811" i="2"/>
  <c r="A747" i="2"/>
  <c r="A734" i="2"/>
  <c r="A770" i="2"/>
  <c r="A733" i="2"/>
  <c r="A769" i="2"/>
  <c r="A826" i="2"/>
  <c r="A780" i="2"/>
  <c r="A818" i="2"/>
  <c r="A754" i="2"/>
  <c r="A753" i="2"/>
  <c r="A810" i="2"/>
  <c r="U45" i="1"/>
  <c r="U3" i="1"/>
  <c r="A16" i="2"/>
  <c r="A32" i="2"/>
  <c r="A46" i="2"/>
  <c r="A60" i="2"/>
  <c r="A74" i="2"/>
  <c r="A88" i="2"/>
  <c r="A104" i="2"/>
  <c r="A118" i="2"/>
  <c r="A132" i="2"/>
  <c r="A146" i="2"/>
  <c r="A160" i="2"/>
  <c r="A176" i="2"/>
  <c r="A190" i="2"/>
  <c r="A204" i="2"/>
  <c r="A218" i="2"/>
  <c r="A232" i="2"/>
  <c r="A248" i="2"/>
  <c r="A262" i="2"/>
  <c r="A276" i="2"/>
  <c r="A290" i="2"/>
  <c r="A304" i="2"/>
  <c r="A320" i="2"/>
  <c r="A334" i="2"/>
  <c r="A348" i="2"/>
  <c r="A362" i="2"/>
  <c r="A376" i="2"/>
  <c r="A392" i="2"/>
  <c r="A406" i="2"/>
  <c r="A420" i="2"/>
  <c r="A434" i="2"/>
  <c r="A448" i="2"/>
  <c r="A464" i="2"/>
  <c r="A478" i="2"/>
  <c r="A492" i="2"/>
  <c r="A506" i="2"/>
  <c r="A519" i="2"/>
  <c r="A533" i="2"/>
  <c r="A547" i="2"/>
  <c r="A560" i="2"/>
  <c r="A573" i="2"/>
  <c r="A586" i="2"/>
  <c r="A599" i="2"/>
  <c r="A612" i="2"/>
  <c r="A625" i="2"/>
  <c r="A638" i="2"/>
  <c r="A651" i="2"/>
  <c r="A664" i="2"/>
  <c r="A677" i="2"/>
  <c r="A691" i="2"/>
  <c r="A704" i="2"/>
  <c r="A717" i="2"/>
  <c r="A3" i="2"/>
  <c r="A17" i="2"/>
  <c r="A33" i="2"/>
  <c r="A47" i="2"/>
  <c r="A61" i="2"/>
  <c r="A75" i="2"/>
  <c r="A89" i="2"/>
  <c r="A105" i="2"/>
  <c r="A119" i="2"/>
  <c r="A133" i="2"/>
  <c r="A147" i="2"/>
  <c r="A161" i="2"/>
  <c r="A177" i="2"/>
  <c r="A191" i="2"/>
  <c r="A205" i="2"/>
  <c r="A219" i="2"/>
  <c r="A233" i="2"/>
  <c r="A249" i="2"/>
  <c r="A263" i="2"/>
  <c r="A277" i="2"/>
  <c r="A291" i="2"/>
  <c r="A305" i="2"/>
  <c r="A321" i="2"/>
  <c r="A335" i="2"/>
  <c r="A349" i="2"/>
  <c r="A363" i="2"/>
  <c r="A377" i="2"/>
  <c r="A393" i="2"/>
  <c r="A407" i="2"/>
  <c r="A421" i="2"/>
  <c r="A435" i="2"/>
  <c r="A449" i="2"/>
  <c r="A465" i="2"/>
  <c r="A479" i="2"/>
  <c r="A493" i="2"/>
  <c r="A507" i="2"/>
  <c r="A520" i="2"/>
  <c r="A535" i="2"/>
  <c r="A548" i="2"/>
  <c r="A561" i="2"/>
  <c r="A574" i="2"/>
  <c r="A587" i="2"/>
  <c r="A600" i="2"/>
  <c r="A613" i="2"/>
  <c r="A626" i="2"/>
  <c r="A639" i="2"/>
  <c r="A652" i="2"/>
  <c r="A665" i="2"/>
  <c r="A679" i="2"/>
  <c r="A692" i="2"/>
  <c r="A705" i="2"/>
  <c r="A718" i="2"/>
  <c r="A8" i="2"/>
  <c r="A22" i="2"/>
  <c r="A36" i="2"/>
  <c r="A50" i="2"/>
  <c r="A80" i="2"/>
  <c r="A94" i="2"/>
  <c r="A122" i="2"/>
  <c r="A166" i="2"/>
  <c r="A194" i="2"/>
  <c r="A238" i="2"/>
  <c r="A266" i="2"/>
  <c r="A310" i="2"/>
  <c r="A338" i="2"/>
  <c r="A382" i="2"/>
  <c r="A410" i="2"/>
  <c r="A454" i="2"/>
  <c r="A496" i="2"/>
  <c r="A538" i="2"/>
  <c r="A590" i="2"/>
  <c r="A629" i="2"/>
  <c r="A669" i="2"/>
  <c r="A708" i="2"/>
  <c r="A10" i="2"/>
  <c r="A38" i="2"/>
  <c r="A52" i="2"/>
  <c r="A68" i="2"/>
  <c r="A82" i="2"/>
  <c r="A96" i="2"/>
  <c r="A154" i="2"/>
  <c r="A168" i="2"/>
  <c r="A196" i="2"/>
  <c r="A240" i="2"/>
  <c r="A298" i="2"/>
  <c r="A4" i="2"/>
  <c r="A20" i="2"/>
  <c r="A34" i="2"/>
  <c r="A48" i="2"/>
  <c r="A62" i="2"/>
  <c r="A76" i="2"/>
  <c r="A92" i="2"/>
  <c r="A106" i="2"/>
  <c r="A120" i="2"/>
  <c r="A134" i="2"/>
  <c r="A148" i="2"/>
  <c r="A164" i="2"/>
  <c r="A178" i="2"/>
  <c r="A192" i="2"/>
  <c r="A206" i="2"/>
  <c r="A220" i="2"/>
  <c r="A236" i="2"/>
  <c r="A250" i="2"/>
  <c r="A264" i="2"/>
  <c r="A278" i="2"/>
  <c r="A292" i="2"/>
  <c r="A308" i="2"/>
  <c r="A322" i="2"/>
  <c r="A336" i="2"/>
  <c r="A350" i="2"/>
  <c r="A364" i="2"/>
  <c r="A380" i="2"/>
  <c r="A394" i="2"/>
  <c r="A408" i="2"/>
  <c r="A422" i="2"/>
  <c r="A436" i="2"/>
  <c r="A452" i="2"/>
  <c r="A466" i="2"/>
  <c r="A480" i="2"/>
  <c r="A494" i="2"/>
  <c r="A508" i="2"/>
  <c r="A521" i="2"/>
  <c r="A536" i="2"/>
  <c r="A549" i="2"/>
  <c r="A562" i="2"/>
  <c r="A575" i="2"/>
  <c r="A588" i="2"/>
  <c r="A601" i="2"/>
  <c r="A614" i="2"/>
  <c r="A627" i="2"/>
  <c r="A640" i="2"/>
  <c r="A653" i="2"/>
  <c r="A667" i="2"/>
  <c r="A680" i="2"/>
  <c r="A693" i="2"/>
  <c r="A706" i="2"/>
  <c r="A719" i="2"/>
  <c r="A64" i="2"/>
  <c r="A108" i="2"/>
  <c r="A152" i="2"/>
  <c r="A208" i="2"/>
  <c r="A252" i="2"/>
  <c r="A296" i="2"/>
  <c r="A352" i="2"/>
  <c r="A424" i="2"/>
  <c r="A482" i="2"/>
  <c r="A525" i="2"/>
  <c r="A577" i="2"/>
  <c r="A616" i="2"/>
  <c r="A682" i="2"/>
  <c r="A124" i="2"/>
  <c r="A212" i="2"/>
  <c r="A268" i="2"/>
  <c r="A312" i="2"/>
  <c r="A5" i="2"/>
  <c r="A21" i="2"/>
  <c r="A35" i="2"/>
  <c r="A49" i="2"/>
  <c r="A63" i="2"/>
  <c r="A77" i="2"/>
  <c r="A93" i="2"/>
  <c r="A107" i="2"/>
  <c r="A121" i="2"/>
  <c r="A135" i="2"/>
  <c r="A149" i="2"/>
  <c r="A165" i="2"/>
  <c r="A179" i="2"/>
  <c r="A193" i="2"/>
  <c r="A207" i="2"/>
  <c r="A221" i="2"/>
  <c r="A237" i="2"/>
  <c r="A251" i="2"/>
  <c r="A265" i="2"/>
  <c r="A279" i="2"/>
  <c r="A293" i="2"/>
  <c r="A309" i="2"/>
  <c r="A323" i="2"/>
  <c r="A337" i="2"/>
  <c r="A351" i="2"/>
  <c r="A365" i="2"/>
  <c r="A381" i="2"/>
  <c r="A395" i="2"/>
  <c r="A409" i="2"/>
  <c r="A423" i="2"/>
  <c r="A437" i="2"/>
  <c r="A453" i="2"/>
  <c r="A467" i="2"/>
  <c r="A481" i="2"/>
  <c r="A495" i="2"/>
  <c r="A509" i="2"/>
  <c r="A524" i="2"/>
  <c r="A537" i="2"/>
  <c r="A550" i="2"/>
  <c r="A563" i="2"/>
  <c r="A576" i="2"/>
  <c r="A589" i="2"/>
  <c r="A602" i="2"/>
  <c r="A615" i="2"/>
  <c r="A628" i="2"/>
  <c r="A641" i="2"/>
  <c r="A655" i="2"/>
  <c r="A668" i="2"/>
  <c r="A681" i="2"/>
  <c r="A694" i="2"/>
  <c r="A707" i="2"/>
  <c r="A720" i="2"/>
  <c r="A136" i="2"/>
  <c r="A224" i="2"/>
  <c r="A280" i="2"/>
  <c r="A324" i="2"/>
  <c r="A368" i="2"/>
  <c r="A396" i="2"/>
  <c r="A468" i="2"/>
  <c r="A511" i="2"/>
  <c r="A551" i="2"/>
  <c r="A603" i="2"/>
  <c r="A656" i="2"/>
  <c r="A695" i="2"/>
  <c r="A110" i="2"/>
  <c r="A182" i="2"/>
  <c r="A226" i="2"/>
  <c r="A284" i="2"/>
  <c r="A180" i="2"/>
  <c r="A440" i="2"/>
  <c r="A564" i="2"/>
  <c r="A643" i="2"/>
  <c r="A721" i="2"/>
  <c r="A9" i="2"/>
  <c r="A23" i="2"/>
  <c r="A37" i="2"/>
  <c r="A51" i="2"/>
  <c r="A65" i="2"/>
  <c r="A81" i="2"/>
  <c r="A95" i="2"/>
  <c r="A109" i="2"/>
  <c r="A123" i="2"/>
  <c r="A137" i="2"/>
  <c r="A153" i="2"/>
  <c r="A167" i="2"/>
  <c r="A181" i="2"/>
  <c r="A195" i="2"/>
  <c r="A209" i="2"/>
  <c r="A225" i="2"/>
  <c r="A239" i="2"/>
  <c r="A253" i="2"/>
  <c r="A267" i="2"/>
  <c r="A281" i="2"/>
  <c r="A297" i="2"/>
  <c r="A311" i="2"/>
  <c r="A325" i="2"/>
  <c r="A339" i="2"/>
  <c r="A353" i="2"/>
  <c r="A369" i="2"/>
  <c r="A383" i="2"/>
  <c r="A397" i="2"/>
  <c r="A411" i="2"/>
  <c r="A425" i="2"/>
  <c r="A441" i="2"/>
  <c r="A455" i="2"/>
  <c r="A469" i="2"/>
  <c r="A483" i="2"/>
  <c r="A497" i="2"/>
  <c r="A512" i="2"/>
  <c r="A526" i="2"/>
  <c r="A539" i="2"/>
  <c r="A552" i="2"/>
  <c r="A565" i="2"/>
  <c r="A578" i="2"/>
  <c r="A591" i="2"/>
  <c r="A604" i="2"/>
  <c r="A617" i="2"/>
  <c r="A631" i="2"/>
  <c r="A644" i="2"/>
  <c r="A657" i="2"/>
  <c r="A670" i="2"/>
  <c r="A683" i="2"/>
  <c r="A696" i="2"/>
  <c r="A709" i="2"/>
  <c r="A722" i="2"/>
  <c r="A24" i="2"/>
  <c r="A140" i="2"/>
  <c r="A254" i="2"/>
  <c r="A200" i="2"/>
  <c r="A231" i="2"/>
  <c r="A663" i="2"/>
  <c r="A131" i="2"/>
  <c r="A340" i="2"/>
  <c r="A566" i="2"/>
  <c r="A70" i="2"/>
  <c r="A313" i="2"/>
  <c r="A457" i="2"/>
  <c r="A646" i="2"/>
  <c r="A172" i="2"/>
  <c r="A568" i="2"/>
  <c r="A169" i="2"/>
  <c r="A69" i="2"/>
  <c r="A273" i="2"/>
  <c r="A513" i="2"/>
  <c r="A697" i="2"/>
  <c r="A242" i="2"/>
  <c r="A593" i="2"/>
  <c r="A213" i="2"/>
  <c r="A595" i="2"/>
  <c r="A99" i="2"/>
  <c r="A203" i="2"/>
  <c r="A372" i="2"/>
  <c r="A29" i="2"/>
  <c r="A724" i="2"/>
  <c r="A488" i="2"/>
  <c r="A275" i="2"/>
  <c r="A40" i="2"/>
  <c r="A72" i="2"/>
  <c r="A111" i="2"/>
  <c r="A143" i="2"/>
  <c r="A173" i="2"/>
  <c r="A214" i="2"/>
  <c r="A244" i="2"/>
  <c r="A285" i="2"/>
  <c r="A315" i="2"/>
  <c r="A345" i="2"/>
  <c r="A373" i="2"/>
  <c r="A401" i="2"/>
  <c r="A431" i="2"/>
  <c r="A459" i="2"/>
  <c r="A489" i="2"/>
  <c r="A516" i="2"/>
  <c r="A543" i="2"/>
  <c r="A569" i="2"/>
  <c r="A596" i="2"/>
  <c r="A622" i="2"/>
  <c r="A648" i="2"/>
  <c r="A674" i="2"/>
  <c r="A700" i="2"/>
  <c r="A727" i="2"/>
  <c r="A557" i="2"/>
  <c r="A201" i="2"/>
  <c r="A361" i="2"/>
  <c r="A505" i="2"/>
  <c r="A585" i="2"/>
  <c r="A370" i="2"/>
  <c r="A723" i="2"/>
  <c r="A485" i="2"/>
  <c r="A71" i="2"/>
  <c r="A344" i="2"/>
  <c r="A458" i="2"/>
  <c r="A621" i="2"/>
  <c r="A11" i="2"/>
  <c r="A41" i="2"/>
  <c r="A73" i="2"/>
  <c r="A112" i="2"/>
  <c r="A144" i="2"/>
  <c r="A183" i="2"/>
  <c r="A215" i="2"/>
  <c r="A245" i="2"/>
  <c r="A286" i="2"/>
  <c r="A316" i="2"/>
  <c r="A346" i="2"/>
  <c r="A374" i="2"/>
  <c r="A404" i="2"/>
  <c r="A432" i="2"/>
  <c r="A460" i="2"/>
  <c r="A490" i="2"/>
  <c r="A517" i="2"/>
  <c r="A544" i="2"/>
  <c r="A571" i="2"/>
  <c r="A597" i="2"/>
  <c r="A623" i="2"/>
  <c r="A649" i="2"/>
  <c r="A675" i="2"/>
  <c r="A701" i="2"/>
  <c r="A728" i="2"/>
  <c r="A269" i="2"/>
  <c r="A446" i="2"/>
  <c r="A584" i="2"/>
  <c r="A59" i="2"/>
  <c r="A302" i="2"/>
  <c r="A389" i="2"/>
  <c r="A559" i="2"/>
  <c r="A689" i="2"/>
  <c r="A28" i="2"/>
  <c r="A170" i="2"/>
  <c r="A241" i="2"/>
  <c r="A303" i="2"/>
  <c r="A398" i="2"/>
  <c r="A484" i="2"/>
  <c r="A619" i="2"/>
  <c r="A671" i="2"/>
  <c r="A672" i="2"/>
  <c r="A39" i="2"/>
  <c r="A314" i="2"/>
  <c r="A430" i="2"/>
  <c r="A542" i="2"/>
  <c r="A725" i="2"/>
  <c r="A12" i="2"/>
  <c r="A44" i="2"/>
  <c r="A83" i="2"/>
  <c r="A113" i="2"/>
  <c r="A145" i="2"/>
  <c r="A184" i="2"/>
  <c r="A216" i="2"/>
  <c r="A255" i="2"/>
  <c r="A287" i="2"/>
  <c r="A317" i="2"/>
  <c r="A347" i="2"/>
  <c r="A375" i="2"/>
  <c r="A405" i="2"/>
  <c r="A433" i="2"/>
  <c r="A461" i="2"/>
  <c r="A491" i="2"/>
  <c r="A518" i="2"/>
  <c r="A545" i="2"/>
  <c r="A572" i="2"/>
  <c r="A598" i="2"/>
  <c r="A624" i="2"/>
  <c r="A650" i="2"/>
  <c r="A676" i="2"/>
  <c r="A703" i="2"/>
  <c r="A97" i="2"/>
  <c r="A301" i="2"/>
  <c r="A388" i="2"/>
  <c r="A476" i="2"/>
  <c r="A610" i="2"/>
  <c r="A688" i="2"/>
  <c r="A130" i="2"/>
  <c r="A272" i="2"/>
  <c r="A419" i="2"/>
  <c r="A532" i="2"/>
  <c r="A637" i="2"/>
  <c r="A428" i="2"/>
  <c r="A645" i="2"/>
  <c r="A341" i="2"/>
  <c r="A541" i="2"/>
  <c r="A13" i="2"/>
  <c r="A45" i="2"/>
  <c r="A84" i="2"/>
  <c r="A116" i="2"/>
  <c r="A155" i="2"/>
  <c r="A185" i="2"/>
  <c r="A217" i="2"/>
  <c r="A256" i="2"/>
  <c r="A288" i="2"/>
  <c r="A326" i="2"/>
  <c r="A356" i="2"/>
  <c r="A384" i="2"/>
  <c r="A412" i="2"/>
  <c r="A442" i="2"/>
  <c r="A470" i="2"/>
  <c r="A500" i="2"/>
  <c r="A527" i="2"/>
  <c r="A553" i="2"/>
  <c r="A579" i="2"/>
  <c r="A605" i="2"/>
  <c r="A632" i="2"/>
  <c r="A658" i="2"/>
  <c r="A684" i="2"/>
  <c r="A710" i="2"/>
  <c r="A129" i="2"/>
  <c r="A360" i="2"/>
  <c r="A531" i="2"/>
  <c r="A715" i="2"/>
  <c r="A456" i="2"/>
  <c r="A141" i="2"/>
  <c r="A399" i="2"/>
  <c r="A620" i="2"/>
  <c r="A142" i="2"/>
  <c r="A699" i="2"/>
  <c r="A14" i="2"/>
  <c r="A53" i="2"/>
  <c r="A85" i="2"/>
  <c r="A117" i="2"/>
  <c r="A156" i="2"/>
  <c r="A188" i="2"/>
  <c r="A227" i="2"/>
  <c r="A257" i="2"/>
  <c r="A289" i="2"/>
  <c r="A327" i="2"/>
  <c r="A357" i="2"/>
  <c r="A385" i="2"/>
  <c r="A413" i="2"/>
  <c r="A443" i="2"/>
  <c r="A471" i="2"/>
  <c r="A501" i="2"/>
  <c r="A528" i="2"/>
  <c r="A554" i="2"/>
  <c r="A580" i="2"/>
  <c r="A607" i="2"/>
  <c r="A633" i="2"/>
  <c r="A659" i="2"/>
  <c r="A685" i="2"/>
  <c r="A711" i="2"/>
  <c r="A25" i="2"/>
  <c r="A57" i="2"/>
  <c r="A87" i="2"/>
  <c r="A158" i="2"/>
  <c r="A197" i="2"/>
  <c r="A229" i="2"/>
  <c r="A261" i="2"/>
  <c r="A300" i="2"/>
  <c r="A329" i="2"/>
  <c r="A359" i="2"/>
  <c r="A417" i="2"/>
  <c r="A445" i="2"/>
  <c r="A503" i="2"/>
  <c r="A556" i="2"/>
  <c r="A609" i="2"/>
  <c r="A635" i="2"/>
  <c r="A687" i="2"/>
  <c r="A26" i="2"/>
  <c r="A58" i="2"/>
  <c r="A159" i="2"/>
  <c r="A230" i="2"/>
  <c r="A332" i="2"/>
  <c r="A418" i="2"/>
  <c r="A504" i="2"/>
  <c r="A662" i="2"/>
  <c r="A98" i="2"/>
  <c r="A333" i="2"/>
  <c r="A477" i="2"/>
  <c r="A611" i="2"/>
  <c r="A592" i="2"/>
  <c r="A100" i="2"/>
  <c r="A274" i="2"/>
  <c r="A371" i="2"/>
  <c r="A429" i="2"/>
  <c r="A514" i="2"/>
  <c r="A698" i="2"/>
  <c r="A101" i="2"/>
  <c r="A243" i="2"/>
  <c r="A400" i="2"/>
  <c r="A515" i="2"/>
  <c r="A673" i="2"/>
  <c r="A15" i="2"/>
  <c r="A56" i="2"/>
  <c r="A86" i="2"/>
  <c r="A125" i="2"/>
  <c r="A157" i="2"/>
  <c r="A189" i="2"/>
  <c r="A228" i="2"/>
  <c r="A260" i="2"/>
  <c r="A299" i="2"/>
  <c r="A328" i="2"/>
  <c r="A358" i="2"/>
  <c r="A386" i="2"/>
  <c r="A416" i="2"/>
  <c r="A444" i="2"/>
  <c r="A472" i="2"/>
  <c r="A502" i="2"/>
  <c r="A529" i="2"/>
  <c r="A555" i="2"/>
  <c r="A581" i="2"/>
  <c r="A608" i="2"/>
  <c r="A634" i="2"/>
  <c r="A660" i="2"/>
  <c r="A686" i="2"/>
  <c r="A712" i="2"/>
  <c r="A128" i="2"/>
  <c r="A387" i="2"/>
  <c r="A473" i="2"/>
  <c r="A530" i="2"/>
  <c r="A583" i="2"/>
  <c r="A661" i="2"/>
  <c r="A713" i="2"/>
  <c r="A636" i="2"/>
  <c r="A27" i="2"/>
  <c r="A447" i="2"/>
  <c r="A716" i="2"/>
  <c r="A202" i="2"/>
  <c r="A540" i="2"/>
  <c r="A171" i="2"/>
  <c r="A567" i="2"/>
  <c r="A647" i="2"/>
  <c r="A247" i="2"/>
  <c r="A451" i="2"/>
  <c r="A211" i="2"/>
  <c r="A702" i="2"/>
  <c r="A558" i="2"/>
  <c r="A414" i="2"/>
  <c r="A270" i="2"/>
  <c r="A126" i="2"/>
  <c r="A223" i="2"/>
  <c r="A439" i="2"/>
  <c r="A187" i="2"/>
  <c r="A690" i="2"/>
  <c r="A546" i="2"/>
  <c r="A402" i="2"/>
  <c r="A258" i="2"/>
  <c r="A114" i="2"/>
  <c r="A199" i="2"/>
  <c r="A415" i="2"/>
  <c r="A163" i="2"/>
  <c r="A678" i="2"/>
  <c r="A534" i="2"/>
  <c r="A390" i="2"/>
  <c r="A246" i="2"/>
  <c r="A102" i="2"/>
  <c r="A523" i="2"/>
  <c r="A175" i="2"/>
  <c r="A391" i="2"/>
  <c r="A151" i="2"/>
  <c r="A666" i="2"/>
  <c r="A522" i="2"/>
  <c r="A378" i="2"/>
  <c r="A234" i="2"/>
  <c r="A90" i="2"/>
  <c r="A487" i="2"/>
  <c r="A139" i="2"/>
  <c r="A379" i="2"/>
  <c r="A127" i="2"/>
  <c r="A654" i="2"/>
  <c r="A510" i="2"/>
  <c r="A366" i="2"/>
  <c r="A222" i="2"/>
  <c r="A78" i="2"/>
  <c r="A463" i="2"/>
  <c r="A115" i="2"/>
  <c r="A355" i="2"/>
  <c r="A103" i="2"/>
  <c r="A642" i="2"/>
  <c r="A498" i="2"/>
  <c r="A354" i="2"/>
  <c r="A210" i="2"/>
  <c r="A66" i="2"/>
  <c r="A427" i="2"/>
  <c r="A79" i="2"/>
  <c r="A331" i="2"/>
  <c r="A91" i="2"/>
  <c r="A630" i="2"/>
  <c r="A486" i="2"/>
  <c r="A342" i="2"/>
  <c r="A198" i="2"/>
  <c r="A54" i="2"/>
  <c r="A403" i="2"/>
  <c r="A43" i="2"/>
  <c r="A307" i="2"/>
  <c r="A67" i="2"/>
  <c r="A618" i="2"/>
  <c r="A474" i="2"/>
  <c r="A330" i="2"/>
  <c r="A186" i="2"/>
  <c r="A42" i="2"/>
  <c r="A367" i="2"/>
  <c r="A31" i="2"/>
  <c r="A295" i="2"/>
  <c r="A55" i="2"/>
  <c r="A606" i="2"/>
  <c r="A462" i="2"/>
  <c r="A318" i="2"/>
  <c r="A174" i="2"/>
  <c r="A30" i="2"/>
  <c r="A343" i="2"/>
  <c r="A7" i="2"/>
  <c r="A271" i="2"/>
  <c r="A19" i="2"/>
  <c r="A594" i="2"/>
  <c r="A450" i="2"/>
  <c r="A306" i="2"/>
  <c r="A162" i="2"/>
  <c r="A18" i="2"/>
  <c r="A319" i="2"/>
  <c r="A499" i="2"/>
  <c r="A259" i="2"/>
  <c r="A726" i="2"/>
  <c r="A582" i="2"/>
  <c r="A438" i="2"/>
  <c r="A294" i="2"/>
  <c r="A150" i="2"/>
  <c r="A6" i="2"/>
  <c r="A283" i="2"/>
  <c r="A475" i="2"/>
  <c r="A235" i="2"/>
  <c r="A714" i="2"/>
  <c r="A570" i="2"/>
  <c r="A426" i="2"/>
  <c r="A282" i="2"/>
  <c r="A138" i="2"/>
  <c r="U15" i="1"/>
  <c r="U257" i="1"/>
  <c r="U249" i="1"/>
  <c r="U241" i="1"/>
  <c r="U233" i="1"/>
  <c r="U225" i="1"/>
  <c r="U217" i="1"/>
  <c r="U209" i="1"/>
  <c r="U201" i="1"/>
  <c r="U193" i="1"/>
  <c r="U185" i="1"/>
  <c r="U177" i="1"/>
  <c r="U169" i="1"/>
  <c r="U161" i="1"/>
  <c r="U153" i="1"/>
  <c r="U145" i="1"/>
  <c r="U137" i="1"/>
  <c r="U129" i="1"/>
  <c r="U121" i="1"/>
  <c r="U113" i="1"/>
  <c r="U105" i="1"/>
  <c r="U97" i="1"/>
  <c r="U89" i="1"/>
  <c r="U81" i="1"/>
  <c r="U73" i="1"/>
  <c r="U65" i="1"/>
  <c r="U57" i="1"/>
  <c r="U49" i="1"/>
  <c r="U41" i="1"/>
  <c r="U33" i="1"/>
  <c r="U25" i="1"/>
  <c r="U17" i="1"/>
  <c r="U8" i="1"/>
  <c r="U256" i="1"/>
  <c r="U248" i="1"/>
  <c r="U240" i="1"/>
  <c r="U232" i="1"/>
  <c r="U224" i="1"/>
  <c r="U216" i="1"/>
  <c r="U208" i="1"/>
  <c r="U200" i="1"/>
  <c r="U192" i="1"/>
  <c r="U184" i="1"/>
  <c r="U176" i="1"/>
  <c r="U168" i="1"/>
  <c r="U160" i="1"/>
  <c r="U152" i="1"/>
  <c r="U144" i="1"/>
  <c r="U136" i="1"/>
  <c r="U128" i="1"/>
  <c r="U120" i="1"/>
  <c r="U112" i="1"/>
  <c r="U104" i="1"/>
  <c r="U96" i="1"/>
  <c r="U88" i="1"/>
  <c r="U80" i="1"/>
  <c r="U72" i="1"/>
  <c r="U64" i="1"/>
  <c r="U56" i="1"/>
  <c r="U48" i="1"/>
  <c r="U40" i="1"/>
  <c r="U32" i="1"/>
  <c r="U24" i="1"/>
  <c r="U16" i="1"/>
  <c r="U7" i="1"/>
  <c r="U255" i="1"/>
  <c r="U247" i="1"/>
  <c r="U239" i="1"/>
  <c r="U231" i="1"/>
  <c r="U223" i="1"/>
  <c r="U215" i="1"/>
  <c r="U207" i="1"/>
  <c r="U199" i="1"/>
  <c r="U191" i="1"/>
  <c r="U183" i="1"/>
  <c r="U175" i="1"/>
  <c r="U167" i="1"/>
  <c r="U159" i="1"/>
  <c r="U151" i="1"/>
  <c r="U143" i="1"/>
  <c r="U135" i="1"/>
  <c r="U127" i="1"/>
  <c r="U119" i="1"/>
  <c r="U111" i="1"/>
  <c r="U103" i="1"/>
  <c r="U95" i="1"/>
  <c r="U87" i="1"/>
  <c r="U79" i="1"/>
  <c r="U71" i="1"/>
  <c r="U63" i="1"/>
  <c r="U55" i="1"/>
  <c r="U47" i="1"/>
  <c r="U39" i="1"/>
  <c r="U31" i="1"/>
  <c r="U23" i="1"/>
  <c r="U14" i="1"/>
  <c r="U6" i="1"/>
  <c r="U262" i="1"/>
  <c r="U254" i="1"/>
  <c r="U246" i="1"/>
  <c r="U238" i="1"/>
  <c r="U230" i="1"/>
  <c r="U222" i="1"/>
  <c r="U214" i="1"/>
  <c r="U206" i="1"/>
  <c r="U198" i="1"/>
  <c r="U190" i="1"/>
  <c r="U182" i="1"/>
  <c r="U174" i="1"/>
  <c r="U166" i="1"/>
  <c r="U158" i="1"/>
  <c r="U150" i="1"/>
  <c r="U142" i="1"/>
  <c r="U134" i="1"/>
  <c r="U126" i="1"/>
  <c r="U118" i="1"/>
  <c r="U110" i="1"/>
  <c r="U102" i="1"/>
  <c r="U94" i="1"/>
  <c r="U86" i="1"/>
  <c r="U78" i="1"/>
  <c r="U70" i="1"/>
  <c r="U62" i="1"/>
  <c r="U54" i="1"/>
  <c r="U46" i="1"/>
  <c r="U38" i="1"/>
  <c r="U30" i="1"/>
  <c r="U22" i="1"/>
  <c r="U13" i="1"/>
  <c r="U5" i="1"/>
  <c r="U261" i="1"/>
  <c r="U253" i="1"/>
  <c r="U245" i="1"/>
  <c r="U237" i="1"/>
  <c r="U229" i="1"/>
  <c r="U221" i="1"/>
  <c r="U213" i="1"/>
  <c r="U205" i="1"/>
  <c r="U197" i="1"/>
  <c r="U189" i="1"/>
  <c r="U181" i="1"/>
  <c r="U173" i="1"/>
  <c r="U165" i="1"/>
  <c r="U157" i="1"/>
  <c r="U149" i="1"/>
  <c r="U141" i="1"/>
  <c r="U133" i="1"/>
  <c r="U125" i="1"/>
  <c r="U117" i="1"/>
  <c r="U109" i="1"/>
  <c r="U101" i="1"/>
  <c r="U93" i="1"/>
  <c r="U85" i="1"/>
  <c r="U77" i="1"/>
  <c r="U69" i="1"/>
  <c r="U61" i="1"/>
  <c r="U53" i="1"/>
  <c r="U37" i="1"/>
  <c r="U29" i="1"/>
  <c r="U21" i="1"/>
  <c r="U12" i="1"/>
  <c r="U4" i="1"/>
  <c r="U260" i="1"/>
  <c r="U252" i="1"/>
  <c r="U244" i="1"/>
  <c r="U236" i="1"/>
  <c r="U228" i="1"/>
  <c r="U220" i="1"/>
  <c r="U212" i="1"/>
  <c r="U204" i="1"/>
  <c r="U196" i="1"/>
  <c r="U188" i="1"/>
  <c r="U180" i="1"/>
  <c r="U172" i="1"/>
  <c r="U164" i="1"/>
  <c r="U156" i="1"/>
  <c r="U148" i="1"/>
  <c r="U140" i="1"/>
  <c r="U132" i="1"/>
  <c r="U124" i="1"/>
  <c r="U116" i="1"/>
  <c r="U108" i="1"/>
  <c r="U100" i="1"/>
  <c r="U92" i="1"/>
  <c r="U84" i="1"/>
  <c r="U76" i="1"/>
  <c r="U68" i="1"/>
  <c r="U60" i="1"/>
  <c r="U52" i="1"/>
  <c r="U44" i="1"/>
  <c r="U36" i="1"/>
  <c r="U28" i="1"/>
  <c r="U20" i="1"/>
  <c r="U11" i="1"/>
  <c r="U259" i="1"/>
  <c r="U251" i="1"/>
  <c r="U243" i="1"/>
  <c r="U235" i="1"/>
  <c r="U227" i="1"/>
  <c r="U219" i="1"/>
  <c r="U211" i="1"/>
  <c r="U203" i="1"/>
  <c r="U195" i="1"/>
  <c r="U187" i="1"/>
  <c r="U179" i="1"/>
  <c r="U171" i="1"/>
  <c r="U163" i="1"/>
  <c r="U155" i="1"/>
  <c r="U147" i="1"/>
  <c r="U139" i="1"/>
  <c r="U131" i="1"/>
  <c r="U123" i="1"/>
  <c r="U115" i="1"/>
  <c r="U107" i="1"/>
  <c r="U99" i="1"/>
  <c r="U91" i="1"/>
  <c r="U83" i="1"/>
  <c r="U75" i="1"/>
  <c r="U67" i="1"/>
  <c r="U59" i="1"/>
  <c r="U51" i="1"/>
  <c r="U43" i="1"/>
  <c r="U35" i="1"/>
  <c r="U27" i="1"/>
  <c r="U19" i="1"/>
  <c r="U10" i="1"/>
  <c r="U258" i="1"/>
  <c r="U250" i="1"/>
  <c r="U242" i="1"/>
  <c r="U234" i="1"/>
  <c r="U226" i="1"/>
  <c r="U218" i="1"/>
  <c r="U210" i="1"/>
  <c r="U202" i="1"/>
  <c r="U194" i="1"/>
  <c r="U186" i="1"/>
  <c r="U178" i="1"/>
  <c r="U170" i="1"/>
  <c r="U162" i="1"/>
  <c r="U154" i="1"/>
  <c r="U146" i="1"/>
  <c r="U138" i="1"/>
  <c r="U130" i="1"/>
  <c r="U122" i="1"/>
  <c r="U114" i="1"/>
  <c r="U106" i="1"/>
  <c r="U98" i="1"/>
  <c r="U90" i="1"/>
  <c r="U82" i="1"/>
  <c r="U74" i="1"/>
  <c r="U66" i="1"/>
  <c r="U58" i="1"/>
  <c r="U50" i="1"/>
  <c r="U42" i="1"/>
  <c r="U34" i="1"/>
  <c r="U26" i="1"/>
  <c r="U18" i="1"/>
  <c r="U9" i="1"/>
  <c r="A2" i="2"/>
</calcChain>
</file>

<file path=xl/sharedStrings.xml><?xml version="1.0" encoding="utf-8"?>
<sst xmlns="http://schemas.openxmlformats.org/spreadsheetml/2006/main" count="7619" uniqueCount="2381">
  <si>
    <t>HOW TO READ CROSSWALK:</t>
  </si>
  <si>
    <t>Description</t>
  </si>
  <si>
    <t>DTS FIELD ONLY</t>
  </si>
  <si>
    <t xml:space="preserve">EXAMPLE </t>
  </si>
  <si>
    <t>Client ID</t>
  </si>
  <si>
    <t>Client Identifier</t>
  </si>
  <si>
    <t>HUM, CNC, FC, SHP</t>
  </si>
  <si>
    <t>Column Num</t>
  </si>
  <si>
    <t>The order of field in the source file. The procedure to load files depends on the order of how the columns are being read and in what order.</t>
  </si>
  <si>
    <t>1, 2, 3, 4, … 25</t>
  </si>
  <si>
    <t>Source Column</t>
  </si>
  <si>
    <t>The name of field in the source file</t>
  </si>
  <si>
    <t>"patient_name", "member_name", "member_date_of_birth"</t>
  </si>
  <si>
    <t>Raw File Group Name</t>
  </si>
  <si>
    <t>The source folder name. If we get file from client member_xxxxx.txt the file group name will be MEMBER. For file Claim_q1_2020.txt file group name will be CLAIM.</t>
  </si>
  <si>
    <t>CLAIM, CLAIM_HEADER, CLAIM_LINE, MEMBER, PROVIDER</t>
  </si>
  <si>
    <t>Target Column Name</t>
  </si>
  <si>
    <t>The name of the column from our Data Model to which the Source Column will be mapped</t>
  </si>
  <si>
    <t>CLAIM_NUM, LINE_FROM_DT, PHARMACY_ID, MEMBER_ID</t>
  </si>
  <si>
    <t>Present in Target Model</t>
  </si>
  <si>
    <t>A column to flag whether this column is present in our current data model. We can check the columns present in our current data model in the 'Data Model' Tab</t>
  </si>
  <si>
    <t>Y (Yes its present) / N (No, its not present)</t>
  </si>
  <si>
    <t>Target Table Name</t>
  </si>
  <si>
    <t>The name of the table which contains the Target Column Name</t>
  </si>
  <si>
    <t>MEMBER, PROVIDER, CLAIM_LINE, CLAIM_HEADER, PATIENT, PHARMACY, PRESCRIBER</t>
  </si>
  <si>
    <t>Target Data Type</t>
  </si>
  <si>
    <t xml:space="preserve">This is the data type of the columns that is not present in our Data Model. Since its not accounted for in our Data Model, we would have to specify. </t>
  </si>
  <si>
    <t xml:space="preserve">VARCHAR, NUMBER, FLOAT, DATE </t>
  </si>
  <si>
    <t>Min</t>
  </si>
  <si>
    <t xml:space="preserve">DATA PROFILE </t>
  </si>
  <si>
    <t xml:space="preserve">Data Profile is a tool to helps MCS and DAE Team members to identify potential gaps, misnomers and wrong data. The Data profile also helps identify which fields show a potential of having PHI or PII Data, we can use it to potentially flag these PHI columns for IS_NON_PHI Crosswalk Column. </t>
  </si>
  <si>
    <t>Max</t>
  </si>
  <si>
    <t>%Nulls</t>
  </si>
  <si>
    <t>Top N Values</t>
  </si>
  <si>
    <t>Distinct Values</t>
  </si>
  <si>
    <t>Formula</t>
  </si>
  <si>
    <t>To describe transformation logic applied in Raw file columns to our Data Model. This is a specific formula that we will employ to transform a particular field from raw source file into our data model.</t>
  </si>
  <si>
    <t>Formating Date: TO_DATE(CLAIM_STAGE.PROCESSEDDATE,'yyyymmdd')</t>
  </si>
  <si>
    <t>Skipped Flag</t>
  </si>
  <si>
    <t>Possibility to skip field during load to raw table. Contains True or Blank values. If True, the SOURCE_COLUMN wont be loaded into the raw table.</t>
  </si>
  <si>
    <t xml:space="preserve">SSN = TRUE // We do not hold Social Security Numbers for any person so we skip this field. </t>
  </si>
  <si>
    <t>IS NON PHI</t>
  </si>
  <si>
    <t>To specify if given client custom field should be masked or not. By default we mask ALL client fields which are no listed in generic data model.</t>
  </si>
  <si>
    <t>Using the Data Model column and Data Profile make a determination on whether the field should be masked or not. As a security default DAE will mask all incoming fields that are not present in our data model.</t>
  </si>
  <si>
    <t>Notes</t>
  </si>
  <si>
    <t>File Goup</t>
  </si>
  <si>
    <t>This flag indicates where the source of the fields when their destination is one of the following tables: MEMBER, PATIENT or PROVIDER. It stored the raw file group name especially if the same target column comes from two different source files.</t>
  </si>
  <si>
    <t>CLAIM_BILLING, CLAIM_RENDERING, CLAIM_ATTENDING, CLAIM_REFERRING, CLAIM, MEMBER</t>
  </si>
  <si>
    <t>Stream</t>
  </si>
  <si>
    <t>Needs to be populated if the client has more than one stream -by default it should be NULL</t>
  </si>
  <si>
    <t>Y</t>
  </si>
  <si>
    <t>CLIENT_STREAM_1, CLIENT_STREAM_2</t>
  </si>
  <si>
    <t>Version</t>
  </si>
  <si>
    <t xml:space="preserve">Version needs to be populated if the file presented by the client presents more than one file layout. We would add version to that file if presented multiple layouts OR if the file doesn’t match the previous onboarding load. </t>
  </si>
  <si>
    <t>V00, V01</t>
  </si>
  <si>
    <t>Used by Edits</t>
  </si>
  <si>
    <t>This column marks weather the MCS Teams are going to user these columns for further edits after Data is Loaded</t>
  </si>
  <si>
    <t xml:space="preserve">These are the fields being used by Meena and Team, we check for thse fields in this document: </t>
  </si>
  <si>
    <t>Output Formula for Crosswalk DML</t>
  </si>
  <si>
    <t>This column is used by DAE Team Members to use as an insert for the crosswalk table creation for the given file</t>
  </si>
  <si>
    <t xml:space="preserve">DTS Formula to insert Rows into Crosswalk Table in Snowflake </t>
  </si>
  <si>
    <t>KEY</t>
  </si>
  <si>
    <t>The key for that specific MCDM_TABLE and COLUMN_NAME combination.</t>
  </si>
  <si>
    <t>This is usually used by DAE to determine what table and column name the key is, for example if column BIRTH_DT is mapped from MEMBER, then the key would be MEMBER-BIRTH_DT</t>
  </si>
  <si>
    <t>The id used for the client in all configuration settings.</t>
  </si>
  <si>
    <t>Ordinal position of the raw data in each file. (SOURCE_COLUMN_ORDER)</t>
  </si>
  <si>
    <t>The name of the data column as provided by the client. This must match for the file schema validation to work. (SOURCE_COLUMN_NAME)</t>
  </si>
  <si>
    <t>The name of the table in the RAW schema layer. Need one unique table in RAW for each unique extract file type/layout. Be consistent client to client; claim header file use CLAIM, claim line file use CLAIM_LINE, member/enrollment file use MEMBER, provider file use PROVIDER. (FILE_GROUP_NAME)</t>
  </si>
  <si>
    <t>Field name to be used on the CLEANSE schema layer, if this is IN_MODEL=Y then field name will also be present in the CURATED layer schema. (MCDM_COLUMN_NAME)</t>
  </si>
  <si>
    <t>Y = Data will travel from RAW to CLEANSE to CURATED
N = Data will travel from RAW to CLEANSE
U = Utility field - Data will travel from RAW to CLEANSE
N/A = RAW only</t>
  </si>
  <si>
    <t>Table name where the field exists in the data model. This will be clear for fields present in the data model. However, for custom fields not present in the data model, the data engineer will decide. (MCDM_TABLE)</t>
  </si>
  <si>
    <t>Required field only for custom fields not present in the data model. (CUSTOM_FIELD_TYPE) CF</t>
  </si>
  <si>
    <t>Data Profile</t>
  </si>
  <si>
    <t>Formula to be used by the load raw to cleanse layer stored procedure. All fields mapped to a date "_DT" field in the MCDM require a formula to convert the date. As well as fields that are custom (IN_MODEL=N) and numeric in the DATA_TYPE column, require this formula. Remember to add the "_STAGE" suffix to the RAW table name. (SOURCE_COLUMN_FORMATTING)</t>
  </si>
  <si>
    <t>Set this value to TRUE for any fields that we do not wish to bring into RAW. (e.g., All SSN fields) (SKIPPED_FLAG) CF</t>
  </si>
  <si>
    <t>Only important for custom fields. All custom fields will be masked as PHI unless this is set to TRUE. TRUE will ensure this field is NOT masked for NON PHI users. (IS_NON_PHI) CF</t>
  </si>
  <si>
    <t>This flag indicates where the fields are sourced from when their destination is either the member, patient, or provider tables. (ADDITIONAL_FILE_GROUP_NAME)</t>
  </si>
  <si>
    <t>Formula used to determine if the field is present in the Edits list of used fields</t>
  </si>
  <si>
    <t>Formula used to create the DML code needed in the crosswalk table SQL file.
INSERT INTO CONFIGURATION.CROSSWALK(CLIENT_ID, FILE_GROUP_NAME, SOURCE_COLUMN_ORDER, SOURCE_COLUMN_NAME, MCDM_TABLE, MCDM_COLUMN_NAME, SOURCE_COLUMN_FORMATTING, CUSTOM_FIELD_TYPE, ADDITIONAL_FILE_GROUP_NAME, IS_NON_PHI, SKIPPED_FLAG, STREAM, VERSION)
VALUES</t>
  </si>
  <si>
    <t>Formula used to create key for lookups</t>
  </si>
  <si>
    <t>UPHP</t>
  </si>
  <si>
    <t>adjudication_code</t>
  </si>
  <si>
    <t>Claim</t>
  </si>
  <si>
    <t>ADJUDICATION_CD</t>
  </si>
  <si>
    <t>V00</t>
  </si>
  <si>
    <t>adjudication_desc</t>
  </si>
  <si>
    <t>adjustment_code</t>
  </si>
  <si>
    <t>LINE_ADJUSTMENT_REASON?</t>
  </si>
  <si>
    <t>adjustment_desc</t>
  </si>
  <si>
    <t>LINE_ADJUSTMENT_REASON_DESC</t>
  </si>
  <si>
    <t>adjustment_ind</t>
  </si>
  <si>
    <t>LINE_ADJUSTMENT_IND</t>
  </si>
  <si>
    <t>admit_diag_cd</t>
  </si>
  <si>
    <t>CLAIM_ADMIT_DIAG_CD</t>
  </si>
  <si>
    <t>admit_dt</t>
  </si>
  <si>
    <t>CLAIM_ADMIT_DT</t>
  </si>
  <si>
    <t>admit_icd_version_ind</t>
  </si>
  <si>
    <t>admit_source</t>
  </si>
  <si>
    <t>CLAIM_ADMIT_SOURCE</t>
  </si>
  <si>
    <t>admit_time</t>
  </si>
  <si>
    <t>CLAIM_ADMIT_TIME</t>
  </si>
  <si>
    <t>admit_type</t>
  </si>
  <si>
    <t>CLAIM_ADMIT_TYPE</t>
  </si>
  <si>
    <t>apc_cd</t>
  </si>
  <si>
    <t>FACILITY_APC_CD</t>
  </si>
  <si>
    <t>apc_desc</t>
  </si>
  <si>
    <t>FACILITY_APC_DESC</t>
  </si>
  <si>
    <t>auth_num</t>
  </si>
  <si>
    <t>bill_type_cd</t>
  </si>
  <si>
    <t>FACILITY_BILL_TYPE_CD</t>
  </si>
  <si>
    <t>claim_form_type_cd</t>
  </si>
  <si>
    <t>claim_form_type_desc</t>
  </si>
  <si>
    <t>claim_from_dt</t>
  </si>
  <si>
    <t>claim_line_num</t>
  </si>
  <si>
    <t>claim_line_seq</t>
  </si>
  <si>
    <t>CLAIM_LINE_SEQ_NUM</t>
  </si>
  <si>
    <t>claim_num</t>
  </si>
  <si>
    <t>claim_num_frmr</t>
  </si>
  <si>
    <t>CLAIM_NUM_FORMER</t>
  </si>
  <si>
    <t>claim_num_orig</t>
  </si>
  <si>
    <t>claim_thru_dt</t>
  </si>
  <si>
    <t>claim_type_cd</t>
  </si>
  <si>
    <t>claim_type_desc</t>
  </si>
  <si>
    <t>claim_visits_days</t>
  </si>
  <si>
    <t>CLAIM_UNIT_VISITS_DAYS</t>
  </si>
  <si>
    <t>create_dt</t>
  </si>
  <si>
    <t>CLAIM_CREATE_DT</t>
  </si>
  <si>
    <t>discharge_dt</t>
  </si>
  <si>
    <t>CLAIM_DISCHARGE_DT</t>
  </si>
  <si>
    <t>discharge_status_cd</t>
  </si>
  <si>
    <t>CLAIM_DISCHARGE_STATUS_CD</t>
  </si>
  <si>
    <t>discharge_time</t>
  </si>
  <si>
    <t>CLAIM_DISCHARGE_TIME</t>
  </si>
  <si>
    <t>drg_allowed_amt</t>
  </si>
  <si>
    <t>drg_cd_billed</t>
  </si>
  <si>
    <t>drg_cd_paid</t>
  </si>
  <si>
    <t>drg_codeset_billed</t>
  </si>
  <si>
    <t>drg_codeset_paid</t>
  </si>
  <si>
    <t>drg_desc_billed</t>
  </si>
  <si>
    <t>drg_desc_paid</t>
  </si>
  <si>
    <t>drg_severity_billed</t>
  </si>
  <si>
    <t>drg_severity_paid</t>
  </si>
  <si>
    <t>drg_version_billed</t>
  </si>
  <si>
    <t>drg_version_paid</t>
  </si>
  <si>
    <t>line_allowed_amt</t>
  </si>
  <si>
    <t>line_billed_amt</t>
  </si>
  <si>
    <t>line_cob_amt</t>
  </si>
  <si>
    <t>line_coinsurance_amt</t>
  </si>
  <si>
    <t>line_copay_amt</t>
  </si>
  <si>
    <t>line_deductible_amt</t>
  </si>
  <si>
    <t>line_denied_amt</t>
  </si>
  <si>
    <t>line_discount_amt</t>
  </si>
  <si>
    <t>line_from_dt</t>
  </si>
  <si>
    <t>line_interest_amt</t>
  </si>
  <si>
    <t>line_paid_amt</t>
  </si>
  <si>
    <t>line_refund_amt</t>
  </si>
  <si>
    <t>line_svc_dt</t>
  </si>
  <si>
    <t>?</t>
  </si>
  <si>
    <t>line_thru_dt</t>
  </si>
  <si>
    <t>line_unit_cnt_allowed</t>
  </si>
  <si>
    <t>line_unit_cnt_billed</t>
  </si>
  <si>
    <t>medical_record_num</t>
  </si>
  <si>
    <t>CLAIM_MEDICAL_RECORD_NUM</t>
  </si>
  <si>
    <t>par_nonpar_ind</t>
  </si>
  <si>
    <t>LINE_PAR_NONPAR_IND</t>
  </si>
  <si>
    <t>pat_age</t>
  </si>
  <si>
    <t>pat_birth_dt</t>
  </si>
  <si>
    <t>pat_first_name</t>
  </si>
  <si>
    <t>pat_last_name</t>
  </si>
  <si>
    <t>pat_mid_init</t>
  </si>
  <si>
    <t>PAT_MIDDLE_NAME</t>
  </si>
  <si>
    <t>pat_relation_cd</t>
  </si>
  <si>
    <t>PAT_RELATION_CD_PRIMARY</t>
  </si>
  <si>
    <t>pat_sex</t>
  </si>
  <si>
    <t>PAT_GENDER</t>
  </si>
  <si>
    <t>payment_check_num</t>
  </si>
  <si>
    <t>payment_contract_id</t>
  </si>
  <si>
    <t>payto_cd</t>
  </si>
  <si>
    <t>place_of_svc_cd</t>
  </si>
  <si>
    <t>PLACE_OF_SERVICE_CD</t>
  </si>
  <si>
    <t>place_of_svc_desc</t>
  </si>
  <si>
    <t>PLACE_OF_SERVICE_DESC</t>
  </si>
  <si>
    <t>received_dt</t>
  </si>
  <si>
    <t>LINE_RECEIVED_DT</t>
  </si>
  <si>
    <t>remit_dt</t>
  </si>
  <si>
    <t>LINE_REMIT_DT</t>
  </si>
  <si>
    <t>revenue_cd</t>
  </si>
  <si>
    <t>svc_category_cd</t>
  </si>
  <si>
    <t>LINE_SERVICE_CATEGORY_CD</t>
  </si>
  <si>
    <t>svc_category_desc</t>
  </si>
  <si>
    <t>SERVICE_CATEGORY_DESC</t>
  </si>
  <si>
    <t>tpp_actual_amt</t>
  </si>
  <si>
    <t>tpp_entered_amt</t>
  </si>
  <si>
    <t>trauma_ind</t>
  </si>
  <si>
    <t>value_based_payment_ind</t>
  </si>
  <si>
    <t>LINE_VALUE_BASED_PAYMENT_IND</t>
  </si>
  <si>
    <t>cpt4_proc_cd</t>
  </si>
  <si>
    <t>cpt4_proc_desc</t>
  </si>
  <si>
    <t>cpt4_proc_mod_1</t>
  </si>
  <si>
    <t>cpt4_proc_mod_2</t>
  </si>
  <si>
    <t>cpt4_proc_mod_3</t>
  </si>
  <si>
    <t>cpt4_proc_mod_4</t>
  </si>
  <si>
    <t>diag_cd_01</t>
  </si>
  <si>
    <t>diag_cd_01_poa</t>
  </si>
  <si>
    <t>diag_cd_02</t>
  </si>
  <si>
    <t>diag_cd_02_poa</t>
  </si>
  <si>
    <t>diag_cd_03</t>
  </si>
  <si>
    <t>diag_cd_03_poa</t>
  </si>
  <si>
    <t>diag_cd_04</t>
  </si>
  <si>
    <t>diag_cd_04_poa</t>
  </si>
  <si>
    <t>diag_cd_05</t>
  </si>
  <si>
    <t>diag_cd_05_poa</t>
  </si>
  <si>
    <t>diag_cd_06</t>
  </si>
  <si>
    <t>diag_cd_06_poa</t>
  </si>
  <si>
    <t>diag_cd_07</t>
  </si>
  <si>
    <t>diag_cd_07_poa</t>
  </si>
  <si>
    <t>diag_cd_08</t>
  </si>
  <si>
    <t>diag_cd_08_poa</t>
  </si>
  <si>
    <t>diag_cd_09</t>
  </si>
  <si>
    <t>diag_cd_09_poa</t>
  </si>
  <si>
    <t>diag_cd_10</t>
  </si>
  <si>
    <t>diag_cd_10_poa</t>
  </si>
  <si>
    <t>diag_cd_11</t>
  </si>
  <si>
    <t>diag_cd_11_poa</t>
  </si>
  <si>
    <t>diag_cd_12</t>
  </si>
  <si>
    <t>diag_cd_12_poa</t>
  </si>
  <si>
    <t>diag_cd_13</t>
  </si>
  <si>
    <t>diag_cd_13_poa</t>
  </si>
  <si>
    <t>diag_cd_14</t>
  </si>
  <si>
    <t>diag_cd_14_poa</t>
  </si>
  <si>
    <t>diag_cd_15</t>
  </si>
  <si>
    <t>diag_cd_15_poa</t>
  </si>
  <si>
    <t>diag_cd_16</t>
  </si>
  <si>
    <t>diag_cd_16_poa</t>
  </si>
  <si>
    <t>diag_cd_17</t>
  </si>
  <si>
    <t>diag_cd_17_poa</t>
  </si>
  <si>
    <t>diag_cd_18</t>
  </si>
  <si>
    <t>diag_cd_18_poa</t>
  </si>
  <si>
    <t>diag_cd_19</t>
  </si>
  <si>
    <t>diag_cd_19_poa</t>
  </si>
  <si>
    <t>diag_cd_20</t>
  </si>
  <si>
    <t>diag_cd_20_poa</t>
  </si>
  <si>
    <t>diag_cd_21</t>
  </si>
  <si>
    <t>diag_cd_21_poa</t>
  </si>
  <si>
    <t>diag_cd_22</t>
  </si>
  <si>
    <t>diag_cd_22_poa</t>
  </si>
  <si>
    <t>diag_cd_23</t>
  </si>
  <si>
    <t>diag_cd_23_poa</t>
  </si>
  <si>
    <t>diag_cd_24</t>
  </si>
  <si>
    <t>diag_cd_24_poa</t>
  </si>
  <si>
    <t>diag_cd_25</t>
  </si>
  <si>
    <t>diag_cd_25_poa</t>
  </si>
  <si>
    <t>diag_icd_version_ind</t>
  </si>
  <si>
    <t>proc_cd_01</t>
  </si>
  <si>
    <t>proc_cd_02</t>
  </si>
  <si>
    <t>proc_cd_03</t>
  </si>
  <si>
    <t>proc_cd_04</t>
  </si>
  <si>
    <t>proc_cd_05</t>
  </si>
  <si>
    <t>proc_cd_06</t>
  </si>
  <si>
    <t>proc_cd_07</t>
  </si>
  <si>
    <t>proc_cd_08</t>
  </si>
  <si>
    <t>proc_cd_09</t>
  </si>
  <si>
    <t>proc_cd_10</t>
  </si>
  <si>
    <t>proc_cd_11</t>
  </si>
  <si>
    <t>proc_cd_12</t>
  </si>
  <si>
    <t>proc_cd_13</t>
  </si>
  <si>
    <t>proc_cd_14</t>
  </si>
  <si>
    <t>proc_cd_15</t>
  </si>
  <si>
    <t>proc_cd_16</t>
  </si>
  <si>
    <t>proc_cd_17</t>
  </si>
  <si>
    <t>proc_cd_18</t>
  </si>
  <si>
    <t>proc_cd_19</t>
  </si>
  <si>
    <t>proc_cd_20</t>
  </si>
  <si>
    <t>proc_cd_21</t>
  </si>
  <si>
    <t>proc_cd_22</t>
  </si>
  <si>
    <t>proc_cd_23</t>
  </si>
  <si>
    <t>proc_cd_24</t>
  </si>
  <si>
    <t>proc_cd_25</t>
  </si>
  <si>
    <t>proc_icd_version_ind</t>
  </si>
  <si>
    <t>mbr_birth_dt</t>
  </si>
  <si>
    <t>BIRTH_DT</t>
  </si>
  <si>
    <t>mbr_birth_weight</t>
  </si>
  <si>
    <t>mbr_city</t>
  </si>
  <si>
    <t>CITY</t>
  </si>
  <si>
    <t>mbr_county</t>
  </si>
  <si>
    <t>COUNTY</t>
  </si>
  <si>
    <t>mbr_death_dt</t>
  </si>
  <si>
    <t>DEATH_DT</t>
  </si>
  <si>
    <t>mbr_dual_ind</t>
  </si>
  <si>
    <t>DUAL_IND</t>
  </si>
  <si>
    <t>mbr_exchange_id</t>
  </si>
  <si>
    <t>mbr_first_name</t>
  </si>
  <si>
    <t>FIRST_NAME</t>
  </si>
  <si>
    <t>mbr_last_name</t>
  </si>
  <si>
    <t>LAST_NAME</t>
  </si>
  <si>
    <t>mbr_marital_status_cd</t>
  </si>
  <si>
    <t>mbr_medicaid_id</t>
  </si>
  <si>
    <t>mbr_medicare_id</t>
  </si>
  <si>
    <t>mbr_middle_name</t>
  </si>
  <si>
    <t>MIDDLE_NAME</t>
  </si>
  <si>
    <t>mbr_mother_medicaid_id</t>
  </si>
  <si>
    <t>mbr_name_prefix</t>
  </si>
  <si>
    <t>mbr_name_suffix</t>
  </si>
  <si>
    <t>mbr_nicu_ind</t>
  </si>
  <si>
    <t>mbr_postal_cd</t>
  </si>
  <si>
    <t>mbr_race</t>
  </si>
  <si>
    <t>mbr_sex</t>
  </si>
  <si>
    <t>mbr_state_cd</t>
  </si>
  <si>
    <t>member_id</t>
  </si>
  <si>
    <t>product_cd</t>
  </si>
  <si>
    <t>product_line_of_business</t>
  </si>
  <si>
    <t>MBR_PRODUCT_LINE_OF_BUSINESS</t>
  </si>
  <si>
    <t>product_name</t>
  </si>
  <si>
    <t>product_region</t>
  </si>
  <si>
    <t>product_state_cd</t>
  </si>
  <si>
    <t>PROV_STATE_CD</t>
  </si>
  <si>
    <t>product_type</t>
  </si>
  <si>
    <t>program_desc</t>
  </si>
  <si>
    <t>program_type</t>
  </si>
  <si>
    <t>prov_billing_add_1</t>
  </si>
  <si>
    <t>PROV_ADD_LINE_1</t>
  </si>
  <si>
    <t>prov_billing_add_2</t>
  </si>
  <si>
    <t>PROV_ADD_LINE_2</t>
  </si>
  <si>
    <t>prov_billing_add_city</t>
  </si>
  <si>
    <t>PROV_CITY</t>
  </si>
  <si>
    <t>prov_billing_add_county</t>
  </si>
  <si>
    <t>PROV_COUNTY</t>
  </si>
  <si>
    <t>prov_billing_add_state_cd</t>
  </si>
  <si>
    <t>prov_billing_add_zip</t>
  </si>
  <si>
    <t>PROV_POSTAL_CD</t>
  </si>
  <si>
    <t>prov_billing_dea_num</t>
  </si>
  <si>
    <t>prov_billing_first_name</t>
  </si>
  <si>
    <t>prov_billing_full_name</t>
  </si>
  <si>
    <t>prov_billing_irs_num</t>
  </si>
  <si>
    <t>PROV_TIN_NUM</t>
  </si>
  <si>
    <t>prov_billing_last_name</t>
  </si>
  <si>
    <t>prov_billing_license_num</t>
  </si>
  <si>
    <t>PROV_LICENSE_1_NUM</t>
  </si>
  <si>
    <t>prov_billing_lob</t>
  </si>
  <si>
    <t>prov_billing_medicaid_id</t>
  </si>
  <si>
    <t>prov_billing_medicare_id</t>
  </si>
  <si>
    <t>prov_billing_middle_name</t>
  </si>
  <si>
    <t>prov_billing_npi</t>
  </si>
  <si>
    <t>prov_billing_pay_class</t>
  </si>
  <si>
    <t>prov_billing_payer_num</t>
  </si>
  <si>
    <t>PROV_PAYER_ASSIGNED_ID</t>
  </si>
  <si>
    <t>prov_billing_phone_num</t>
  </si>
  <si>
    <t>prov_billing_service_area</t>
  </si>
  <si>
    <t>prov_billing_specialty_1</t>
  </si>
  <si>
    <t>PROV_SPECIALTY_1_CD</t>
  </si>
  <si>
    <t>prov_billing_specialty_2</t>
  </si>
  <si>
    <t>PROV_SPECIALTY_2_CD</t>
  </si>
  <si>
    <t>prov_billing_title</t>
  </si>
  <si>
    <t>prov_billing_type</t>
  </si>
  <si>
    <t>prov_billing_type_desc</t>
  </si>
  <si>
    <t>prov_pcp_add_1</t>
  </si>
  <si>
    <t>prov_pcp_add_2</t>
  </si>
  <si>
    <t>prov_pcp_add_city</t>
  </si>
  <si>
    <t>prov_pcp_add_county</t>
  </si>
  <si>
    <t>prov_pcp_add_state_cd</t>
  </si>
  <si>
    <t>prov_pcp_add_zip</t>
  </si>
  <si>
    <t>prov_pcp_dea_num</t>
  </si>
  <si>
    <t>prov_pcp_first_name</t>
  </si>
  <si>
    <t>prov_pcp_full_name</t>
  </si>
  <si>
    <t>prov_pcp_irs_num</t>
  </si>
  <si>
    <t>prov_pcp_last_name</t>
  </si>
  <si>
    <t>prov_pcp_license_num</t>
  </si>
  <si>
    <t>prov_pcp_lob</t>
  </si>
  <si>
    <t>prov_pcp_medicaid_id</t>
  </si>
  <si>
    <t>prov_pcp_medicare_id</t>
  </si>
  <si>
    <t>prov_pcp_middle_name</t>
  </si>
  <si>
    <t>prov_pcp_npi</t>
  </si>
  <si>
    <t>prov_pcp_pay_class</t>
  </si>
  <si>
    <t>prov_pcp_payer_num</t>
  </si>
  <si>
    <t>prov_pcp_phone_num</t>
  </si>
  <si>
    <t>prov_pcp_service_area</t>
  </si>
  <si>
    <t>prov_pcp_specialty_1</t>
  </si>
  <si>
    <t>prov_pcp_specialty_2</t>
  </si>
  <si>
    <t>prov_pcp_title</t>
  </si>
  <si>
    <t>prov_pcp_type</t>
  </si>
  <si>
    <t>prov_pcp_type_desc</t>
  </si>
  <si>
    <t>prov_referring_add_1</t>
  </si>
  <si>
    <t>prov_referring_add_2</t>
  </si>
  <si>
    <t>prov_referring_add_city</t>
  </si>
  <si>
    <t>prov_referring_add_county</t>
  </si>
  <si>
    <t>prov_referring_add_state_cd</t>
  </si>
  <si>
    <t>prov_referring_add_zip</t>
  </si>
  <si>
    <t>prov_referring_dea_num</t>
  </si>
  <si>
    <t>prov_referring_first_name</t>
  </si>
  <si>
    <t>prov_referring_full_name</t>
  </si>
  <si>
    <t>prov_referring_irs_num</t>
  </si>
  <si>
    <t>prov_referring_last_name</t>
  </si>
  <si>
    <t>prov_referring_license_num</t>
  </si>
  <si>
    <t>prov_referring_lob</t>
  </si>
  <si>
    <t>prov_referring_medicaid_id</t>
  </si>
  <si>
    <t>prov_referring_medicare_id</t>
  </si>
  <si>
    <t>prov_referring_middle_name</t>
  </si>
  <si>
    <t>prov_referring_npi</t>
  </si>
  <si>
    <t>prov_referring_pay_class</t>
  </si>
  <si>
    <t>prov_referring_payer_num</t>
  </si>
  <si>
    <t>prov_referring_phone_num</t>
  </si>
  <si>
    <t>prov_referring_service_area</t>
  </si>
  <si>
    <t>prov_referring_specialty_1</t>
  </si>
  <si>
    <t>prov_referring_specialty_2</t>
  </si>
  <si>
    <t>prov_referring_title</t>
  </si>
  <si>
    <t>prov_referring_type</t>
  </si>
  <si>
    <t>prov_referring_type_desc</t>
  </si>
  <si>
    <t>prov_rendering_add_1</t>
  </si>
  <si>
    <t>prov_rendering_add_2</t>
  </si>
  <si>
    <t>prov_rendering_add_city</t>
  </si>
  <si>
    <t>prov_rendering_add_county</t>
  </si>
  <si>
    <t>prov_rendering_add_state_cd</t>
  </si>
  <si>
    <t>prov_rendering_add_zip</t>
  </si>
  <si>
    <t>prov_rendering_dea_num</t>
  </si>
  <si>
    <t>prov_rendering_first_name</t>
  </si>
  <si>
    <t>prov_rendering_full_name</t>
  </si>
  <si>
    <t>prov_rendering_irs_num</t>
  </si>
  <si>
    <t>prov_rendering_last_name</t>
  </si>
  <si>
    <t>prov_rendering_license_num</t>
  </si>
  <si>
    <t>prov_rendering_lob</t>
  </si>
  <si>
    <t>prov_rendering_medicaid_id</t>
  </si>
  <si>
    <t>prov_rendering_medicare_id</t>
  </si>
  <si>
    <t>prov_rendering_middle_name</t>
  </si>
  <si>
    <t>prov_rendering_npi</t>
  </si>
  <si>
    <t>prov_rendering_pay_class</t>
  </si>
  <si>
    <t>prov_rendering_payer_num</t>
  </si>
  <si>
    <t>prov_rendering_phone_num</t>
  </si>
  <si>
    <t>prov_rendering_service_area</t>
  </si>
  <si>
    <t>prov_rendering_specialty_1</t>
  </si>
  <si>
    <t>prov_rendering_specialty_2</t>
  </si>
  <si>
    <t>prov_rendering_title</t>
  </si>
  <si>
    <t>prov_rendering_type</t>
  </si>
  <si>
    <t>prov_rendering_type_desc</t>
  </si>
  <si>
    <t>prov_billing_group_full_name</t>
  </si>
  <si>
    <t>prov_billing_group_irs_num</t>
  </si>
  <si>
    <t>prov_billing_group_medicaid_id</t>
  </si>
  <si>
    <t>prov_billing_group_medicare_id</t>
  </si>
  <si>
    <t>prov_billing_group_npi</t>
  </si>
  <si>
    <t>prov_billing_group_payer_num</t>
  </si>
  <si>
    <t>prov_billing_group_specialty_1</t>
  </si>
  <si>
    <t>prov_billing_group_specialty_2</t>
  </si>
  <si>
    <t>prov_pcp_group_full_name</t>
  </si>
  <si>
    <t>prov_pcp_group_irs_num</t>
  </si>
  <si>
    <t>prov_pcp_group_medicaid_id</t>
  </si>
  <si>
    <t>prov_pcp_group_medicare_id</t>
  </si>
  <si>
    <t>prov_pcp_group_npi</t>
  </si>
  <si>
    <t>prov_pcp_group_payer_num</t>
  </si>
  <si>
    <t>prov_pcp_group_specialty_1</t>
  </si>
  <si>
    <t>prov_pcp_group_specialty_2</t>
  </si>
  <si>
    <t>prov_referring_group_full_name</t>
  </si>
  <si>
    <t>prov_referring_group_irs_num</t>
  </si>
  <si>
    <t>prov_referring_group_medicaid_id</t>
  </si>
  <si>
    <t>prov_referring_group_medicare_id</t>
  </si>
  <si>
    <t>prov_referring_group_npi</t>
  </si>
  <si>
    <t>prov_referring_group_payer_num</t>
  </si>
  <si>
    <t>prov_referring_group_specialty_1</t>
  </si>
  <si>
    <t>prov_referring_group_specialty_2</t>
  </si>
  <si>
    <t>prov_rendering_group_full_name</t>
  </si>
  <si>
    <t>prov_rendering_group_irs_num</t>
  </si>
  <si>
    <t>prov_rendering_group_medicaid_id</t>
  </si>
  <si>
    <t>prov_rendering_group_medicare_id</t>
  </si>
  <si>
    <t>prov_rendering_group_npi</t>
  </si>
  <si>
    <t>prov_rendering_group_payer_num</t>
  </si>
  <si>
    <t>prov_rendering_group_specialty_1</t>
  </si>
  <si>
    <t>prov_rendering_group_specialty_2</t>
  </si>
  <si>
    <t>clm_stat_code</t>
  </si>
  <si>
    <t>clm_line_stat_code</t>
  </si>
  <si>
    <t>FILE_GROUP_NAME</t>
  </si>
  <si>
    <t>SOURCE_COLUMN_NAME</t>
  </si>
  <si>
    <t>MIN_VALUE</t>
  </si>
  <si>
    <t>MAX_VALUE</t>
  </si>
  <si>
    <t>PERCENT_OF_NULL_VALUES</t>
  </si>
  <si>
    <t>TOP_VALUES</t>
  </si>
  <si>
    <t>COUNT_OF_DISTINCT_VALUES</t>
  </si>
  <si>
    <t>CURRENT_CROSSWALK_MAPPING</t>
  </si>
  <si>
    <t>CREATE_TIMESTAMP</t>
  </si>
  <si>
    <t>LAST_RUN_FLAG</t>
  </si>
  <si>
    <t>DP_RUN_ID</t>
  </si>
  <si>
    <t>claim</t>
  </si>
  <si>
    <t>UPHP-claim-V00-BUSINESS_CATEGORY</t>
  </si>
  <si>
    <t>005L</t>
  </si>
  <si>
    <t>X261</t>
  </si>
  <si>
    <t>[["MCD2",6862846],["ASO ",1705530],["M013",1088304],["MCD1",1079390],["HAR1",1078983]]</t>
  </si>
  <si>
    <t>MEMBER.MBR_PRODUCT_LINE_OF_BUSINESS</t>
  </si>
  <si>
    <t>MANUAL_RUN_ID</t>
  </si>
  <si>
    <t>UPHP-claim-V00-EMPI</t>
  </si>
  <si>
    <t>00000334e5724b2f8e81bf69bddbfde4</t>
  </si>
  <si>
    <t>ffffc2907d6841619041bd4222036608</t>
  </si>
  <si>
    <t>[["9527f051b6df45a89a13bd4222036608",11930],["bdd7a234278a4e02af28bf69bddbfde4",11929],["b8f5316e18da4859bcbabf69bddbfde4",11929],["cae8e36278364d0cab44bd4222036608",11928],["1711a3226b10437db4e5bd4222036608",11928]]</t>
  </si>
  <si>
    <t>CLAIM_HEADER.NULL</t>
  </si>
  <si>
    <t>UPHP-claim-V00-MEME_CK</t>
  </si>
  <si>
    <t>[["126884750",11910],["101817201",11909],["69057750",11905],["36630501",11905],["69023900",11903]]</t>
  </si>
  <si>
    <t>MEMBER.MEMBER_ID</t>
  </si>
  <si>
    <t>UPHP-claim-V00-adjudication_cd</t>
  </si>
  <si>
    <t>[["02",23009820]]</t>
  </si>
  <si>
    <t>CLAIM_LINE.ADJUDICATION_CD</t>
  </si>
  <si>
    <t>UPHP-claim-V00-adjudication_desc</t>
  </si>
  <si>
    <t>Accepted; Batch Complete</t>
  </si>
  <si>
    <t>[["Accepted; Batch Complete",23009820]]</t>
  </si>
  <si>
    <t>CLAIM_LINE.ADJUDICATION_DESC</t>
  </si>
  <si>
    <t>UPHP-claim-V00-adjustment_cd</t>
  </si>
  <si>
    <t>ZZT</t>
  </si>
  <si>
    <t>[["Z2B",555589],["ZCH",451645],["ZZK",117708],["ZDL",62371],["ZCN",47200]]</t>
  </si>
  <si>
    <t>CLAIM_LINE.LINE_ADJUSTMENT_REASON</t>
  </si>
  <si>
    <t>UPHP-claim-V00-adjustment_desc</t>
  </si>
  <si>
    <t>3 Attempts Made,Information Not Obtained</t>
  </si>
  <si>
    <t>YNC missing/incorrectly applied</t>
  </si>
  <si>
    <t>[["NYS/CMS Retro Fee Schedule/Price Updat",555589],["Contract Pricing Update - Retrospective",451645],["Electronic Recall Replacement Adjustment",117708],["Medical records received",62371],["Retroactive coverage termination",47200]]</t>
  </si>
  <si>
    <t>CLAIM_LINE.LINE_ADJUSTMENT_REASON_DESC</t>
  </si>
  <si>
    <t>UPHP-claim-V00-adjustment_ind</t>
  </si>
  <si>
    <t>N</t>
  </si>
  <si>
    <t>[["N",20887962],["Y",2121858]]</t>
  </si>
  <si>
    <t>CLAIM_LINE.LINE_ADJUSTMENT_IND</t>
  </si>
  <si>
    <t>UPHP-claim-V00-admit_diag_cd</t>
  </si>
  <si>
    <t>Z992</t>
  </si>
  <si>
    <t>[["A419",24495],["Z3800",24293],["M6281",17776],["R0602",17223],["Z3801",14181]]</t>
  </si>
  <si>
    <t>CLAIM_HEADER.CLAIM_ADMIT_DIAG_CD</t>
  </si>
  <si>
    <t>UPHP-claim-V00-admit_dt</t>
  </si>
  <si>
    <t>[["20230901",11599],["20240501",11443],["20230801",10865],["20240301",10202],["20240401",10131]]</t>
  </si>
  <si>
    <t>CLAIM_HEADER.CLAIM_ADMIT_DT</t>
  </si>
  <si>
    <t>UPHP-claim-V00-admit_icd_version_ind</t>
  </si>
  <si>
    <t>ICD-10</t>
  </si>
  <si>
    <t>[["ICD-10",23009820]]</t>
  </si>
  <si>
    <t>CLAIM_HEADER.CLAIM_ADMIT_DIAG_IND</t>
  </si>
  <si>
    <t>UPHP-claim-V00-admit_source</t>
  </si>
  <si>
    <t>G</t>
  </si>
  <si>
    <t>[["1",5155251],["2",2215627],["9",739559],["4",229606],["5",77709]]</t>
  </si>
  <si>
    <t>CLAIM_HEADER.CLAIM_ADMIT_SOURCE</t>
  </si>
  <si>
    <t>UPHP-claim-V00-admit_time</t>
  </si>
  <si>
    <t>:00:00</t>
  </si>
  <si>
    <t>[["00:00:00",393921],["12:00:00",335243],[":00:00",84078],["14:00:00",59158],["13:00:00",54301]]</t>
  </si>
  <si>
    <t>CLAIM_HEADER.CLAIM_ADMIT_TIME</t>
  </si>
  <si>
    <t>UPHP-claim-V00-admit_type</t>
  </si>
  <si>
    <t>[["3",5053729],["1",2497369],["9",536909],["2",334093],["4",41350]]</t>
  </si>
  <si>
    <t>CLAIM_HEADER.CLAIM_ADMIT_TYPE</t>
  </si>
  <si>
    <t>UPHP-claim-V00-apc_cd</t>
  </si>
  <si>
    <t>null</t>
  </si>
  <si>
    <t>[]</t>
  </si>
  <si>
    <t>CLAIM_LINE.FACILITY_APC_CD</t>
  </si>
  <si>
    <t>UPHP-claim-V00-apc_desc</t>
  </si>
  <si>
    <t>CLAIM_LINE_AARETE.FACILITY_APC_DESC</t>
  </si>
  <si>
    <t>UPHP-claim-V00-auth_num</t>
  </si>
  <si>
    <t>V99999999</t>
  </si>
  <si>
    <t>[["002325068",3286],["002539375",3117],["002555057",2506],["002564191",2304],["002645477",2304]]</t>
  </si>
  <si>
    <t>CLAIM_LINE.AUTH_NUM</t>
  </si>
  <si>
    <t>UPHP-claim-V00-bill_type_cd</t>
  </si>
  <si>
    <t>[["013",5696165],["011",715821],["032",423879],["073",327265],["014",327261]]</t>
  </si>
  <si>
    <t>CLAIM_HEADER.FACILITY_BILL_TYPE_CD</t>
  </si>
  <si>
    <t>UPHP-claim-V00-claim_form_type_cd</t>
  </si>
  <si>
    <t>UB</t>
  </si>
  <si>
    <t>[["1500",14538191],["UB",8471629]]</t>
  </si>
  <si>
    <t>CLAIM_HEADER.CLAIM_FORM_TYPE_CD</t>
  </si>
  <si>
    <t>UPHP-claim-V00-claim_form_type_desc</t>
  </si>
  <si>
    <t>CMS-1500</t>
  </si>
  <si>
    <t>UB-04</t>
  </si>
  <si>
    <t>[["CMS-1500",14538191],["UB-04",8471629]]</t>
  </si>
  <si>
    <t>CLAIM_HEADER.CLAIM_FORM_TYPE_DESC</t>
  </si>
  <si>
    <t>UPHP-claim-V00-claim_from_dt</t>
  </si>
  <si>
    <t>[["20230801",137943],["20231101",126325],["20231002",120962],["20231003",119396],["20240501",109903]]</t>
  </si>
  <si>
    <t>CLAIM_HEADER.CLAIM_FROM_DT</t>
  </si>
  <si>
    <t>UPHP-claim-V00-claim_line_num</t>
  </si>
  <si>
    <t>[["1",9271892],["2",4144465],["3",2420530],["4",1573726],["5",1116533]]</t>
  </si>
  <si>
    <t>CLAIM_LINE.CLAIM_LINE_NUM</t>
  </si>
  <si>
    <t>UPHP-claim-V00-claim_line_seq</t>
  </si>
  <si>
    <t>CLAIM_LINE.CLAIM_LINE_SEQ_NUM</t>
  </si>
  <si>
    <t>UPHP-claim-V00-claim_num</t>
  </si>
  <si>
    <t>23181A191100</t>
  </si>
  <si>
    <t>MRN000014400</t>
  </si>
  <si>
    <t>[["M01091536300",11940],["M01091666800",11936],["M01091666500",11936],["M01091666600",11934],["M01091666900",11933]]</t>
  </si>
  <si>
    <t>CLAIM_HEADER.CLAIM_NUM</t>
  </si>
  <si>
    <t>UPHP-claim-V00-claim_num_frmr</t>
  </si>
  <si>
    <t>23186A273900</t>
  </si>
  <si>
    <t>MRN000011900</t>
  </si>
  <si>
    <t>[["M01028104600",1976],["M01029348900",1971],["M01024757200",1970],["M01028081600",1969],["M01027608800",1968]]</t>
  </si>
  <si>
    <t>CLAIM_HEADER.CLAIM_NUM_FORMER</t>
  </si>
  <si>
    <t>UPHP-claim-V00-claim_num_orig</t>
  </si>
  <si>
    <t>[["M00896557400",11635],["M00896557200",11634],["M00896557100",11634],["M00896553800",11630],["M00896556000",11629]]</t>
  </si>
  <si>
    <t>CLAIM_HEADER.CLAIM_NUM_ORIG</t>
  </si>
  <si>
    <t>UPHP-claim-V00-claim_thru_dt</t>
  </si>
  <si>
    <t>[["20231130",131535],["20230831",118832],["20230830",106885],["20231205",106732],["20231212",105450]]</t>
  </si>
  <si>
    <t>CLAIM_HEADER.CLAIM_THRU_DT</t>
  </si>
  <si>
    <t>UPHP-claim-V00-claim_type_cd</t>
  </si>
  <si>
    <t>IP</t>
  </si>
  <si>
    <t>OP</t>
  </si>
  <si>
    <t>[["OP",21519589],["IP",1480939]]</t>
  </si>
  <si>
    <t>CLAIM_HEADER.CLAIM_TYPE_CD</t>
  </si>
  <si>
    <t>UPHP-claim-V00-claim_type_desc</t>
  </si>
  <si>
    <t>Inpatient</t>
  </si>
  <si>
    <t>Outpatient</t>
  </si>
  <si>
    <t>[["Outpatient",21519589],["Inpatient",1480939]]</t>
  </si>
  <si>
    <t>CLAIM_HEADER.CLAIM_TYPE_DESC</t>
  </si>
  <si>
    <t>UPHP-claim-V00-claim_visits_days</t>
  </si>
  <si>
    <t>[["1",22947098],["2",15736],["3",10723],["4",5981],["5",4385]]</t>
  </si>
  <si>
    <t>CLAIM_HEADER.CLAIM_UNIT_VISITS_DAYS</t>
  </si>
  <si>
    <t>UPHP-claim-V00-cpt4_proc_cd</t>
  </si>
  <si>
    <t>0001A</t>
  </si>
  <si>
    <t>ZZZZZ</t>
  </si>
  <si>
    <t>[["99213",980247],["99214",901910],["36415",536340],["T1019",494214],["85025",399298]]</t>
  </si>
  <si>
    <t>CLAIM_LINE.CPT4_PROC_CD</t>
  </si>
  <si>
    <t>UPHP-claim-V00-cpt4_proc_desc</t>
  </si>
  <si>
    <t>'BRACHYTX, STRANDED, I-125</t>
  </si>
  <si>
    <t>unspecified oral surgery procedure, by report</t>
  </si>
  <si>
    <t>[["Not Assigned",1250368],["OFFICE OR OTHER OUTPATIENT VISIT FOR THE EVALUATION AND MANAGEMENT OF AN ESTABLISHED PATIENT, WHICH REQUIRES A MEDICALLY APPROPRIATE HISTORY AND/OR EXAMINATION AND LOW LEVEL O",980185],["OFFICE OR OTHER OUTPATIENT VISIT FOR THE EVALUATION AND MANAGEMENT OF AN ESTABLISHED PATIENT, WHICH REQUIRES A MEDICALLY APPROPRIATE HISTORY AND/OR EXAMINATION AND MODERATE LE",901459],["Intergral -- Venipuncture",537223],["Personal care serv, per 15 min",495536]]</t>
  </si>
  <si>
    <t>CLAIM_LINE_AARETE.CPT4_PROC_DESC</t>
  </si>
  <si>
    <t>UPHP-claim-V00-cpt4_proc_mod_1</t>
  </si>
  <si>
    <t>q6</t>
  </si>
  <si>
    <t>[["25",867849],["26",866707],["GP",612059],["U6",455405],["95",420973]]</t>
  </si>
  <si>
    <t>CLAIM_LINE.CPT4_PROC_MOD_1</t>
  </si>
  <si>
    <t>UPHP-claim-V00-cpt4_proc_mod_2</t>
  </si>
  <si>
    <t>XU</t>
  </si>
  <si>
    <t>[["KX",143943],["RT",101124],["LT",100718],["59",81072],["QS",40699]]</t>
  </si>
  <si>
    <t>CLAIM_LINE.CPT4_PROC_MOD_2</t>
  </si>
  <si>
    <t>UPHP-claim-V00-cpt4_proc_mod_3</t>
  </si>
  <si>
    <t>ZZ</t>
  </si>
  <si>
    <t>[["KX",41874],["CQ",7966],["P3",6973],["P2",5082],["CO",3519]]</t>
  </si>
  <si>
    <t>CLAIM_LINE.CPT4_PROC_MOD_3</t>
  </si>
  <si>
    <t>UPHP-claim-V00-cpt4_proc_mod_4</t>
  </si>
  <si>
    <t>[["CQ",1180],["KX",835],["CO",618],["59",310],["JB",296]]</t>
  </si>
  <si>
    <t>CLAIM_LINE.CPT4_PROC_MOD_4</t>
  </si>
  <si>
    <t>UPHP-claim-V00-create_dt</t>
  </si>
  <si>
    <t>[["20231219",143033],["20240214",133241],["20240612",123518],["20240418",121206],["20240424",119425]]</t>
  </si>
  <si>
    <t>CLAIM_HEADER.CLAIM_CREATE_DT</t>
  </si>
  <si>
    <t>UPHP-claim-V00-diag_cd_01</t>
  </si>
  <si>
    <t>Z9989</t>
  </si>
  <si>
    <t>[["Z0000",895237],["Z00129",657396],["I10",492196],["F1120",336643],["N186",305049]]</t>
  </si>
  <si>
    <t>CLAIM_HEADER.DIAG_CD_01</t>
  </si>
  <si>
    <t>UPHP-claim-V00-diag_cd_01_poa</t>
  </si>
  <si>
    <t>[["Y",707503],["N",5817],["1",5706],["W",613],["U",522]]</t>
  </si>
  <si>
    <t>CLAIM_HEADER.DIAG_CD_01_POA</t>
  </si>
  <si>
    <t>UPHP-claim-V00-diag_cd_02</t>
  </si>
  <si>
    <t>[["I10",592755],["Z23",345167],["E785",241642],["E559",178328],["E119",177160]]</t>
  </si>
  <si>
    <t>CLAIM_HEADER.DIAG_CD_02</t>
  </si>
  <si>
    <t>UPHP-claim-V00-diag_cd_02_poa</t>
  </si>
  <si>
    <t>[["Y",597865],["N",63418],["1",2982],["W",973],["U",344]]</t>
  </si>
  <si>
    <t>CLAIM_HEADER.DIAG_CD_02_POA</t>
  </si>
  <si>
    <t>UPHP-claim-V00-diag_cd_03</t>
  </si>
  <si>
    <t>[["I10",451154],["E785",240622],["Z23",165654],["E559",146633],["E119",145473]]</t>
  </si>
  <si>
    <t>CLAIM_HEADER.DIAG_CD_03</t>
  </si>
  <si>
    <t>UPHP-claim-V00-diag_cd_03_poa</t>
  </si>
  <si>
    <t>[["Y",562298],["N",54939],["1",2045],["W",829],["U",293]]</t>
  </si>
  <si>
    <t>CLAIM_HEADER.DIAG_CD_03_POA</t>
  </si>
  <si>
    <t>UPHP-claim-V00-diag_cd_04</t>
  </si>
  <si>
    <t>[["I10",297044],["E785",183693],["Z23",132220],["E559",114805],["E119",102845]]</t>
  </si>
  <si>
    <t>CLAIM_HEADER.DIAG_CD_04</t>
  </si>
  <si>
    <t>UPHP-claim-V00-diag_cd_04_poa</t>
  </si>
  <si>
    <t>[["Y",531275],["N",54118],["1",1442],["W",932],["U",268]]</t>
  </si>
  <si>
    <t>CLAIM_HEADER.DIAG_CD_04_POA</t>
  </si>
  <si>
    <t>UPHP-claim-V00-diag_cd_05</t>
  </si>
  <si>
    <t>A020</t>
  </si>
  <si>
    <t>[["I10",181014],["Z23",174709],["E785",124588],["Z79899",92266],["E559",83436]]</t>
  </si>
  <si>
    <t>CLAIM_HEADER.DIAG_CD_05</t>
  </si>
  <si>
    <t>UPHP-claim-V00-diag_cd_05_poa</t>
  </si>
  <si>
    <t>[["Y",498941],["N",51277],["1",1056],["W",794],["U",272]]</t>
  </si>
  <si>
    <t>CLAIM_HEADER.DIAG_CD_05_POA</t>
  </si>
  <si>
    <t>UPHP-claim-V00-diag_cd_06</t>
  </si>
  <si>
    <t>A000</t>
  </si>
  <si>
    <t>[["I10",127113],["E785",94584],["Z79899",78017],["Z23",68979],["K219",67036]]</t>
  </si>
  <si>
    <t>CLAIM_HEADER.DIAG_CD_06</t>
  </si>
  <si>
    <t>UPHP-claim-V00-diag_cd_06_poa</t>
  </si>
  <si>
    <t>[["Y",466154],["N",46240],["1",767],["W",764],["U",233]]</t>
  </si>
  <si>
    <t>CLAIM_HEADER.DIAG_CD_06_POA</t>
  </si>
  <si>
    <t>UPHP-claim-V00-diag_cd_07</t>
  </si>
  <si>
    <t>A029</t>
  </si>
  <si>
    <t>[["I10",90613],["E785",72202],["Z79899",68505],["K219",58599],["Z87891",45750]]</t>
  </si>
  <si>
    <t>CLAIM_HEADER.DIAG_CD_07</t>
  </si>
  <si>
    <t>UPHP-claim-V00-diag_cd_07_poa</t>
  </si>
  <si>
    <t>[["Y",433355],["N",41763],["W",678],["1",424],["U",200]]</t>
  </si>
  <si>
    <t>CLAIM_HEADER.DIAG_CD_07_POA</t>
  </si>
  <si>
    <t>UPHP-claim-V00-diag_cd_08</t>
  </si>
  <si>
    <t>[["Z79899",62334],["I10",60411],["E785",55297],["K219",47201],["Z87891",40902]]</t>
  </si>
  <si>
    <t>CLAIM_HEADER.DIAG_CD_08</t>
  </si>
  <si>
    <t>UPHP-claim-V00-diag_cd_08_poa</t>
  </si>
  <si>
    <t>[["Y",399343],["N",36935],["W",607],["1",394],["U",96]]</t>
  </si>
  <si>
    <t>CLAIM_HEADER.DIAG_CD_08_POA</t>
  </si>
  <si>
    <t>UPHP-claim-V00-diag_cd_09</t>
  </si>
  <si>
    <t>[["Z79899",54019],["I10",41197],["E785",39768],["K219",38202],["Z87891",37042]]</t>
  </si>
  <si>
    <t>CLAIM_HEADER.DIAG_CD_09</t>
  </si>
  <si>
    <t>UPHP-claim-V00-diag_cd_09_poa</t>
  </si>
  <si>
    <t>[["Y",364771],["N",33596],["W",583],["1",398],["U",87]]</t>
  </si>
  <si>
    <t>CLAIM_HEADER.DIAG_CD_09_POA</t>
  </si>
  <si>
    <t>UPHP-claim-V00-diag_cd_10</t>
  </si>
  <si>
    <t>A0472</t>
  </si>
  <si>
    <t>[["Z79899",49094],["Z87891",33145],["E785",31025],["K219",30891],["I10",27887]]</t>
  </si>
  <si>
    <t>CLAIM_HEADER.DIAG_CD_10</t>
  </si>
  <si>
    <t>UPHP-claim-V00-diag_cd_10_poa</t>
  </si>
  <si>
    <t>[["Y",333589],["N",29931],["W",539],["1",247],["U",48]]</t>
  </si>
  <si>
    <t>CLAIM_HEADER.DIAG_CD_10_POA</t>
  </si>
  <si>
    <t>UPHP-claim-V00-diag_cd_11</t>
  </si>
  <si>
    <t>[["Z79899",43304],["Z87891",28268],["K219",26513],["E785",23839],["I10",19621]]</t>
  </si>
  <si>
    <t>CLAIM_HEADER.DIAG_CD_11</t>
  </si>
  <si>
    <t>UPHP-claim-V00-diag_cd_11_poa</t>
  </si>
  <si>
    <t>[["Y",302562],["N",28233],["W",464],["1",344],["U",56]]</t>
  </si>
  <si>
    <t>CLAIM_HEADER.DIAG_CD_11_POA</t>
  </si>
  <si>
    <t>UPHP-claim-V00-diag_cd_12</t>
  </si>
  <si>
    <t>[["Z79899",36354],["Z87891",26301],["K219",21603],["E785",20504],["Z7982",17263]]</t>
  </si>
  <si>
    <t>CLAIM_HEADER.DIAG_CD_12</t>
  </si>
  <si>
    <t>UPHP-claim-V00-diag_cd_12_poa</t>
  </si>
  <si>
    <t>[["Y",271967],["N",26961],["W",436],["1",371],["U",29]]</t>
  </si>
  <si>
    <t>CLAIM_HEADER.DIAG_CD_12_POA</t>
  </si>
  <si>
    <t>UPHP-claim-V00-diag_cd_13</t>
  </si>
  <si>
    <t>A0471</t>
  </si>
  <si>
    <t>[["Z79899",30077],["Z87891",19120],["E785",16687],["Z7982",13696],["Z7901",12815]]</t>
  </si>
  <si>
    <t>CLAIM_HEADER.DIAG_CD_13</t>
  </si>
  <si>
    <t>UPHP-claim-V00-diag_cd_13_poa</t>
  </si>
  <si>
    <t>[["Y",243576],["N",24410],["W",416],["1",300],["U",65]]</t>
  </si>
  <si>
    <t>CLAIM_HEADER.DIAG_CD_13_POA</t>
  </si>
  <si>
    <t>UPHP-claim-V00-diag_cd_14</t>
  </si>
  <si>
    <t>[["Z79899",27468],["Z87891",18114],["Z7982",13419],["E785",12914],["K219",12680]]</t>
  </si>
  <si>
    <t>CLAIM_HEADER.DIAG_CD_14</t>
  </si>
  <si>
    <t>UPHP-claim-V00-diag_cd_14_poa</t>
  </si>
  <si>
    <t>[["Y",217158],["N",24103],["1",473],["W",390],["U",29]]</t>
  </si>
  <si>
    <t>CLAIM_HEADER.DIAG_CD_14_POA</t>
  </si>
  <si>
    <t>UPHP-claim-V00-diag_cd_15</t>
  </si>
  <si>
    <t>[["Z79899",21312],["Z87891",17377],["Z7982",11737],["E785",11090],["Z7901",10275]]</t>
  </si>
  <si>
    <t>CLAIM_HEADER.DIAG_CD_15</t>
  </si>
  <si>
    <t>UPHP-claim-V00-diag_cd_15_poa</t>
  </si>
  <si>
    <t>[["Y",193306],["N",24118],["W",389],["1",294],["U",29]]</t>
  </si>
  <si>
    <t>CLAIM_HEADER.DIAG_CD_15_POA</t>
  </si>
  <si>
    <t>UPHP-claim-V00-diag_cd_16</t>
  </si>
  <si>
    <t>[["Z79899",18396],["Z87891",14384],["Z7982",9718],["E785",9578],["Z7901",9190]]</t>
  </si>
  <si>
    <t>CLAIM_HEADER.DIAG_CD_16</t>
  </si>
  <si>
    <t>UPHP-claim-V00-diag_cd_16_poa</t>
  </si>
  <si>
    <t>[["Y",173600],["N",20534],["W",368],["1",231],["U",68]]</t>
  </si>
  <si>
    <t>CLAIM_HEADER.DIAG_CD_16_POA</t>
  </si>
  <si>
    <t>UPHP-claim-V00-diag_cd_17</t>
  </si>
  <si>
    <t>[["Z79899",15662],["Z87891",13636],["Z7982",9085],["Z7901",8591],["E785",7229]]</t>
  </si>
  <si>
    <t>CLAIM_HEADER.DIAG_CD_17</t>
  </si>
  <si>
    <t>UPHP-claim-V00-diag_cd_17_poa</t>
  </si>
  <si>
    <t>[["Y",153639],["N",18890],["W",422],["1",339],["U",134]]</t>
  </si>
  <si>
    <t>CLAIM_HEADER.DIAG_CD_17_POA</t>
  </si>
  <si>
    <t>UPHP-claim-V00-diag_cd_18</t>
  </si>
  <si>
    <t>[["Z79899",13956],["Z87891",11328],["Z7982",8767],["Z7901",7602],["K219",6955]]</t>
  </si>
  <si>
    <t>CLAIM_HEADER.DIAG_CD_18</t>
  </si>
  <si>
    <t>UPHP-claim-V00-diag_cd_18_poa</t>
  </si>
  <si>
    <t>[["Y",131284],["N",19170],["W",343],["1",300],["U",50]]</t>
  </si>
  <si>
    <t>CLAIM_HEADER.DIAG_CD_18_POA</t>
  </si>
  <si>
    <t>UPHP-claim-V00-diag_cd_19</t>
  </si>
  <si>
    <t>A0839</t>
  </si>
  <si>
    <t>[["Z79899",11401],["Z87891",9538],["Z7982",7356],["Z7901",6551],["Z7984",5686]]</t>
  </si>
  <si>
    <t>CLAIM_HEADER.DIAG_CD_19</t>
  </si>
  <si>
    <t>UPHP-claim-V00-diag_cd_19_poa</t>
  </si>
  <si>
    <t>[["Y",110274],["N",15722],["W",258],["1",232],["U",11]]</t>
  </si>
  <si>
    <t>CLAIM_HEADER.DIAG_CD_19_POA</t>
  </si>
  <si>
    <t>UPHP-claim-V00-diag_cd_20</t>
  </si>
  <si>
    <t>[["Z79899",49091],["Z87891",33162],["E785",31061],["K219",30904],["I10",27914]]</t>
  </si>
  <si>
    <t>CLAIM_HEADER.DIAG_CD_20</t>
  </si>
  <si>
    <t>UPHP-claim-V00-diag_cd_20_poa</t>
  </si>
  <si>
    <t>[["Y",96149],["N",15742],["W",285],["1",183],["U",7]]</t>
  </si>
  <si>
    <t>CLAIM_HEADER.DIAG_CD_20_POA</t>
  </si>
  <si>
    <t>UPHP-claim-V00-diag_cd_21</t>
  </si>
  <si>
    <t>[["Z87891",8237],["Z79899",7679],["Z7982",5256],["Z7901",5040],["Z7984",4497]]</t>
  </si>
  <si>
    <t>CLAIM_HEADER.DIAG_CD_21</t>
  </si>
  <si>
    <t>UPHP-claim-V00-diag_cd_21_poa</t>
  </si>
  <si>
    <t>[["Y",82219],["N",14689],["W",270],["1",170],["U",2]]</t>
  </si>
  <si>
    <t>CLAIM_HEADER.DIAG_CD_21_POA</t>
  </si>
  <si>
    <t>UPHP-claim-V00-diag_cd_22</t>
  </si>
  <si>
    <t>[["Z79899",7996],["Z87891",6696],["Z7982",5060],["Z7901",4526],["Z7984",3194]]</t>
  </si>
  <si>
    <t>CLAIM_HEADER.DIAG_CD_22</t>
  </si>
  <si>
    <t>UPHP-claim-V00-diag_cd_22_poa</t>
  </si>
  <si>
    <t>[["Y",72272],["N",13969],["1",250],["W",229],["U",2]]</t>
  </si>
  <si>
    <t>CLAIM_HEADER.DIAG_CD_22_POA</t>
  </si>
  <si>
    <t>UPHP-claim-V00-diag_cd_23</t>
  </si>
  <si>
    <t>A082</t>
  </si>
  <si>
    <t>[["Z87891",6064],["Z79899",6037],["Z7901",4628],["Z7982",4012],["Z7984",2722]]</t>
  </si>
  <si>
    <t>CLAIM_HEADER.DIAG_CD_23</t>
  </si>
  <si>
    <t>UPHP-claim-V00-diag_cd_23_poa</t>
  </si>
  <si>
    <t>[["Y",61983],["N",12870],["W",193],["1",186],["U",2]]</t>
  </si>
  <si>
    <t>CLAIM_HEADER.DIAG_CD_23_POA</t>
  </si>
  <si>
    <t>UPHP-claim-V00-diag_cd_24</t>
  </si>
  <si>
    <t>[["Z87891",4978],["Z79899",4903],["Z7901",4237],["Z7982",3832],["Z7984",2688]]</t>
  </si>
  <si>
    <t>CLAIM_HEADER.DIAG_CD_24</t>
  </si>
  <si>
    <t>UPHP-claim-V00-diag_cd_24_poa</t>
  </si>
  <si>
    <t>[["Y",51796],["N",13113],["W",173],["1",99],["U",2]]</t>
  </si>
  <si>
    <t>CLAIM_HEADER.DIAG_CD_24_POA</t>
  </si>
  <si>
    <t>UPHP-claim-V00-diag_cd_25</t>
  </si>
  <si>
    <t>A044</t>
  </si>
  <si>
    <t>[["Z79899",3711],["Z87891",3436],["Z7982",3075],["Z7901",2862],["E785",1711]]</t>
  </si>
  <si>
    <t>CLAIM_HEADER.DIAG_CD_25</t>
  </si>
  <si>
    <t>UPHP-claim-V00-diag_cd_25_poa</t>
  </si>
  <si>
    <t>[["Y",42238],["N",11556],["W",194],["1",103]]</t>
  </si>
  <si>
    <t>CLAIM_HEADER.DIAG_CD_25_POA</t>
  </si>
  <si>
    <t>UPHP-claim-V00-diag_icd_version_ind</t>
  </si>
  <si>
    <t>[["10",23009820]]</t>
  </si>
  <si>
    <t>CLAIM_HEADER.DIAG_ICD_VERSION_IND</t>
  </si>
  <si>
    <t>UPHP-claim-V00-discharge_dt</t>
  </si>
  <si>
    <t>[["20240131",40507],["20231130",37707],["20230731",37587],["20240430",36529],["20231031",36266]]</t>
  </si>
  <si>
    <t>CLAIM_HEADER.CLAIM_DISCHARGE_DT</t>
  </si>
  <si>
    <t>UPHP-claim-V00-discharge_status_cd</t>
  </si>
  <si>
    <t>[["01",7062983],["30",975870],["06",105421],["03",89816],["02",72740]]</t>
  </si>
  <si>
    <t>CLAIM_HEADER.CLAIM_DISCHARGE_STATUS_CD</t>
  </si>
  <si>
    <t>UPHP-claim-V00-discharge_time</t>
  </si>
  <si>
    <t>[["00:00:00",2183518],[":00:00",176987],["14:00:00",95732],["13:00:00",94609],["15:00:00",89901]]</t>
  </si>
  <si>
    <t>CLAIM_HEADER.CLAIM_DISCHARGE_TIME</t>
  </si>
  <si>
    <t>UPHP-claim-V00-drg_allowed_amt</t>
  </si>
  <si>
    <t>[["3035.12",2514],["5656.98",1998],["4352.49",1630],["2007.28",1418],["17002.36",1368]]</t>
  </si>
  <si>
    <t>CLAIM_HEADER.CLAIM_FACILITY_MS_DRG_ALLOWED_AMT</t>
  </si>
  <si>
    <t>UPHP-claim-V00-drg_cd_billed</t>
  </si>
  <si>
    <t>Z3A0</t>
  </si>
  <si>
    <t>[["999",77814],["871",16451],["6401",14004],["560",11876],["640",10706]]</t>
  </si>
  <si>
    <t>CLAIM_HEADER.FACILITY_MS_DRG_CD_BILLED</t>
  </si>
  <si>
    <t>UPHP-claim-V00-drg_cd_paid</t>
  </si>
  <si>
    <t>[["6401",18461],["871",16317],["5601",15841],["5602",14376],["5401",12621]]</t>
  </si>
  <si>
    <t>CLAIM_HEADER.FACILITY_MS_DRG_CD_PAID</t>
  </si>
  <si>
    <t>UPHP-claim-V00-drg_codeset_billed</t>
  </si>
  <si>
    <t>CLAIM_HEADER.FACILITY_DRG_CODESET_BILLED</t>
  </si>
  <si>
    <t>UPHP-claim-V00-drg_codeset_paid</t>
  </si>
  <si>
    <t>CLAIM_HEADER.FACILITY_DRG_CODESET_PAID</t>
  </si>
  <si>
    <t>UPHP-claim-V00-drg_desc_billed</t>
  </si>
  <si>
    <t>Abdominal Pain</t>
  </si>
  <si>
    <t>Viral Meningitis</t>
  </si>
  <si>
    <t>[["Vaginal Delivery",21664],["Neonate, Bwt &gt; 2499g, Normal Newborn Or Neonate W Other Problem",18387],["Cesarean Delivery",15517],["Septicemia &amp; Disseminated Infections",10919],["Infectious &amp; Parasitic Diseases Including HIV W O.R. Procedure",4320]]</t>
  </si>
  <si>
    <t>CLAIM_HEADER.FACILITY_MS_DRG_BILLED_DESC</t>
  </si>
  <si>
    <t>UPHP-claim-V00-drg_desc_paid</t>
  </si>
  <si>
    <t>[["Vaginal Delivery",32581],["Neonate, Bwt &gt; 2499g, Normal Newborn Or Neonate W Other Problem",24219],["Cesarean Delivery",23423],["Septicemia &amp; Disseminated Infections",18540],["Infectious &amp; Parasitic Diseases Including HIV W O.R. Procedure",6888]]</t>
  </si>
  <si>
    <t>CLAIM_HEADER.FACILITY_APR_DRG_PAID_DESC</t>
  </si>
  <si>
    <t>UPHP-claim-V00-drg_severity_billed</t>
  </si>
  <si>
    <t>[["2",88418],["1",66881],["3",60489],["4",24112]]</t>
  </si>
  <si>
    <t>CLAIM_HEADER.FACILITY_APR_DRG_SEVERITY_BILLED</t>
  </si>
  <si>
    <t>UPHP-claim-V00-drg_severity_paid</t>
  </si>
  <si>
    <t>[["2",133424],["3",99111],["1",98377],["4",44811]]</t>
  </si>
  <si>
    <t>CLAIM_HEADER.FACILITY_APR_DRG_SEVERITY_PAID</t>
  </si>
  <si>
    <t>UPHP-claim-V00-drg_version_billed</t>
  </si>
  <si>
    <t>CLAIM_HEADER.FACILITY_APR_DRG_VERSION_BILLED</t>
  </si>
  <si>
    <t>UPHP-claim-V00-drg_version_paid</t>
  </si>
  <si>
    <t>[["34",340775],["41",154297],["40",42679],["33",3406],["32",959]]</t>
  </si>
  <si>
    <t>CLAIM_HEADER.FACILITY_DRG_VERSION_PAID</t>
  </si>
  <si>
    <t>UPHP-claim-V00-line_allowed_amt</t>
  </si>
  <si>
    <t>[["0",6991694],["50",169637],["80",136747],["60",126450],["10",118164]]</t>
  </si>
  <si>
    <t>CLAIM_LINE.LINE_ALLOWED_AMT</t>
  </si>
  <si>
    <t>UPHP-claim-V00-line_billed_amt</t>
  </si>
  <si>
    <t>[["0",1020707],["0.01",327947],["150",304593],["50",291436],["200",268412]]</t>
  </si>
  <si>
    <t>CLAIM_LINE.LINE_BILLED_AMT</t>
  </si>
  <si>
    <t>UPHP-claim-V00-line_cob_amt</t>
  </si>
  <si>
    <t>[["0",22631782],["-146.06",1876],["-45.02",1189],["-22.48",852],["-125.39",811]]</t>
  </si>
  <si>
    <t>CLAIM_LINE.LINE_COB_AMT</t>
  </si>
  <si>
    <t>UPHP-claim-V00-line_coinsurance_amt</t>
  </si>
  <si>
    <t>[["0",22473522],["25",10422],["14.4",8580],["2.55",7460],["2.96",6271]]</t>
  </si>
  <si>
    <t>CLAIM_LINE.LINE_COINSURANCE_AMT</t>
  </si>
  <si>
    <t>UPHP-claim-V00-line_copay_amt</t>
  </si>
  <si>
    <t>[["0",20998910],["15",328155],["20",248230],["25",228580],["40",164107]]</t>
  </si>
  <si>
    <t>CLAIM_LINE.LINE_COPAY_AMT</t>
  </si>
  <si>
    <t>UPHP-claim-V00-line_deductible_amt</t>
  </si>
  <si>
    <t>[["0",22026475],["60",15210],["50",14573],["80",11508],["103.08",10928]]</t>
  </si>
  <si>
    <t>CLAIM_LINE.LINE_DEDUCTIBLE_AMT</t>
  </si>
  <si>
    <t>UPHP-claim-V00-line_denied_amt</t>
  </si>
  <si>
    <t>[["0",4321926],["0.01",299824],["50",149389],["10",144408],["20",130528]]</t>
  </si>
  <si>
    <t>CLAIM_LINE.LINE_DENIED_AMT</t>
  </si>
  <si>
    <t>UPHP-claim-V00-line_discount_amt</t>
  </si>
  <si>
    <t>[["0",23009820]]</t>
  </si>
  <si>
    <t>CLAIM_LINE.LINE_DISCOUNT_AMT</t>
  </si>
  <si>
    <t>UPHP-claim-V00-line_from_dt</t>
  </si>
  <si>
    <t>[["20231023",109747],["20231128",105557],["20231113",105366],["20231130",102762],["20231201",102372]]</t>
  </si>
  <si>
    <t>CLAIM_LINE.LINE_FROM_DT</t>
  </si>
  <si>
    <t>UPHP-claim-V00-line_interest_amt</t>
  </si>
  <si>
    <t>[["0",23000569],["2.3",54],["2.25",50],["2.7",41],["3.28",41]]</t>
  </si>
  <si>
    <t>CLAIM_LINE.LINE_INTEREST_AMT</t>
  </si>
  <si>
    <t>UPHP-claim-V00-line_ndc_number</t>
  </si>
  <si>
    <t>U7046112303</t>
  </si>
  <si>
    <t>[["00338004904",22280],["49281042350",18226],["00409272002",17251],["00338011704",16046],["00409909422",12970]]</t>
  </si>
  <si>
    <t>CLAIM_LINE.LINE_NDC_NUM</t>
  </si>
  <si>
    <t>UPHP-claim-V00-line_ndc_quanitity</t>
  </si>
  <si>
    <t>[["1.00",436699],["2.00",151869],["0.50",131901],["100.00",45617],["1000.00",38880]]</t>
  </si>
  <si>
    <t>CLAIM_LINE.LINE_NDC_QTY</t>
  </si>
  <si>
    <t>UPHP-claim-V00-line_paid_amt</t>
  </si>
  <si>
    <t>[["0",8457533],["10",112582],["80",107990],["50",106760],["150",81287]]</t>
  </si>
  <si>
    <t>CLAIM_LINE.LINE_PAID_AMT</t>
  </si>
  <si>
    <t>UPHP-claim-V00-line_refund_amt</t>
  </si>
  <si>
    <t>CLAIM_LINE.LINE_REFUND_AMT</t>
  </si>
  <si>
    <t>UPHP-claim-V00-line_svc_dt</t>
  </si>
  <si>
    <t>[["20231108",114429],["20231114",112719],["20231113",112476],["20231107",111771],["20231205",109492]]</t>
  </si>
  <si>
    <t>UPHP-claim-V00-line_thru_dt</t>
  </si>
  <si>
    <t>[["20230913",115956],["20231018",110573],["20230926",110541],["20230921",109990],["20230925",109687]]</t>
  </si>
  <si>
    <t>CLAIM_LINE.LINE_THRU_DT</t>
  </si>
  <si>
    <t>UPHP-claim-V00-line_unit_cnt_allowed</t>
  </si>
  <si>
    <t>[["1",14359249],["0",7114611],["2",433125],["3",159560],["4",111940]]</t>
  </si>
  <si>
    <t>CLAIM_LINE.LINE_UNIT_CNT_ALLOWED</t>
  </si>
  <si>
    <t>UPHP-claim-V00-line_unit_cnt_billed</t>
  </si>
  <si>
    <t>[["1",20052249],["2",850072],["3",292408],["4",275667],["5",91498]]</t>
  </si>
  <si>
    <t>CLAIM_LINE.LINE_UNIT_CNT_BILLED</t>
  </si>
  <si>
    <t>UPHP-claim-V00-mbr_birth_dt</t>
  </si>
  <si>
    <t>[["1967-06-07",35691],["1971-03-23",24693],["1962-07-13",21986],["1946-07-30",19519],["1967-04-23",12555]]</t>
  </si>
  <si>
    <t>MEMBER.BIRTH_DT</t>
  </si>
  <si>
    <t>UPHP-claim-V00-mbr_birth_weight</t>
  </si>
  <si>
    <t>PATIENT.PAT_BIRTH_WEIGHT</t>
  </si>
  <si>
    <t>UPHP-claim-V00-mbr_city</t>
  </si>
  <si>
    <t>ABBYVILLE</t>
  </si>
  <si>
    <t>peekskill</t>
  </si>
  <si>
    <t>[["ROCHESTER",2048793],["YONKERS",867847],["POUGHKEEPSIE",692594],["NEWBURGH",542625],["SCHENECTADY",535180]]</t>
  </si>
  <si>
    <t>PATIENT.PAT_CITY</t>
  </si>
  <si>
    <t>UPHP-claim-V00-mbr_county</t>
  </si>
  <si>
    <t>ADA</t>
  </si>
  <si>
    <t>Yates</t>
  </si>
  <si>
    <t>[["WESTCHESTER",3850227],["MONROE",3152791],["ORANGE",2242313],["DUTCHESS",1818692],["ULSTER",1474712]]</t>
  </si>
  <si>
    <t>MEMBER.COUNTY</t>
  </si>
  <si>
    <t>UPHP-claim-V00-mbr_death_dt</t>
  </si>
  <si>
    <t>MEMBER.DEATH_DT</t>
  </si>
  <si>
    <t>UPHP-claim-V00-mbr_dual_ind</t>
  </si>
  <si>
    <t>MEMBER.DUAL_IND</t>
  </si>
  <si>
    <t>UPHP-claim-V00-mbr_exchange_id</t>
  </si>
  <si>
    <t>CLAIM_HEADER.MBR_EXCHANGE_ID</t>
  </si>
  <si>
    <t>UPHP-claim-V00-mbr_first_name</t>
  </si>
  <si>
    <t>A</t>
  </si>
  <si>
    <t>ZYTORIA</t>
  </si>
  <si>
    <t>[["MICHAEL",289733],["JOHN",286173],["ROBERT",255167],["JAMES",234294],["DAVID",227141]]</t>
  </si>
  <si>
    <t>PATIENT.PAT_FIRST_NAME</t>
  </si>
  <si>
    <t>UPHP-claim-V00-mbr_last_name</t>
  </si>
  <si>
    <t>A WOOD-JABAUT</t>
  </si>
  <si>
    <t>ZYZES</t>
  </si>
  <si>
    <t>[["SMITH",147164],["WILLIAMS",95505],["RIVERA",75514],["DAVIS",65520],["MARTINEZ",64664]]</t>
  </si>
  <si>
    <t>MEMBER.LAST_NAME</t>
  </si>
  <si>
    <t>UPHP-claim-V00-mbr_marital_status_cd</t>
  </si>
  <si>
    <t>D</t>
  </si>
  <si>
    <t>W</t>
  </si>
  <si>
    <t>[["S",175897],["M",106095],["D",6688],["P",1970],["W",1655]]</t>
  </si>
  <si>
    <t>MEMBER.MARITAL_STATUS_CD</t>
  </si>
  <si>
    <t>UPHP-claim-V00-mbr_medicaid_id</t>
  </si>
  <si>
    <t>`</t>
  </si>
  <si>
    <t>[["71016419",10658],["BW42996A",10558],["BV30015E",5484],["BK25909W",5484],["GF53432E",5481]]</t>
  </si>
  <si>
    <t>MEMBER.MEDICAID_ID</t>
  </si>
  <si>
    <t>UPHP-claim-V00-mbr_medicare_id</t>
  </si>
  <si>
    <t>_\</t>
  </si>
  <si>
    <t>[["6A81K06XP90",6107],["2KV2A03NC26",6056],["2MR1EN6YT96",5678],["6UN5T55HY60",5540],["8QE2GG3AN82",5536]]</t>
  </si>
  <si>
    <t>MEMBER.MEDICARE_ID</t>
  </si>
  <si>
    <t>UPHP-claim-V00-mbr_middle_name</t>
  </si>
  <si>
    <t>,</t>
  </si>
  <si>
    <t>x</t>
  </si>
  <si>
    <t>[["A",2116282],["M",2045156],["J",1484942],["L",1363970],["E",960463]]</t>
  </si>
  <si>
    <t>MEMBER.MIDDLE_NAME</t>
  </si>
  <si>
    <t>UPHP-claim-V00-mbr_mother_medicaid_id</t>
  </si>
  <si>
    <t>MEMBER.MOTHER_MEDICAID_ID</t>
  </si>
  <si>
    <t>UPHP-claim-V00-mbr_name_prefix</t>
  </si>
  <si>
    <t>MEMBER.NAME_PREFIX</t>
  </si>
  <si>
    <t>UPHP-claim-V00-mbr_name_suffix</t>
  </si>
  <si>
    <t>MEMBER.NAME_SUFFIX</t>
  </si>
  <si>
    <t>UPHP-claim-V00-mbr_nicu_ind</t>
  </si>
  <si>
    <t>MEMBER.NICU_IND</t>
  </si>
  <si>
    <t>UPHP-claim-V00-mbr_postal_cd</t>
  </si>
  <si>
    <t>[["12550",534533],["10701",442225],["12601",421339],["10940",358554],["10573",343271]]</t>
  </si>
  <si>
    <t>MEMBER.POSTAL_CD</t>
  </si>
  <si>
    <t>UPHP-claim-V00-mbr_race</t>
  </si>
  <si>
    <t>HISP</t>
  </si>
  <si>
    <t>UNKN</t>
  </si>
  <si>
    <t>[["NOTH",72385],["UNKN",15639],["HISP",3250]]</t>
  </si>
  <si>
    <t>MEMBER.RACE</t>
  </si>
  <si>
    <t>UPHP-claim-V00-mbr_sex</t>
  </si>
  <si>
    <t>F</t>
  </si>
  <si>
    <t>U</t>
  </si>
  <si>
    <t>[["F",13843224],["M",9155114],["U",11482]]</t>
  </si>
  <si>
    <t>MEMBER.GENDER</t>
  </si>
  <si>
    <t>UPHP-claim-V00-mbr_state_cd</t>
  </si>
  <si>
    <t>AK</t>
  </si>
  <si>
    <t>WY</t>
  </si>
  <si>
    <t>[["NY",21341814],["VT",1205672],["FL",98953],["NJ",46410],["CT",46064]]</t>
  </si>
  <si>
    <t>PATIENT.PAT_STATE_CD</t>
  </si>
  <si>
    <t>UPHP-claim-V00-medical_record_num</t>
  </si>
  <si>
    <t>CLAIM_HEADER.CLAIM_MEDICAL_RECORD_NUM</t>
  </si>
  <si>
    <t>UPHP-claim-V00-member_id</t>
  </si>
  <si>
    <t>[["82103412800",11724],["82064196400",11723],["83003990500",11723],["82134056001",11722],["80040499401",11722]]</t>
  </si>
  <si>
    <t>UPHP-claim-V00-par_nonpar_ind</t>
  </si>
  <si>
    <t>[["P",21344106],["N",1602229],["U",63485]]</t>
  </si>
  <si>
    <t>CLAIM_LINE.LINE_PAR_NONPAR_IND</t>
  </si>
  <si>
    <t>UPHP-claim-V00-pat_age</t>
  </si>
  <si>
    <t>[["63",491782],["62",484124],["64",481814],["61",459818],["59",442091]]</t>
  </si>
  <si>
    <t>PATIENT.PAT_AGE</t>
  </si>
  <si>
    <t>UPHP-claim-V00-pat_birth_dt</t>
  </si>
  <si>
    <t>[["19940119",22738],["19580729",22736],["20231214",22736],["19630412",22435],["19650506",22133]]</t>
  </si>
  <si>
    <t>UPHP-claim-V00-pat_first_name</t>
  </si>
  <si>
    <t>[["MICHAEL",289714],["JOHN",286147],["ROBERT",255148],["JAMES",234227],["DAVID",227077]]</t>
  </si>
  <si>
    <t>UPHP-claim-V00-pat_last_name</t>
  </si>
  <si>
    <t>[["SMITH",159131],["WILLIAMS",127721],["GARCIA",74548],["HERNANDEZ",72620],["PEREZ",65357]]</t>
  </si>
  <si>
    <t>PATIENT.PAT_LAST_NAME</t>
  </si>
  <si>
    <t>UPHP-claim-V00-pat_mid_init</t>
  </si>
  <si>
    <t>PATIENT.PAT_MIDDLE_NAME</t>
  </si>
  <si>
    <t>UPHP-claim-V00-pat_relation_cd</t>
  </si>
  <si>
    <t>Daughter</t>
  </si>
  <si>
    <t>Wife</t>
  </si>
  <si>
    <t>[["Subscriber",19769213],["Wife",1058743],["Daughter",883421],["Son",757404],["Husband",540910]]</t>
  </si>
  <si>
    <t>PATIENT.PAT_RELATION_CD_PRIMARY</t>
  </si>
  <si>
    <t>UPHP-claim-V00-pat_sex</t>
  </si>
  <si>
    <t>PATIENT.PAT_GENDER</t>
  </si>
  <si>
    <t>UPHP-claim-V00-payment_check_num</t>
  </si>
  <si>
    <t>[["0",21106851],["8748546",1968],["8758880",1924],["8767135",1728],["8767492",1717]]</t>
  </si>
  <si>
    <t>CLAIM_LINE.PAYMENT_CHECK_NUM</t>
  </si>
  <si>
    <t>UPHP-claim-V00-payment_contract_id</t>
  </si>
  <si>
    <t>ADKHLTH</t>
  </si>
  <si>
    <t>VERNONV</t>
  </si>
  <si>
    <t>[["GOVTPROG",9573584],["MEDGOLD",5087618],["HEALTHPB",3867129],["MVPHSCB",2762408],["CITYROCH",315463]]</t>
  </si>
  <si>
    <t>CLAIM_LINE.CONTRACT_CLASSIFICATION</t>
  </si>
  <si>
    <t>UPHP-claim-V00-payto_cd</t>
  </si>
  <si>
    <t>S</t>
  </si>
  <si>
    <t>[["P",22875688],["S",102301],["A",31831]]</t>
  </si>
  <si>
    <t>CLAIM_HEADER.PAYTO_CD</t>
  </si>
  <si>
    <t>UPHP-claim-V00-place_of_svc_cd</t>
  </si>
  <si>
    <t>OL</t>
  </si>
  <si>
    <t>[["11",8709640],["81",1899506],["22",749667],["12",657936],["21",636300]]</t>
  </si>
  <si>
    <t>CLAIM_LINE.PLACE_OF_SERVICE_CD</t>
  </si>
  <si>
    <t>UPHP-claim-V00-place_of_svc_desc</t>
  </si>
  <si>
    <t>Ambulance Air or Water</t>
  </si>
  <si>
    <t>Walk-in Retail Health Clinic</t>
  </si>
  <si>
    <t>[["Office",8709640],["Independent Laboratory",1899506],["On Campus-Outpatient Hospital",749667],["Home",657936],["Inpatient Hospital",636300]]</t>
  </si>
  <si>
    <t>CLAIM_LINE.PLACE_OF_SERVICE_DESC</t>
  </si>
  <si>
    <t>UPHP-claim-V00-proc_cd_01</t>
  </si>
  <si>
    <t>00160J6</t>
  </si>
  <si>
    <t>XXE97U7</t>
  </si>
  <si>
    <t>[["10E0XZZ",36726],["10D00Z1",25611],["3E0234Z",10188],["HZ2ZZZZ",9991],["5A09357",9503]]</t>
  </si>
  <si>
    <t>CLAIM_HEADER.PROC_CD_01</t>
  </si>
  <si>
    <t>UPHP-claim-V00-proc_cd_02</t>
  </si>
  <si>
    <t>[["30233N1",10361],["02HV33Z",9460],["4A1HXCZ",8977],["B2111ZZ",7122],["0KQM0ZZ",6376]]</t>
  </si>
  <si>
    <t>CLAIM_HEADER.PROC_CD_02</t>
  </si>
  <si>
    <t>UPHP-claim-V00-proc_cd_03</t>
  </si>
  <si>
    <t>00163J6</t>
  </si>
  <si>
    <t>XXE0X07</t>
  </si>
  <si>
    <t>[["30233N1",6433],["4A1HXCZ",5473],["02HV33Z",4609],["10907ZC",3999],["B2111ZZ",3824]]</t>
  </si>
  <si>
    <t>CLAIM_HEADER.PROC_CD_03</t>
  </si>
  <si>
    <t>UPHP-claim-V00-proc_cd_04</t>
  </si>
  <si>
    <t>00163J2</t>
  </si>
  <si>
    <t>XX20X89</t>
  </si>
  <si>
    <t>[["30233N1",4088],["02HV33Z",3241],["0BH17EZ",3033],["4A1HXCZ",2879],["B2111ZZ",2769]]</t>
  </si>
  <si>
    <t>CLAIM_HEADER.PROC_CD_04</t>
  </si>
  <si>
    <t>UPHP-claim-V00-proc_cd_05</t>
  </si>
  <si>
    <t>XW13325</t>
  </si>
  <si>
    <t>[["30233N1",3399],["02HV33Z",2532],["0BH17EZ",1590],["5A1955Z",1475],["B2111ZZ",1466]]</t>
  </si>
  <si>
    <t>CLAIM_HEADER.PROC_CD_05</t>
  </si>
  <si>
    <t>UPHP-claim-V00-proc_cd_06</t>
  </si>
  <si>
    <t>[["02HV33Z",1852],["0BH17EZ",1360],["03HY32Z",1174],["30233N1",1159],["5A1221Z",1142]]</t>
  </si>
  <si>
    <t>CLAIM_HEADER.PROC_CD_06</t>
  </si>
  <si>
    <t>UPHP-claim-V00-proc_cd_07</t>
  </si>
  <si>
    <t>009630Z</t>
  </si>
  <si>
    <t>[["5A1955Z",1027],["30233N1",969],["5A1221Z",904],["5A1945Z",723],["4A133B1",722]]</t>
  </si>
  <si>
    <t>CLAIM_HEADER.PROC_CD_07</t>
  </si>
  <si>
    <t>UPHP-claim-V00-proc_cd_08</t>
  </si>
  <si>
    <t>XW033E5</t>
  </si>
  <si>
    <t>[["02HV33Z",569],["30233N1",438],["03HY32Z",359],["0BH17EZ",336],["0B21XFZ",314]]</t>
  </si>
  <si>
    <t>CLAIM_HEADER.PROC_CD_08</t>
  </si>
  <si>
    <t>UPHP-claim-V00-proc_cd_09</t>
  </si>
  <si>
    <t>00B20ZX</t>
  </si>
  <si>
    <t>HZ89ZZZ</t>
  </si>
  <si>
    <t>[["4A133B1",419],["02HV33Z",386],["0BH17EZ",364],["30233N1",321],["03HY32Z",243]]</t>
  </si>
  <si>
    <t>CLAIM_HEADER.PROC_CD_09</t>
  </si>
  <si>
    <t>UPHP-claim-V00-proc_cd_10</t>
  </si>
  <si>
    <t>009U30Z</t>
  </si>
  <si>
    <t>[["02HV33Z",435],["0BH17EZ",368],["5A1955Z",293],["B548ZZA",225],["05HM33Z",224]]</t>
  </si>
  <si>
    <t>CLAIM_HEADER.PROC_CD_10</t>
  </si>
  <si>
    <t>UPHP-claim-V00-proc_cd_11</t>
  </si>
  <si>
    <t>027037Z</t>
  </si>
  <si>
    <t>HZ99ZZZ</t>
  </si>
  <si>
    <t>[["0BH17EZ",453],["0DH63UZ",335],["02HV33Z",214],["3E03329",183],["3E0G76Z",171]]</t>
  </si>
  <si>
    <t>CLAIM_HEADER.PROC_CD_11</t>
  </si>
  <si>
    <t>UPHP-claim-V00-proc_cd_12</t>
  </si>
  <si>
    <t>00HU33Z</t>
  </si>
  <si>
    <t>[["02HV33Z",273],["30233N1",244],["5A09357",205],["3E0333Z",160],["4A133B1",143]]</t>
  </si>
  <si>
    <t>CLAIM_HEADER.PROC_CD_12</t>
  </si>
  <si>
    <t>UPHP-claim-V00-proc_cd_13</t>
  </si>
  <si>
    <t>HZ98ZZZ</t>
  </si>
  <si>
    <t>[["5A1D90Z",205],["4A133J1",199],["BD12ZZZ",187],["30233N1",135],["03HY32Z",128]]</t>
  </si>
  <si>
    <t>CLAIM_HEADER.PROC_CD_13</t>
  </si>
  <si>
    <t>UPHP-claim-V00-proc_cd_14</t>
  </si>
  <si>
    <t>02HV33Z</t>
  </si>
  <si>
    <t>B31BYZZ</t>
  </si>
  <si>
    <t>[["0DTG0ZZ",60],["5A1D70Z",47],["0W9G3ZZ",39],["0D20XUZ",38],["5A1955Z",36]]</t>
  </si>
  <si>
    <t>CLAIM_HEADER.PROC_CD_14</t>
  </si>
  <si>
    <t>UPHP-claim-V00-proc_cd_15</t>
  </si>
  <si>
    <t>03160JB</t>
  </si>
  <si>
    <t>BW40ZZZ</t>
  </si>
  <si>
    <t>[["0W9H0ZZ",60],["0Y6N0ZB",47],["0W9G3ZX",39],["03160JB",38],["B549ZZA",36]]</t>
  </si>
  <si>
    <t>CLAIM_HEADER.PROC_CD_15</t>
  </si>
  <si>
    <t>UPHP-claim-V00-proc_cd_16</t>
  </si>
  <si>
    <t>04WY0JZ</t>
  </si>
  <si>
    <t>BW25ZZZ</t>
  </si>
  <si>
    <t>[["0D1L0Z4",60],["0Y6N0ZC",47],["0W9G3ZZ",39],["04WY0JZ",38],["4A023N8",36]]</t>
  </si>
  <si>
    <t>CLAIM_HEADER.PROC_CD_16</t>
  </si>
  <si>
    <t>UPHP-claim-V00-proc_cd_17</t>
  </si>
  <si>
    <t>0BH17EZ</t>
  </si>
  <si>
    <t>BW251ZZ</t>
  </si>
  <si>
    <t>[["5A02210",60],["0BH17EZ",58],["0Y6N0ZD",47],["0W9G3ZZ",39],["0DJD8ZZ",38]]</t>
  </si>
  <si>
    <t>CLAIM_HEADER.PROC_CD_17</t>
  </si>
  <si>
    <t>UPHP-claim-V00-proc_cd_18</t>
  </si>
  <si>
    <t>B325YZZ</t>
  </si>
  <si>
    <t>[["0DH60UZ",60],["0Y6N0ZF",47],["0DH67UZ",39],["0DBB0ZZ",38],["B216YZZ",36]]</t>
  </si>
  <si>
    <t>CLAIM_HEADER.PROC_CD_18</t>
  </si>
  <si>
    <t>UPHP-claim-V00-proc_cd_19</t>
  </si>
  <si>
    <t>03HY32Z</t>
  </si>
  <si>
    <t>B32GYZZ</t>
  </si>
  <si>
    <t>[["03HY32Z",60],["047L3D1",47],["0DH67UZ",39],["0FT40ZZ",38],["5A12012",36]]</t>
  </si>
  <si>
    <t>CLAIM_HEADER.PROC_CD_19</t>
  </si>
  <si>
    <t>UPHP-claim-V00-proc_cd_20</t>
  </si>
  <si>
    <t>04CL3ZZ</t>
  </si>
  <si>
    <t>B54MZZA</t>
  </si>
  <si>
    <t>[["0DJ08ZZ",60],["04CL3ZZ",47],["0DH67UZ",39],["0DHA0UZ",38],["4B02XTZ",36]]</t>
  </si>
  <si>
    <t>CLAIM_HEADER.PROC_CD_20</t>
  </si>
  <si>
    <t>UPHP-claim-V00-proc_cd_21</t>
  </si>
  <si>
    <t>02H633Z</t>
  </si>
  <si>
    <t>[["02H633Z",60],["047L3Z1",47],["XX20X89",39],["0D1N0Z4",38],["5A1D70Z",36]]</t>
  </si>
  <si>
    <t>CLAIM_HEADER.PROC_CD_21</t>
  </si>
  <si>
    <t>UPHP-claim-V00-proc_cd_22</t>
  </si>
  <si>
    <t>CW1N1ZZ</t>
  </si>
  <si>
    <t>[["0JH63XZ",60],["0Y6N0ZF",47],["0CJS8ZZ",39],["0WUF07Z",38],["02HV33Z",31]]</t>
  </si>
  <si>
    <t>CLAIM_HEADER.PROC_CD_22</t>
  </si>
  <si>
    <t>UPHP-claim-V00-proc_cd_23</t>
  </si>
  <si>
    <t>0BJ18ZZ</t>
  </si>
  <si>
    <t>B548ZZA</t>
  </si>
  <si>
    <t>[["5A1955Z",60],["4A023N6",47],["0BJ18ZZ",39],["0DBP0ZZ",38],["B548ZZA",31]]</t>
  </si>
  <si>
    <t>CLAIM_HEADER.PROC_CD_23</t>
  </si>
  <si>
    <t>UPHP-claim-V00-proc_cd_24</t>
  </si>
  <si>
    <t>02HP32Z</t>
  </si>
  <si>
    <t>BD12YZZ</t>
  </si>
  <si>
    <t>[["3E0G36Z",60],["02HP32Z",47],["BD12YZZ",39],["0DBM0ZZ",38]]</t>
  </si>
  <si>
    <t>CLAIM_HEADER.PROC_CD_24</t>
  </si>
  <si>
    <t>UPHP-claim-V00-proc_cd_25</t>
  </si>
  <si>
    <t>3E0F7SF</t>
  </si>
  <si>
    <t>[["3E0F7SF",39]]</t>
  </si>
  <si>
    <t>CLAIM_HEADER.PROC_CD_25</t>
  </si>
  <si>
    <t>UPHP-claim-V00-proc_icd_version_ind</t>
  </si>
  <si>
    <t>CLAIM_HEADER.PROC_ICD_VERSION_IND</t>
  </si>
  <si>
    <t>UPHP-claim-V00-product_cd</t>
  </si>
  <si>
    <t>E000004E</t>
  </si>
  <si>
    <t>SSEIU2A</t>
  </si>
  <si>
    <t>[["H0000009",6806195],["H0000020",1078983],["H0000008",1049305],["HXE00007",556141],["H0000001",552366]]</t>
  </si>
  <si>
    <t>MEMBER.MBR_PRODUCT_CD</t>
  </si>
  <si>
    <t>UPHP-claim-V00-product_line_of_business</t>
  </si>
  <si>
    <t>AR42</t>
  </si>
  <si>
    <t>Self-funded/ASO</t>
  </si>
  <si>
    <t>[["Government Program",9573587],["Commercial",6629578],["Medicare",5087619],["Self-funded/ASO",1719000],["AR42",34]]</t>
  </si>
  <si>
    <t>UPHP-claim-V00-product_name</t>
  </si>
  <si>
    <t>ASO</t>
  </si>
  <si>
    <t>TANF</t>
  </si>
  <si>
    <t>[["TANF",6862847],["Medicare",4820320],["COMMERCIAL Large Group",2427808],["ASO",1719000],["COMMERCIAL Small Group Off Exchange",1433519]]</t>
  </si>
  <si>
    <t>MEMBER.MBR_PRODUCT_NAME</t>
  </si>
  <si>
    <t>UPHP-claim-V00-product_region</t>
  </si>
  <si>
    <t>MEMBER.MBR_PRODUCT_REGION</t>
  </si>
  <si>
    <t>UPHP-claim-V00-product_state_cd</t>
  </si>
  <si>
    <t>NY</t>
  </si>
  <si>
    <t>VT</t>
  </si>
  <si>
    <t>[["NY",22159630],["VT",848227]]</t>
  </si>
  <si>
    <t>MEMBER.MBR_PRODUCT_STATE_CD</t>
  </si>
  <si>
    <t>UPHP-claim-V00-product_type</t>
  </si>
  <si>
    <t>EPO</t>
  </si>
  <si>
    <t>PPO</t>
  </si>
  <si>
    <t>[["HMO",15711362],["PPO",4452763],["EPO",2408187],["POS",350963],["INDEMNITY",86545]]</t>
  </si>
  <si>
    <t>MEMBER.MBR_PRODUCT_TYPE</t>
  </si>
  <si>
    <t>UPHP-claim-V00-program_desc</t>
  </si>
  <si>
    <t>MEMBER.MBR_PROGRAM_DESC</t>
  </si>
  <si>
    <t>UPHP-claim-V00-program_type</t>
  </si>
  <si>
    <t>MEMBER.MBR_PROGRAM_TYPE</t>
  </si>
  <si>
    <t>UPHP-claim-V00-prov_billing_add_1</t>
  </si>
  <si>
    <t>1 BOSTON MEDICAL CENTER PL</t>
  </si>
  <si>
    <t>WESTCHESTER COUNTY MEDICAL CENTER</t>
  </si>
  <si>
    <t>[["601 ELMWOOD AVE # 684",803156],["155 CRYSTAL RUN RD",728560],["1425 PORTLAND AVE",608368],["69 1ST AVE",499267],["PO BOX 96451",498004]]</t>
  </si>
  <si>
    <t>PROVIDER.PROV_ADD_LINE_1</t>
  </si>
  <si>
    <t>UPHP-claim-V00-prov_billing_add_2</t>
  </si>
  <si>
    <t># 320</t>
  </si>
  <si>
    <t>WHELPLEY &amp; PAUL OPTICIANS</t>
  </si>
  <si>
    <t>[["HEALTH INFO/MEDICAL RECORDS DEPT",786241],["SUITE C-115",155935],["PO BOX 111",74896],["GENESEE MEMORIAL HOSPITAL",72106],["PO BOX 517",54745]]</t>
  </si>
  <si>
    <t>PROVIDER.PROV_ADD_LINE_2</t>
  </si>
  <si>
    <t>UPHP-claim-V00-prov_billing_add_city</t>
  </si>
  <si>
    <t>ZIONSVILLE</t>
  </si>
  <si>
    <t>[["ROCHESTER",3210655],["MIDDLETOWN",1364777],["PHILADELPHIA",878155],["POUGHKEEPSIE",808670],["BOSTON",794543]]</t>
  </si>
  <si>
    <t>PROVIDER.PROV_CITY</t>
  </si>
  <si>
    <t>UPHP-claim-V00-prov_billing_add_county</t>
  </si>
  <si>
    <t>YUMA</t>
  </si>
  <si>
    <t>[["MONROE",3461188],["ORANGE",2065173],["WESTCHESTER",2048129],["ALBANY",1192416],["DUTCHESS",1093864]]</t>
  </si>
  <si>
    <t>PROVIDER.PROV_COUNTY</t>
  </si>
  <si>
    <t>UPHP-claim-V00-prov_billing_add_state_cd</t>
  </si>
  <si>
    <t>[["NY",15917770],["NJ",1313317],["PA",1054807],["VT",969047],["MA",874291]]</t>
  </si>
  <si>
    <t>PROVIDER.PROV_STATE_CD</t>
  </si>
  <si>
    <t>UPHP-claim-V00-prov_billing_add_zip</t>
  </si>
  <si>
    <t>[["146420001",1071953],["109414028",727349],["146213001",595455],["60693",496982],["088691800",496492]]</t>
  </si>
  <si>
    <t>PROVIDER.PROV_POSTAL_CD</t>
  </si>
  <si>
    <t>UPHP-claim-V00-prov_billing_dea_num</t>
  </si>
  <si>
    <t>PROVIDER.PROV_DEA_NUM</t>
  </si>
  <si>
    <t>UPHP-claim-V00-prov_billing_first_name</t>
  </si>
  <si>
    <t>A M</t>
  </si>
  <si>
    <t>ZVIKA</t>
  </si>
  <si>
    <t>[["Not Assigned",134031],["JEFFREY",6749],["DOCTOR",6054],["KYLE",4217],["ROBERT",3994]]</t>
  </si>
  <si>
    <t>PROVIDER.PROV_FIRST_NAME</t>
  </si>
  <si>
    <t>UPHP-claim-V00-prov_billing_full_name</t>
  </si>
  <si>
    <t>1 NATURAL WAY LLC</t>
  </si>
  <si>
    <t>ZZZ LEAVITT MEDICAL ASSOCIATES OF NV PC</t>
  </si>
  <si>
    <t>[["STRONG MEMORIAL HOSPITAL",853635],["CRYSTAL RUN HEALTHCARE PHYSICIANS LLP",711071],["ROCHESTER GENERAL HOSPITAL",593100],["QUEST DIAGNOSTICS",549912],["LABCORP RARITAN",497985]]</t>
  </si>
  <si>
    <t>PROVIDER.PROV_FULL_NAME</t>
  </si>
  <si>
    <t>UPHP-claim-V00-prov_billing_group_full_name</t>
  </si>
  <si>
    <t>UPHP-claim-V00-prov_billing_group_irs_num</t>
  </si>
  <si>
    <t>PROVIDER.PROV_TIN_NUM</t>
  </si>
  <si>
    <t>UPHP-claim-V00-prov_billing_group_medicaid_id</t>
  </si>
  <si>
    <t>PROVIDER.PROV_MEDICAID_ID</t>
  </si>
  <si>
    <t>UPHP-claim-V00-prov_billing_group_medicare_id</t>
  </si>
  <si>
    <t>PROVIDER.PROV_MEDICARE_ID</t>
  </si>
  <si>
    <t>UPHP-claim-V00-prov_billing_group_npi</t>
  </si>
  <si>
    <t>PROVIDER.PROV_NPI</t>
  </si>
  <si>
    <t>UPHP-claim-V00-prov_billing_group_payer_num</t>
  </si>
  <si>
    <t>PROVIDER.PROV_PAYER_ASSIGNED_ID</t>
  </si>
  <si>
    <t>UPHP-claim-V00-prov_billing_group_specialty_1</t>
  </si>
  <si>
    <t>PROVIDER.PROV_SPECIALTY_1_CD</t>
  </si>
  <si>
    <t>UPHP-claim-V00-prov_billing_group_specialty_2</t>
  </si>
  <si>
    <t>PROVIDER.PROV_SPECIALTY_2_CD</t>
  </si>
  <si>
    <t>UPHP-claim-V00-prov_billing_irs_num</t>
  </si>
  <si>
    <t>ZZZZZZZZZ</t>
  </si>
  <si>
    <t>[["160743209",889581],["160743134",788600],["133843560",730865],["133757370",538417],["161387862",503605]]</t>
  </si>
  <si>
    <t>UPHP-claim-V00-prov_billing_last_name</t>
  </si>
  <si>
    <t>AABERG</t>
  </si>
  <si>
    <t>ZUVERINO</t>
  </si>
  <si>
    <t>[["PRIMARY",6003],["LIPTON",4363],["SCARPULLA",3394],["SUGAR",3158],["SHAH",3065]]</t>
  </si>
  <si>
    <t>PROVIDER.PROV_LAST_NAME</t>
  </si>
  <si>
    <t>UPHP-claim-V00-prov_billing_license_num</t>
  </si>
  <si>
    <t>PROVIDER.PROV_LICENSE_1_NUM</t>
  </si>
  <si>
    <t>UPHP-claim-V00-prov_billing_lob</t>
  </si>
  <si>
    <t>AR43</t>
  </si>
  <si>
    <t>MC44</t>
  </si>
  <si>
    <t>[["GP44",9101390],["MC44",4765160],["AR44",3628070],["AR43",2400651],["ASO",1495497]]</t>
  </si>
  <si>
    <t>PROVIDER.PROV_LOB</t>
  </si>
  <si>
    <t>UPHP-claim-V00-prov_billing_medicaid_id</t>
  </si>
  <si>
    <t>UPHP-claim-V00-prov_billing_medicare_id</t>
  </si>
  <si>
    <t>UPHP-claim-V00-prov_billing_middle_name</t>
  </si>
  <si>
    <t>Z</t>
  </si>
  <si>
    <t>[["A",24711],["M",22210],["S",13759],["J",13724],["R",8656]]</t>
  </si>
  <si>
    <t>PROVIDER.PROV_MIDDLE_NAME</t>
  </si>
  <si>
    <t>UPHP-claim-V00-prov_billing_npi</t>
  </si>
  <si>
    <t>[["1346285657",788859],["1952376410",732441],["1255360517",684787],["1063497451",502637],["1710028022",501987]]</t>
  </si>
  <si>
    <t>UPHP-claim-V00-prov_billing_pay_class</t>
  </si>
  <si>
    <t>PROVIDER.PROV_CONTRACT_CLASSIFICATION</t>
  </si>
  <si>
    <t>UPHP-claim-V00-prov_billing_payer_num</t>
  </si>
  <si>
    <t>WELLSTYLE</t>
  </si>
  <si>
    <t>[["0425",803454],["200050287",712901],["PC100008001",589015],["5504000",501525],["200053459",500271]]</t>
  </si>
  <si>
    <t>UPHP-claim-V00-prov_billing_phone_num</t>
  </si>
  <si>
    <t>[["5852752121",790538],["8457036999",716965],["5859224000",576706],["8006315250",503946],["8006311388",501267]]</t>
  </si>
  <si>
    <t>PROVIDER.PROV_PHONE_NUM</t>
  </si>
  <si>
    <t>UPHP-claim-V00-prov_billing_service_area</t>
  </si>
  <si>
    <t>PROVIDER.PROV_SERVICE_AREA</t>
  </si>
  <si>
    <t>UPHP-claim-V00-prov_billing_specialty_1</t>
  </si>
  <si>
    <t>Acupuncture</t>
  </si>
  <si>
    <t>Women's Hlth Nurse Pract</t>
  </si>
  <si>
    <t>[["Multispecialty Group",1569056],["Pathology",523448],["Unknown Specialty",290425],["Internal Medicine",103510],["Physical Therapy",96135]]</t>
  </si>
  <si>
    <t>UPHP-claim-V00-prov_billing_specialty_2</t>
  </si>
  <si>
    <t>Addiction Medicine</t>
  </si>
  <si>
    <t>Sports Medicine</t>
  </si>
  <si>
    <t>[["Psychology",124841],["Infectious Disease",44216],["Orthopedic Surgery",1047],["Hematology/Oncology",526],["Nutritional Counselor",357]]</t>
  </si>
  <si>
    <t>UPHP-claim-V00-prov_billing_title</t>
  </si>
  <si>
    <t>md</t>
  </si>
  <si>
    <t>[["MD",65867],["0039",10578],["DC",6427],["DO",6296],["DPM",5746]]</t>
  </si>
  <si>
    <t>PROVIDER.PROV_TITLE</t>
  </si>
  <si>
    <t>UPHP-claim-V00-prov_billing_type</t>
  </si>
  <si>
    <t>WOMH</t>
  </si>
  <si>
    <t>[["HOS",5666221],["LAB",1018312],["DME",331731],["PCFI",299974],["MHO",287576]]</t>
  </si>
  <si>
    <t>PROVIDER.PROV_TYPE</t>
  </si>
  <si>
    <t>UPHP-claim-V00-prov_billing_type_desc</t>
  </si>
  <si>
    <t>ACNP</t>
  </si>
  <si>
    <t>Womans Health</t>
  </si>
  <si>
    <t>[["Hospital",5666221],["Indep Lab",1018312],["Durable Medical Equipment",331731],["Consumer Dir Pers Care FI",299974],["Mental Health, Outpatient",287576]]</t>
  </si>
  <si>
    <t>PROVIDER.PROV_TYPE_DESC</t>
  </si>
  <si>
    <t>UPHP-claim-V00-prov_pcp_add_1</t>
  </si>
  <si>
    <t>UPHP-claim-V00-prov_pcp_add_2</t>
  </si>
  <si>
    <t>UPHP-claim-V00-prov_pcp_add_city</t>
  </si>
  <si>
    <t>UPHP-claim-V00-prov_pcp_add_county</t>
  </si>
  <si>
    <t>UPHP-claim-V00-prov_pcp_add_state_cd</t>
  </si>
  <si>
    <t>UPHP-claim-V00-prov_pcp_add_zip</t>
  </si>
  <si>
    <t>UPHP-claim-V00-prov_pcp_dea_num</t>
  </si>
  <si>
    <t>UPHP-claim-V00-prov_pcp_first_name</t>
  </si>
  <si>
    <t>UPHP-claim-V00-prov_pcp_full_name</t>
  </si>
  <si>
    <t>UPHP-claim-V00-prov_pcp_group_full_name</t>
  </si>
  <si>
    <t>UPHP-claim-V00-prov_pcp_group_irs_num</t>
  </si>
  <si>
    <t>UPHP-claim-V00-prov_pcp_group_medicaid_id</t>
  </si>
  <si>
    <t>UPHP-claim-V00-prov_pcp_group_medicare_id</t>
  </si>
  <si>
    <t>UPHP-claim-V00-prov_pcp_group_npi</t>
  </si>
  <si>
    <t>UPHP-claim-V00-prov_pcp_group_payer_num</t>
  </si>
  <si>
    <t>UPHP-claim-V00-prov_pcp_group_specialty_1</t>
  </si>
  <si>
    <t>UPHP-claim-V00-prov_pcp_group_specialty_2</t>
  </si>
  <si>
    <t>UPHP-claim-V00-prov_pcp_irs_num</t>
  </si>
  <si>
    <t>UPHP-claim-V00-prov_pcp_last_name</t>
  </si>
  <si>
    <t>UPHP-claim-V00-prov_pcp_license_num</t>
  </si>
  <si>
    <t>UPHP-claim-V00-prov_pcp_lob</t>
  </si>
  <si>
    <t>UPHP-claim-V00-prov_pcp_medicaid_id</t>
  </si>
  <si>
    <t>UPHP-claim-V00-prov_pcp_medicare_id</t>
  </si>
  <si>
    <t>UPHP-claim-V00-prov_pcp_middle_name</t>
  </si>
  <si>
    <t>UPHP-claim-V00-prov_pcp_npi</t>
  </si>
  <si>
    <t>UPHP-claim-V00-prov_pcp_pay_class</t>
  </si>
  <si>
    <t>UPHP-claim-V00-prov_pcp_payer_num</t>
  </si>
  <si>
    <t>UPHP-claim-V00-prov_pcp_phone_num</t>
  </si>
  <si>
    <t>UPHP-claim-V00-prov_pcp_service_area</t>
  </si>
  <si>
    <t>UPHP-claim-V00-prov_pcp_specialty_1</t>
  </si>
  <si>
    <t>UPHP-claim-V00-prov_pcp_specialty_2</t>
  </si>
  <si>
    <t>UPHP-claim-V00-prov_pcp_title</t>
  </si>
  <si>
    <t>UPHP-claim-V00-prov_pcp_type</t>
  </si>
  <si>
    <t>UPHP-claim-V00-prov_pcp_type_desc</t>
  </si>
  <si>
    <t>UPHP-claim-V00-prov_referring_add_1</t>
  </si>
  <si>
    <t>UPHP-claim-V00-prov_referring_add_2</t>
  </si>
  <si>
    <t>UPHP-claim-V00-prov_referring_add_city</t>
  </si>
  <si>
    <t>UPHP-claim-V00-prov_referring_add_county</t>
  </si>
  <si>
    <t>UPHP-claim-V00-prov_referring_add_state_cd</t>
  </si>
  <si>
    <t>UPHP-claim-V00-prov_referring_add_zip</t>
  </si>
  <si>
    <t>UPHP-claim-V00-prov_referring_dea_num</t>
  </si>
  <si>
    <t>UPHP-claim-V00-prov_referring_first_name</t>
  </si>
  <si>
    <t>UPHP-claim-V00-prov_referring_full_name</t>
  </si>
  <si>
    <t>UPHP-claim-V00-prov_referring_group_full_name</t>
  </si>
  <si>
    <t>UPHP-claim-V00-prov_referring_group_irs_num</t>
  </si>
  <si>
    <t>UPHP-claim-V00-prov_referring_group_medicaid_id</t>
  </si>
  <si>
    <t>UPHP-claim-V00-prov_referring_group_medicare_id</t>
  </si>
  <si>
    <t>UPHP-claim-V00-prov_referring_group_npi</t>
  </si>
  <si>
    <t>UPHP-claim-V00-prov_referring_group_payer_num</t>
  </si>
  <si>
    <t>UPHP-claim-V00-prov_referring_group_specialty_1</t>
  </si>
  <si>
    <t>UPHP-claim-V00-prov_referring_group_specialty_2</t>
  </si>
  <si>
    <t>UPHP-claim-V00-prov_referring_irs_num</t>
  </si>
  <si>
    <t>UPHP-claim-V00-prov_referring_last_name</t>
  </si>
  <si>
    <t>UPHP-claim-V00-prov_referring_license_num</t>
  </si>
  <si>
    <t>UPHP-claim-V00-prov_referring_lob</t>
  </si>
  <si>
    <t>UPHP-claim-V00-prov_referring_medicaid_id</t>
  </si>
  <si>
    <t>UPHP-claim-V00-prov_referring_medicare_id</t>
  </si>
  <si>
    <t>UPHP-claim-V00-prov_referring_middle_name</t>
  </si>
  <si>
    <t>UPHP-claim-V00-prov_referring_npi</t>
  </si>
  <si>
    <t>UPHP-claim-V00-prov_referring_pay_class</t>
  </si>
  <si>
    <t>UPHP-claim-V00-prov_referring_payer_num</t>
  </si>
  <si>
    <t>UPHP-claim-V00-prov_referring_phone_num</t>
  </si>
  <si>
    <t>UPHP-claim-V00-prov_referring_service_area</t>
  </si>
  <si>
    <t>UPHP-claim-V00-prov_referring_specialty_1</t>
  </si>
  <si>
    <t>UPHP-claim-V00-prov_referring_specialty_2</t>
  </si>
  <si>
    <t>UPHP-claim-V00-prov_referring_title</t>
  </si>
  <si>
    <t>UPHP-claim-V00-prov_referring_type</t>
  </si>
  <si>
    <t>UPHP-claim-V00-prov_referring_type_desc</t>
  </si>
  <si>
    <t>UPHP-claim-V00-prov_rendering_add_1</t>
  </si>
  <si>
    <t>.3400 BAINBRIDGE AVE</t>
  </si>
  <si>
    <t>YOUR CLINICIAN WILL PROVIDE A ROO</t>
  </si>
  <si>
    <t>[["601 ELMWOOD AVE # 684",804354],["1425 PORTLAND AVE",663032],["69 1ST AVE",503244],["1 MALCOLM AVE",501429],["100 WOODS RD",409564]]</t>
  </si>
  <si>
    <t>UPHP-claim-V00-prov_rendering_add_2</t>
  </si>
  <si>
    <t># 116</t>
  </si>
  <si>
    <t>[["HEALTH INFO/MEDICAL RECORDS DEPT",787427],["SUITE C-115",158201],["PO BOX 111",74059],["GENESEE MEMORIAL HOSPITAL",72993],["PO BOX 517",55626]]</t>
  </si>
  <si>
    <t>UPHP-claim-V00-prov_rendering_add_city</t>
  </si>
  <si>
    <t>'RUTLAND</t>
  </si>
  <si>
    <t>`UTICA</t>
  </si>
  <si>
    <t>[["ROCHESTER",3154362],["POUGHKEEPSIE",1067347],["MIDDLETOWN",976431],["ALBANY",897608],["WHITE PLAINS",642329]]</t>
  </si>
  <si>
    <t>UPHP-claim-V00-prov_rendering_add_county</t>
  </si>
  <si>
    <t>ACCOMACK</t>
  </si>
  <si>
    <t>[["MONROE",3434335],["WESTCHESTER",3396144],["ORANGE",2076857],["DUTCHESS",1594514],["ALBANY",1178893]]</t>
  </si>
  <si>
    <t>UPHP-claim-V00-prov_rendering_add_state_cd</t>
  </si>
  <si>
    <t>[["NY",19268496],["NJ",1507585],["VT",1054226],["CT",139889],["FL",134884]]</t>
  </si>
  <si>
    <t>UPHP-claim-V00-prov_rendering_add_zip</t>
  </si>
  <si>
    <t>[["146420001",1016731],["146213001",628128],["088691800",497747],["076081011",496497],["105951530",406485]]</t>
  </si>
  <si>
    <t>UPHP-claim-V00-prov_rendering_dea_num</t>
  </si>
  <si>
    <t>UPHP-claim-V00-prov_rendering_first_name</t>
  </si>
  <si>
    <t>ZZZSTEVEN</t>
  </si>
  <si>
    <t>[["MICHAEL",243418],["DAVID",181201],["JOHN",131372],["ROBERT",129418],["JOSEPH",109190]]</t>
  </si>
  <si>
    <t>UPHP-claim-V00-prov_rendering_full_name</t>
  </si>
  <si>
    <t>(C) COFFING, JANEL</t>
  </si>
  <si>
    <t>ZZZTRISKER, ZZZSTEVEN C.</t>
  </si>
  <si>
    <t>[["STRONG MEMORIAL HOSPITAL",811556],["ROCHESTER GENERAL HOSPITAL",598370],["QUEST DIAGNOSTICS CLINICAL LABORATORY",502138],["LABCORP RARITAN",500923],["BIO REFERENCE LABORATORIES",398331]]</t>
  </si>
  <si>
    <t>UPHP-claim-V00-prov_rendering_group_full_name</t>
  </si>
  <si>
    <t>UPHP-claim-V00-prov_rendering_group_irs_num</t>
  </si>
  <si>
    <t>UPHP-claim-V00-prov_rendering_group_medicaid_id</t>
  </si>
  <si>
    <t>UPHP-claim-V00-prov_rendering_group_medicare_id</t>
  </si>
  <si>
    <t>UPHP-claim-V00-prov_rendering_group_npi</t>
  </si>
  <si>
    <t>UPHP-claim-V00-prov_rendering_group_payer_num</t>
  </si>
  <si>
    <t>UPHP-claim-V00-prov_rendering_group_specialty_1</t>
  </si>
  <si>
    <t>UPHP-claim-V00-prov_rendering_group_specialty_2</t>
  </si>
  <si>
    <t>UPHP-claim-V00-prov_rendering_irs_num</t>
  </si>
  <si>
    <t>xxxxxxxxx</t>
  </si>
  <si>
    <t>[["160743209",889366],["160743134",788570],["133843560",738124],["133757370",543161],["161387862",510581]]</t>
  </si>
  <si>
    <t>UPHP-claim-V00-prov_rendering_last_name</t>
  </si>
  <si>
    <t>(C) COFFING</t>
  </si>
  <si>
    <t>ZZZTRISKER</t>
  </si>
  <si>
    <t>[["HDOLLAR",64958],["SHAH",54481],["NELSON",49854],["SMITH",49144],["KHAN",48901]]</t>
  </si>
  <si>
    <t>UPHP-claim-V00-prov_rendering_license_num</t>
  </si>
  <si>
    <t>UPHP-claim-V00-prov_rendering_lob</t>
  </si>
  <si>
    <t>UPHP-claim-V00-prov_rendering_medicaid_id</t>
  </si>
  <si>
    <t>UPHP-claim-V00-prov_rendering_medicare_id</t>
  </si>
  <si>
    <t>UPHP-claim-V00-prov_rendering_middle_name</t>
  </si>
  <si>
    <t>[["A",997979],["M",987743],["J",764426],["L",575160],["S",507877]]</t>
  </si>
  <si>
    <t>UPHP-claim-V00-prov_rendering_npi</t>
  </si>
  <si>
    <t>[["1346285657",802022],["1255360517",589281],["1932145778",506164],["1063497451",505637],["1134277494",404552]]</t>
  </si>
  <si>
    <t>UPHP-claim-V00-prov_rendering_pay_class</t>
  </si>
  <si>
    <t>UPHP-claim-V00-prov_rendering_payer_num</t>
  </si>
  <si>
    <t>[["0425",807632],["PC100008001",594048],["5504000",504254],["372568",503699],["956757",402163]]</t>
  </si>
  <si>
    <t>UPHP-claim-V00-prov_rendering_phone_num</t>
  </si>
  <si>
    <t>[["5852752121",795292],["8457036999",634842],["5859224000",599557],["8006315250",505079],["8006311388",503187]]</t>
  </si>
  <si>
    <t>UPHP-claim-V00-prov_rendering_service_area</t>
  </si>
  <si>
    <t>UPHP-claim-V00-prov_rendering_specialty_1</t>
  </si>
  <si>
    <t>[["Family Practice",1838000],["Internal Medicine",1214995],["Pediatrics",1186316],["Diagnostic Radiology",591866],["Physical Therapy",571739]]</t>
  </si>
  <si>
    <t>UPHP-claim-V00-prov_rendering_specialty_2</t>
  </si>
  <si>
    <t>Vascular &amp; Interventional Rad</t>
  </si>
  <si>
    <t>[["Neurology",3741],["Internal Medicine",938],["Genetics",739],["Psychiatry",473],["General Surgery",363]]</t>
  </si>
  <si>
    <t>UPHP-claim-V00-prov_rendering_title</t>
  </si>
  <si>
    <t>psyd</t>
  </si>
  <si>
    <t>[["MD",4339304],["NP",934463],["0039",616294],["PA",583686],["DO",521303]]</t>
  </si>
  <si>
    <t>UPHP-claim-V00-prov_rendering_type</t>
  </si>
  <si>
    <t>[["0039",6955139],["HOS",6659067],["LAB",1894581],["0049",1129216],["0056",784145]]</t>
  </si>
  <si>
    <t>UPHP-claim-V00-prov_rendering_type_desc</t>
  </si>
  <si>
    <t>AA</t>
  </si>
  <si>
    <t>[["MD",6955139],["Hospital",6659067],["Indep Lab",1894581],["NP",1129216],["PA",784145]]</t>
  </si>
  <si>
    <t>UPHP-claim-V00-received_dt</t>
  </si>
  <si>
    <t>[["20240423",140530],["20231218",117687],["20240612",116481],["20240205",113646],["20240613",111594]]</t>
  </si>
  <si>
    <t>CLAIM_LINE.LINE_RECEIVED_DT</t>
  </si>
  <si>
    <t>UPHP-claim-V00-remit_dt</t>
  </si>
  <si>
    <t>[["20240623",326328],["20240616",318397],["20240428",298870],["20240505",280462],["20240225",278761]]</t>
  </si>
  <si>
    <t>CLAIM_LINE.LINE_REMIT_DT</t>
  </si>
  <si>
    <t>UPHP-claim-V00-revenue_cd</t>
  </si>
  <si>
    <t>[["0301",1475093],["0300",728930],["0636",708750],["0305",439747],["0306",363096]]</t>
  </si>
  <si>
    <t>CLAIM_LINE.REVENUE_CD</t>
  </si>
  <si>
    <t>UPHP-claim-V00-svc_category_cd</t>
  </si>
  <si>
    <t>A001</t>
  </si>
  <si>
    <t>ZA02</t>
  </si>
  <si>
    <t>[["Q001",2434916],["D035",1012873],["K002",905392],["KA68",772311],["Z001",747805]]</t>
  </si>
  <si>
    <t>CLAIM_LINE.LINE_SERVICE_CATEGORY_CD</t>
  </si>
  <si>
    <t>UPHP-claim-V00-svc_category_desc</t>
  </si>
  <si>
    <t>Fac-IP-Anc-Amb</t>
  </si>
  <si>
    <t>Phys-OP-WellBeing Rewards</t>
  </si>
  <si>
    <t>[["Fac-OP-Lab",2436178],["Phys-OP-Lab-F",1012439],["Phys-OP-Visit",904990],["Phys-OP-Visit-PCP",771934],["Phys-OP-N/C",747311]]</t>
  </si>
  <si>
    <t>CLAIM_LINE.SERVICE_CATEGORY_DESC</t>
  </si>
  <si>
    <t>UPHP-claim-V00-tpp_actual_amt</t>
  </si>
  <si>
    <t>CLAIM_LINE.TPP_PAID_TO_TP_AMT</t>
  </si>
  <si>
    <t>UPHP-claim-V00-tpp_entered_amt</t>
  </si>
  <si>
    <t>CLAIM_LINE.TPP_BILLED_BY_TP_AMT</t>
  </si>
  <si>
    <t>UPHP-claim-V00-trauma_ind</t>
  </si>
  <si>
    <t>[["E",404934],["I",37115],["A",6902],["W",696],["Z",223]]</t>
  </si>
  <si>
    <t>CLAIM_HEADER.CLAIM_TRAUMA_IND</t>
  </si>
  <si>
    <t>UPHP-claim-V00-value_based_payment_ind</t>
  </si>
  <si>
    <t>[["N",22576902],["Y",369070],["P",363]]</t>
  </si>
  <si>
    <t>CLAIM_LINE.LINE_VALUE_BASED_PAYMENT_IND</t>
  </si>
  <si>
    <t>member</t>
  </si>
  <si>
    <t>UPHP-member-V00-BUSINESS_CATEGORY</t>
  </si>
  <si>
    <t>00CL</t>
  </si>
  <si>
    <t>[["MCD2",257761],["CHPL",102943],["ASO",99543],["M013",62814],["NYL3",57399]]</t>
  </si>
  <si>
    <t>MEMBER.BUSINESS_CATEGORY</t>
  </si>
  <si>
    <t>UPHP-member-V00-COMPANY</t>
  </si>
  <si>
    <t>MVP Health Plan, Inc</t>
  </si>
  <si>
    <t>MVP Select Care, Inc</t>
  </si>
  <si>
    <t>[["MVP Health Plan, Inc",1137482],["MVP Health Services Corp",343310],["MVP Select Care, Inc",100107]]</t>
  </si>
  <si>
    <t>MEMBER.COMPANY</t>
  </si>
  <si>
    <t>UPHP-member-V00-COVERAGE_TYPE</t>
  </si>
  <si>
    <t>M</t>
  </si>
  <si>
    <t>R</t>
  </si>
  <si>
    <t>[["M",940656],["R",640243]]</t>
  </si>
  <si>
    <t>MEMBER.COVERAGE_TYPE</t>
  </si>
  <si>
    <t>UPHP-member-V00-ELIGIBILITY_FROM_DATE</t>
  </si>
  <si>
    <t>[["2024-01-01",379890],["2023-01-01",329654],["2023-12-01",44494],["2023-07-01",41366],["2024-04-01",41325]]</t>
  </si>
  <si>
    <t>MEMBER.MBR_ELIGIBILITY_EFFECTIVE_START_DT</t>
  </si>
  <si>
    <t>UPHP-member-V00-ELIGIBILITY_TO_DATE</t>
  </si>
  <si>
    <t>[["9999-12-31",570568],["2023-12-31",379091],["2024-06-30",47549],["2023-11-30",47291],["2024-03-31",37565]]</t>
  </si>
  <si>
    <t>MEMBER.MBR_ELIGIBILITY_EFFECTIVE_END_DT</t>
  </si>
  <si>
    <t>UPHP-member-V00-EMPI</t>
  </si>
  <si>
    <t>fffff4bbb2c6488780a4bd4222036608</t>
  </si>
  <si>
    <t>[["f382cc2c17804a42a34fbd4222036608",3975],["d29bb7de2a9346808c84bd4222036608",3974],["abef4a31d15840db9f44bd4222036608",3974],["dc66023fd757496e9e57bd4222036608",3974],["49ef7d840ffe474291acbd4222036608",3974]]</t>
  </si>
  <si>
    <t>MEMBER.EMPI</t>
  </si>
  <si>
    <t>UPHP-member-V00-FINANCE_REGION_CODE</t>
  </si>
  <si>
    <t>Western</t>
  </si>
  <si>
    <t>[["Mid-Hudson",349336],["East",233802],["Northern Metro",227082],["Rochester",204192],["Vermont",149430]]</t>
  </si>
  <si>
    <t>UPHP-member-V00-GROUP_ID</t>
  </si>
  <si>
    <t>[["241160",284112],["247799",187898],["241162",102999],["600001",69548],["214402",68823]]</t>
  </si>
  <si>
    <t>MEMBER.MBR_GROUP_ID</t>
  </si>
  <si>
    <t>UPHP-member-V00-GROUP_NAME</t>
  </si>
  <si>
    <t>10 DAY KITCHENS LLC</t>
  </si>
  <si>
    <t>i3 TECHNOLOGY MANAGEMENT GROUP LLC</t>
  </si>
  <si>
    <t>[["MEDICAID",284112],["MEDICARE DIRECT BILL IND",187898],["CHILD HEALTH PLUS",102777],["NY INDIVIDUAL EXCHANGE GROUP",69548],["NEW YORK STATE",68823]]</t>
  </si>
  <si>
    <t>MEMBER.MBR_GROUP_NAME</t>
  </si>
  <si>
    <t>UPHP-member-V00-INSURANCE_GROUP_NAME</t>
  </si>
  <si>
    <t>[["MEDICAID",284112],["MEDICARE DIRECT BILL IND",187898],["CHILD HEALTH PLUS",102999],["NY INDIVIDUAL EXCHANGE GROUP",69548],["NEW YORK STATE",68823]]</t>
  </si>
  <si>
    <t>UPHP-member-V00-LINE_OF_BUSINESS</t>
  </si>
  <si>
    <t>Commercial</t>
  </si>
  <si>
    <t>[["Commercial",842555],["Government Program",386889],["Medicare",251348],["Self-funded/ASO",100107]]</t>
  </si>
  <si>
    <t>UPHP-member-V00-LINE_OF_BUSINESS_CODE</t>
  </si>
  <si>
    <t>[["AR44",499245],["GP44",386889],["AR43",343310],["MC44",251348],["ASO",100107]]</t>
  </si>
  <si>
    <t>MEMBER.MBR_SUB_PRODUCT_CD</t>
  </si>
  <si>
    <t>UPHP-member-V00-MEDICAID_NUMBER</t>
  </si>
  <si>
    <t>[["70296737",1642],["FR78721S",1642],["EX97766H",1642],["FW84757C",1642],["DW85304B",1641]]</t>
  </si>
  <si>
    <t>UPHP-member-V00-MEDICARE_NUMBER</t>
  </si>
  <si>
    <t>[["3PP4Q92QD01",1298],["6UG6AY1JA83",836],["4FY4T11JK06",836],["2CP2AP2KD82",836],["2ET4XT2KR66",836]]</t>
  </si>
  <si>
    <t>UPHP-member-V00-MEMBER_CITY</t>
  </si>
  <si>
    <t>.RED HOOK</t>
  </si>
  <si>
    <t>[["ROCHESTER",117907],["SCHENECTADY",37331],["POUGHKEEPSIE",37158],["YONKERS",33411],["NEWBURGH",28398]]</t>
  </si>
  <si>
    <t>MEMBER.CITY</t>
  </si>
  <si>
    <t>UPHP-member-V00-MEMBER_COUNTY</t>
  </si>
  <si>
    <t>[["WESTCHESTER",208934],["MONROE",194458],["ORANGE",133060],["DUTCHESS",113546],["ULSTER",90406]]</t>
  </si>
  <si>
    <t>UPHP-member-V00-MEMBER_DOB</t>
  </si>
  <si>
    <t>[["2007-10-07",7831],["2016-11-01",7651],["1996-11-17",3978],["1958-02-23",3978],["1971-07-05",3977]]</t>
  </si>
  <si>
    <t>UPHP-member-V00-MEMBER_FIRST_NAME</t>
  </si>
  <si>
    <t>[["MICHAEL",22792],["JOHN",18877],["ROBERT",16301],["DAVID",15959],["JAMES",15751]]</t>
  </si>
  <si>
    <t>MEMBER.FIRST_NAME</t>
  </si>
  <si>
    <t>UPHP-member-V00-MEMBER_FULL_NAME</t>
  </si>
  <si>
    <t>A JARI A JOHSON</t>
  </si>
  <si>
    <t>ZYTORIA C REYNOLDS</t>
  </si>
  <si>
    <t>[["MVP Employee MVP Employee",12387],["CASSANDRA BOEHM",3978],["JOSEPH M WOLF",3977],["CHIUWAH CHENG",3977],["ISABELLA S KOWALSKI",3977]]</t>
  </si>
  <si>
    <t>MEMBER.FULL_NAME</t>
  </si>
  <si>
    <t>UPHP-member-V00-MEMBER_GENDER</t>
  </si>
  <si>
    <t>[["F",827938],["M",752516],["U",445]]</t>
  </si>
  <si>
    <t>UPHP-member-V00-MEMBER_ID</t>
  </si>
  <si>
    <t>[["82113525003",3859],["82151730200",3858],["82151404800",3858],["82151403500",3858],["82151401002",3858]]</t>
  </si>
  <si>
    <t>UPHP-member-V00-MEMBER_LAST_NAME</t>
  </si>
  <si>
    <t>[["MVP Employee",12262],["SMITH",11722],["MILLER",11496],["SANTIAGO",7761],["BROWN",7708]]</t>
  </si>
  <si>
    <t>UPHP-member-V00-MEMBER_MIDDLE_NAME</t>
  </si>
  <si>
    <t>[["A",139604],["M",134843],["J",110577],["L",85301],["E",64482]]</t>
  </si>
  <si>
    <t>UPHP-member-V00-MEMBER_STATE</t>
  </si>
  <si>
    <t>[["NY",1381252],["VT",153799],["FL",5540],["CT",5338],["PA",4221]]</t>
  </si>
  <si>
    <t>MEMBER.STATE_CD</t>
  </si>
  <si>
    <t>UPHP-member-V00-MEMBER_ZIP_CODE</t>
  </si>
  <si>
    <t>[["12550",27146],["10573",25005],["12601",19657],["10940",18432],["10801",18317]]</t>
  </si>
  <si>
    <t>UPHP-member-V00-MEME_CK</t>
  </si>
  <si>
    <t>[["126516150",3978],["126516350",3977],["126516250",3977],["126157402",3977],["126157401",3977]]</t>
  </si>
  <si>
    <t>MEMBER.MEME_CK</t>
  </si>
  <si>
    <t>UPHP-member-V00-PRODUCT</t>
  </si>
  <si>
    <t>[["H0000009",257300],["H0000001",52021],["RXCHP01X",51970],["HXE00007",25843],["RHXE0007",25841]]</t>
  </si>
  <si>
    <t>UPHP-member-V00-PRODUCT_NAME</t>
  </si>
  <si>
    <t>[["COMMERCIAL Large Group",296037],["TANF",257761],["Medicare",237867],["COMMERCIAL Small Group Off Exchange",180650],["Essential Plan",149692]]</t>
  </si>
  <si>
    <t>MEMBER.MBR_PRODUCT_DESC</t>
  </si>
  <si>
    <t>UPHP-member-V00-PRODUCT_STATE</t>
  </si>
  <si>
    <t>[["NY",1431469],["VT",149430]]</t>
  </si>
  <si>
    <t>UPHP-member-V00-PROGRAM_CODE</t>
  </si>
  <si>
    <t>Check if we are getting APR DRG or MS DRG</t>
  </si>
  <si>
    <t>check if we are getting DIAG or PROC in ICD10</t>
  </si>
  <si>
    <t>Check if "is_readmission", "bed_days" has different values for same claim to understand if it is claim level or line level</t>
  </si>
  <si>
    <t>IN_CROSSWALK</t>
  </si>
  <si>
    <t>TABLE_NAME</t>
  </si>
  <si>
    <t>COLUMN_NAME</t>
  </si>
  <si>
    <t>COLUMN_TYPE</t>
  </si>
  <si>
    <t>COLUMN_ORDER</t>
  </si>
  <si>
    <t>COLUMN_COMMENT</t>
  </si>
  <si>
    <t>TABLE_CREATION_ORDER</t>
  </si>
  <si>
    <t>IS_MANDATORY</t>
  </si>
  <si>
    <t>MANDATORY_PROV_TYPE</t>
  </si>
  <si>
    <t>MCDM_MASKING_TYPE</t>
  </si>
  <si>
    <t>IN_EDITS</t>
  </si>
  <si>
    <t>PROVIDER</t>
  </si>
  <si>
    <t>DP_CREATE_TIMESTAMP</t>
  </si>
  <si>
    <t>TIMESTAMP_NTZ</t>
  </si>
  <si>
    <t>Technical column</t>
  </si>
  <si>
    <t>DP_UPDATE_TIMESTAMP</t>
  </si>
  <si>
    <t>VARCHAR</t>
  </si>
  <si>
    <t>Technical column, idicates unique MWAA run id</t>
  </si>
  <si>
    <t>DP_LAST_LOAD_FLAG</t>
  </si>
  <si>
    <t>DP_SOURCE_FILE_GROUP</t>
  </si>
  <si>
    <t>Indicates if given record is coming from claim file or provider file</t>
  </si>
  <si>
    <t>PROVIDER_SID</t>
  </si>
  <si>
    <t>NUMBER(38,0) NOT NULL</t>
  </si>
  <si>
    <t>BILLING_GROUP,RENDERING_GROUP</t>
  </si>
  <si>
    <t>BILLING,RENDERING</t>
  </si>
  <si>
    <t>PROV_AFFILIATION_DESC</t>
  </si>
  <si>
    <t>PROV_AFFILIATION_NUM</t>
  </si>
  <si>
    <t>PROV_AFTER_HOURS_PHONE</t>
  </si>
  <si>
    <t>PROV_BIRTH_DT</t>
  </si>
  <si>
    <t>DATE</t>
  </si>
  <si>
    <t>BILLING,BILLING_GROUP,RENDERING</t>
  </si>
  <si>
    <t>PROV_CLIA_EXP_DT</t>
  </si>
  <si>
    <t>PROV_CLIA_NUM</t>
  </si>
  <si>
    <t>PROV_CONTRACT_CLASSIFICATION</t>
  </si>
  <si>
    <t>PROV_DEA_EXP_DT</t>
  </si>
  <si>
    <t>PROV_DEA_NUM</t>
  </si>
  <si>
    <t>PROV_DEGREE</t>
  </si>
  <si>
    <t>PROV_EMAIL</t>
  </si>
  <si>
    <t>PROV_EXCLUDE_FROM_DIRECTORY</t>
  </si>
  <si>
    <t>PROV_EXCLUDE_REASON</t>
  </si>
  <si>
    <t>PROV_FAX_NUM</t>
  </si>
  <si>
    <t>PROV_FIRST_NAME</t>
  </si>
  <si>
    <t>BILLING,REFERRING,RENDERING</t>
  </si>
  <si>
    <t>PROV_FULL_NAME</t>
  </si>
  <si>
    <t>BILLING,BILLING_GROUP,REFERRING,REFERRING_GROUP,RENDERING,RENDERING_GROUP</t>
  </si>
  <si>
    <t>PROV_GENDER</t>
  </si>
  <si>
    <t>PROV_GROUP_NAME_FULL</t>
  </si>
  <si>
    <t>PROV_HANDICAP_ACCESSIBILITY_DESC</t>
  </si>
  <si>
    <t>PROV_HANDICAP_ACCESSIBILITY_IND</t>
  </si>
  <si>
    <t>PROV_ISSUED_DT</t>
  </si>
  <si>
    <t>PROV_LANGUAGE_1</t>
  </si>
  <si>
    <t>PROV_LANGUAGE_2</t>
  </si>
  <si>
    <t>PROV_LANGUAGE_3</t>
  </si>
  <si>
    <t>PROV_LAST_NAME</t>
  </si>
  <si>
    <t>PROV_LAST_VERIFIED_DT</t>
  </si>
  <si>
    <t>PROV_LATITUDE</t>
  </si>
  <si>
    <t>NUMBER</t>
  </si>
  <si>
    <t>PROV_LICENSE_1_EXP_DT</t>
  </si>
  <si>
    <t>PROV_LICENSE_2_EXP_DT</t>
  </si>
  <si>
    <t>PROV_LICENSE_2_NUM</t>
  </si>
  <si>
    <t>PROV_LICENSE_3_EXP_DT</t>
  </si>
  <si>
    <t>PROV_LICENSE_3_NUM</t>
  </si>
  <si>
    <t>PROV_LICENSE_STATE_1_CD</t>
  </si>
  <si>
    <t>PROV_LICENSE_STATE_2_CD</t>
  </si>
  <si>
    <t>PROV_LICENSE_STATE_3_CD</t>
  </si>
  <si>
    <t>PROV_LOB</t>
  </si>
  <si>
    <t>PROV_LOCATION_NAME</t>
  </si>
  <si>
    <t>PROV_LONGITUDE</t>
  </si>
  <si>
    <t>PROV_MEDICAID_EXP_DT</t>
  </si>
  <si>
    <t>PROV_MEDICAID_ID</t>
  </si>
  <si>
    <t>BILLING,BILLING_GROUP,RENDERING,RENDERING_GROUP</t>
  </si>
  <si>
    <t>PROV_MEDICAID_STATE_CD</t>
  </si>
  <si>
    <t>PROV_MEDICARE_ID</t>
  </si>
  <si>
    <t>PROV_MIDDLE_NAME</t>
  </si>
  <si>
    <t>PROV_NPI</t>
  </si>
  <si>
    <t>ATTENDING,BILLING,BILLING_GROUP,OPERATING,PCP,REFERRING,REFERRING_GROUP,RENDERING,RENDERING_GROUP</t>
  </si>
  <si>
    <t>PROV_OFFICE_PHONE_1_NUM</t>
  </si>
  <si>
    <t>PROV_OFFICE_PHONE_2_NUM</t>
  </si>
  <si>
    <t>PROV_PAR_NONPAR_IND</t>
  </si>
  <si>
    <t>PROV_PATIENT_AGE_MAX</t>
  </si>
  <si>
    <t>PROV_PATIENT_AGE_MIN</t>
  </si>
  <si>
    <t>PROV_PATIENT_GENDER_LIMITS</t>
  </si>
  <si>
    <t>PROV_PATIENT_LIMIT</t>
  </si>
  <si>
    <t>PROV_PATIENT_NEW_ACCEPTANCE_IND</t>
  </si>
  <si>
    <t>PROV_PCP_IND</t>
  </si>
  <si>
    <t>PROV_PDM_EPSDT_ELIG_START_DT</t>
  </si>
  <si>
    <t>PROV_PHONE_NUM</t>
  </si>
  <si>
    <t>PROV_PRIMARY_LOCATION</t>
  </si>
  <si>
    <t>PROV_SERVICE_AREA</t>
  </si>
  <si>
    <t>RENDERING</t>
  </si>
  <si>
    <t>PROV_SPECIALTY_3_CD</t>
  </si>
  <si>
    <t>PROV_SPECIALTY_1_CERT_BOARD</t>
  </si>
  <si>
    <t>PROV_SPECIALTY_1_CERT_DT</t>
  </si>
  <si>
    <t>PROV_SPECIALTY_1_CERT_EXP_DT</t>
  </si>
  <si>
    <t>PROV_SPECIALTY_1_DESC</t>
  </si>
  <si>
    <t>PROV_SPECIALTY_1_MEETS_CRITERIA</t>
  </si>
  <si>
    <t>PROV_SPECIALTY_1_STATUS</t>
  </si>
  <si>
    <t>PROV_SPECIALTY_2_CERT_BOARD</t>
  </si>
  <si>
    <t>PROV_SPECIALTY_2_CERT_DT</t>
  </si>
  <si>
    <t>PROV_SPECIALTY_2_CERT_EXP_DT</t>
  </si>
  <si>
    <t>PROV_SPECIALTY_2_DESC</t>
  </si>
  <si>
    <t>PROV_SPECIALTY_2_MEETS_CRITERIA</t>
  </si>
  <si>
    <t>PROV_SPECIALTY_2_STATUS</t>
  </si>
  <si>
    <t>PROV_SPECIALTY_3_CERT_BOARD</t>
  </si>
  <si>
    <t>PROV_SPECIALTY_3_CERT_DT</t>
  </si>
  <si>
    <t>PROV_SPECIALTY_3_CERT_EXP_DT</t>
  </si>
  <si>
    <t>PROV_SPECIALTY_3_DESC</t>
  </si>
  <si>
    <t>PROV_SPECIALTY_3_MEETS_CRITERIA</t>
  </si>
  <si>
    <t>PROV_SPECIALTY_3_STATUS</t>
  </si>
  <si>
    <t>PROV_TITLE</t>
  </si>
  <si>
    <t>PROV_TYPE</t>
  </si>
  <si>
    <t>PROV_TYPE_DESC</t>
  </si>
  <si>
    <t>PROV_VERFICATION_SOURCE</t>
  </si>
  <si>
    <t>PROV_TAXONOMY_1_CD</t>
  </si>
  <si>
    <t>PROV_TAXONOMY_2_CD</t>
  </si>
  <si>
    <t>PROV_TAXONOMY_3_CD</t>
  </si>
  <si>
    <t>MEMBER</t>
  </si>
  <si>
    <t>MARKETPLACE_ID</t>
  </si>
  <si>
    <t>MASK_VARCHAR</t>
  </si>
  <si>
    <t>MBR_BENEFIT_PKG</t>
  </si>
  <si>
    <t>MBR_ELIGIBILITY_EFFECTIVE_END_DT</t>
  </si>
  <si>
    <t>MASK_DATE</t>
  </si>
  <si>
    <t>MBR_ELIGIBILITY_EFFECTIVE_START_DT</t>
  </si>
  <si>
    <t>MBR_GROUP_ID</t>
  </si>
  <si>
    <t>MBR_NETWORK_CD</t>
  </si>
  <si>
    <t>MBR_NETWORK_DESC</t>
  </si>
  <si>
    <t>MBR_PREMIUM_GROUP</t>
  </si>
  <si>
    <t>MBR_PRODUCT_CD</t>
  </si>
  <si>
    <t>MBR_PRODUCT_DESC</t>
  </si>
  <si>
    <t>MBR_PRODUCT_DESC_LONG</t>
  </si>
  <si>
    <t>MBR_PRODUCT_DIVISION</t>
  </si>
  <si>
    <t>MBR_PRODUCT_ID</t>
  </si>
  <si>
    <t>MBR_PRODUCT_NAME</t>
  </si>
  <si>
    <t>MBR_PRODUCT_REGION</t>
  </si>
  <si>
    <t>MBR_PRODUCT_STATE_CD</t>
  </si>
  <si>
    <t>MBR_PRODUCT_TYPE</t>
  </si>
  <si>
    <t>MBR_PROGRAM_DESC</t>
  </si>
  <si>
    <t>MBR_PROGRAM_TYPE</t>
  </si>
  <si>
    <t>MBR_SUB_PRODUCT_CD</t>
  </si>
  <si>
    <t>MBR_SUBSCRIBER_ID</t>
  </si>
  <si>
    <t>MEDICAID_ID</t>
  </si>
  <si>
    <t>MEDICARE_ID</t>
  </si>
  <si>
    <t>MOTHER_MEDICAID_ID</t>
  </si>
  <si>
    <t>NAME_PREFIX</t>
  </si>
  <si>
    <t>NAME_SUFFIX</t>
  </si>
  <si>
    <t>NICU_IND</t>
  </si>
  <si>
    <t>PCP_ID</t>
  </si>
  <si>
    <t>RACE</t>
  </si>
  <si>
    <t>REFERRAL_IND</t>
  </si>
  <si>
    <t>REGION</t>
  </si>
  <si>
    <t>SERVICE_AREA</t>
  </si>
  <si>
    <t>EMPLOYER_NAME_PRIMARY</t>
  </si>
  <si>
    <t>EMPLOYER_NAME_SECONDARY</t>
  </si>
  <si>
    <t>EMPLOYER_NAME_TERTIARY</t>
  </si>
  <si>
    <t>HEALTH_PLAN_ID_PRIMARY</t>
  </si>
  <si>
    <t>HEALTH_PLAN_ID_SECONDARY</t>
  </si>
  <si>
    <t>HEALTH_PLAN_ID_TERTIARY</t>
  </si>
  <si>
    <t>PRIMARY_LANGUAGE</t>
  </si>
  <si>
    <t>Says if given record is coming from Member File or Claim Line</t>
  </si>
  <si>
    <t>MEMBER_SID</t>
  </si>
  <si>
    <t>Surrogate key</t>
  </si>
  <si>
    <t>MEMBER_ID</t>
  </si>
  <si>
    <t>ADD_LINE_1</t>
  </si>
  <si>
    <t>ADD_LINE_2</t>
  </si>
  <si>
    <t>POSTAL_CD</t>
  </si>
  <si>
    <t>MASK_ZIP_CODE</t>
  </si>
  <si>
    <t>STATE_CD</t>
  </si>
  <si>
    <t>BENEFIT_PACKAGE</t>
  </si>
  <si>
    <t>MASK_BIRTH_DATE</t>
  </si>
  <si>
    <t>FULL_NAME</t>
  </si>
  <si>
    <t>GENDER</t>
  </si>
  <si>
    <t>LATTITUDE</t>
  </si>
  <si>
    <t>MASK_NUMBER</t>
  </si>
  <si>
    <t>LONGITUDE</t>
  </si>
  <si>
    <t>MARITAL_STATUS_CD</t>
  </si>
  <si>
    <t>PHONE_NUM</t>
  </si>
  <si>
    <t>PATIENT</t>
  </si>
  <si>
    <t>PAT_RELATION_CD_TERTIARY</t>
  </si>
  <si>
    <t>PATIENT_SID</t>
  </si>
  <si>
    <t>PATIENT_ID</t>
  </si>
  <si>
    <t>PAT_ACCOUNT_NUM</t>
  </si>
  <si>
    <t>PAT_ADD_LINE_1</t>
  </si>
  <si>
    <t>PAT_ADD_LINE_2</t>
  </si>
  <si>
    <t>PAT_POSTAL_CD</t>
  </si>
  <si>
    <t>PAT_STATE_CD</t>
  </si>
  <si>
    <t>PAT_AGE</t>
  </si>
  <si>
    <t>MASK_AGE</t>
  </si>
  <si>
    <t>PAT_BIRTH_DT</t>
  </si>
  <si>
    <t>PAT_CITY</t>
  </si>
  <si>
    <t>PAT_COUNTY</t>
  </si>
  <si>
    <t>PAT_FIRST_NAME</t>
  </si>
  <si>
    <t>PAT_FULL_NAME</t>
  </si>
  <si>
    <t>PAT_LAST_NAME</t>
  </si>
  <si>
    <t>PAT_PHONE_NUM</t>
  </si>
  <si>
    <t>INSURED_GROUP_NAME_PRIMARY</t>
  </si>
  <si>
    <t>INSURED_GROUP_NAME_SECONDARY</t>
  </si>
  <si>
    <t>INSURED_GROUP_NAME_TERTIARY</t>
  </si>
  <si>
    <t>INSURED_GROUP_NUM_PRIMARY</t>
  </si>
  <si>
    <t>INSURED_GROUP_NUM_SECONDARY</t>
  </si>
  <si>
    <t>INSURED_GROUP_NUM_TERTIARY</t>
  </si>
  <si>
    <t>INSURED_ID_PRIMARY</t>
  </si>
  <si>
    <t>INSURED_ID_SECONDARY</t>
  </si>
  <si>
    <t>INSURED_ID_TERTIARY</t>
  </si>
  <si>
    <t>INSURED_MBR_NAME_PRIMARY</t>
  </si>
  <si>
    <t>INSURED_MBR_NAME_SECONDARY</t>
  </si>
  <si>
    <t>INSURED_MBR_NAME_TERTIARY</t>
  </si>
  <si>
    <t>PAT_RELATION_CD_SECONDARY</t>
  </si>
  <si>
    <t>PAT_BIRTH_WEIGHT</t>
  </si>
  <si>
    <t>NUMBER(38,2)</t>
  </si>
  <si>
    <t>CLAIM_HEADER</t>
  </si>
  <si>
    <t>DIAG_CD_16</t>
  </si>
  <si>
    <t>DIAG_CD_16_POA</t>
  </si>
  <si>
    <t>DIAG_CD_17</t>
  </si>
  <si>
    <t>DIAG_CD_17_POA</t>
  </si>
  <si>
    <t>DIAG_CD_18</t>
  </si>
  <si>
    <t>DIAG_CD_18_POA</t>
  </si>
  <si>
    <t>DIAG_CD_19</t>
  </si>
  <si>
    <t>DIAG_CD_19_POA</t>
  </si>
  <si>
    <t>DIAG_CD_20</t>
  </si>
  <si>
    <t>DIAG_CD_20_POA</t>
  </si>
  <si>
    <t>DIAG_CD_21</t>
  </si>
  <si>
    <t>DIAG_CD_21_POA</t>
  </si>
  <si>
    <t>DIAG_CD_22</t>
  </si>
  <si>
    <t>DIAG_CD_22_POA</t>
  </si>
  <si>
    <t>DIAG_CD_23</t>
  </si>
  <si>
    <t>DIAG_CD_23_POA</t>
  </si>
  <si>
    <t>DIAG_CD_24</t>
  </si>
  <si>
    <t>DIAG_CD_24_POA</t>
  </si>
  <si>
    <t>DIAG_CD_25</t>
  </si>
  <si>
    <t>DIAG_CD_25_POA</t>
  </si>
  <si>
    <t>DIAG_ICD_VERSION_IND</t>
  </si>
  <si>
    <t>EXTERNAL_CAUSE_INJURY_CD_01</t>
  </si>
  <si>
    <t>EXTERNAL_CAUSE_INJURY_CD_01_POA</t>
  </si>
  <si>
    <t>EXTERNAL_CAUSE_INJURY_CD_02</t>
  </si>
  <si>
    <t>EXTERNAL_CAUSE_INJURY_CD_02_POA</t>
  </si>
  <si>
    <t>EXTERNAL_CAUSE_INJURY_CD_03</t>
  </si>
  <si>
    <t>EXTERNAL_CAUSE_INJURY_CD_03_POA</t>
  </si>
  <si>
    <t>EXTERNAL_CAUSE_INJURY_CD_04</t>
  </si>
  <si>
    <t>EXTERNAL_CAUSE_INJURY_CD_04_POA</t>
  </si>
  <si>
    <t>EXTERNAL_CAUSE_INJURY_CD_05</t>
  </si>
  <si>
    <t>EXTERNAL_CAUSE_INJURY_CD_05_POA</t>
  </si>
  <si>
    <t>EXTERNAL_CAUSE_INJURY_CD_06</t>
  </si>
  <si>
    <t>EXTERNAL_CAUSE_INJURY_CD_06_POA</t>
  </si>
  <si>
    <t>EXTERNAL_CAUSE_INJURY_CD_07</t>
  </si>
  <si>
    <t>EXTERNAL_CAUSE_INJURY_CD_07_POA</t>
  </si>
  <si>
    <t>EXTERNAL_CAUSE_INJURY_CD_08</t>
  </si>
  <si>
    <t>EXTERNAL_CAUSE_INJURY_CD_08_POA</t>
  </si>
  <si>
    <t>EXTERNAL_CAUSE_INJURY_CD_09</t>
  </si>
  <si>
    <t>EXTERNAL_CAUSE_INJURY_CD_09_POA</t>
  </si>
  <si>
    <t>EXTERNAL_CAUSE_INJURY_CD_10</t>
  </si>
  <si>
    <t>EXTERNAL_CAUSE_INJURY_CD_10_POA</t>
  </si>
  <si>
    <t>EXTERNAL_CAUSE_INJURY_CD_11</t>
  </si>
  <si>
    <t>EXTERNAL_CAUSE_INJURY_CD_11_POA</t>
  </si>
  <si>
    <t>PROC_CD_01</t>
  </si>
  <si>
    <t>PROC_CD_02</t>
  </si>
  <si>
    <t>PROC_CD_03</t>
  </si>
  <si>
    <t>PROC_CD_04</t>
  </si>
  <si>
    <t>PROC_CD_05</t>
  </si>
  <si>
    <t>PROC_CD_06</t>
  </si>
  <si>
    <t>PROC_CD_07</t>
  </si>
  <si>
    <t>PROC_CD_08</t>
  </si>
  <si>
    <t>PROC_CD_09</t>
  </si>
  <si>
    <t>PROC_CD_10</t>
  </si>
  <si>
    <t>PROC_CD_11</t>
  </si>
  <si>
    <t>PROC_CD_12</t>
  </si>
  <si>
    <t>PROC_CD_13</t>
  </si>
  <si>
    <t>PROC_CD_14</t>
  </si>
  <si>
    <t>PROC_CD_15</t>
  </si>
  <si>
    <t>PROC_CD_16</t>
  </si>
  <si>
    <t>PROC_CD_17</t>
  </si>
  <si>
    <t>PROC_CD_18</t>
  </si>
  <si>
    <t>PROC_CD_19</t>
  </si>
  <si>
    <t>PROC_CD_20</t>
  </si>
  <si>
    <t>PROC_CD_21</t>
  </si>
  <si>
    <t>PROC_CD_22</t>
  </si>
  <si>
    <t>PROC_CD_23</t>
  </si>
  <si>
    <t>PROC_CD_24</t>
  </si>
  <si>
    <t>PROC_CD_25</t>
  </si>
  <si>
    <t>PROC_ICD_VERSION_IND</t>
  </si>
  <si>
    <t>PROF_ACCEPT_ASSIGNMENT</t>
  </si>
  <si>
    <t>PROF_ADDITIONAL_INFO</t>
  </si>
  <si>
    <t>PROF_RESUBMISSION_CODE</t>
  </si>
  <si>
    <t>PROF_SERVICE_LOCATION_NAME</t>
  </si>
  <si>
    <t>PROF_SERVICE_LOCATION_NPI</t>
  </si>
  <si>
    <t>TPP_OTHER_LIABILITY_AUTO</t>
  </si>
  <si>
    <t>TPP_OTHER_LIABILITY_EMPLOYMENT</t>
  </si>
  <si>
    <t>TPP_OTHER_LIABILITY_OTHER</t>
  </si>
  <si>
    <t>TPP_PAYER_NAME_PRIMARY</t>
  </si>
  <si>
    <t>TPP_PAYER_NAME_SECONDARY</t>
  </si>
  <si>
    <t>TPP_PAYER_NAME_TERTIARY</t>
  </si>
  <si>
    <t>VALUE_AMT_01</t>
  </si>
  <si>
    <t>VALUE_AMT_02</t>
  </si>
  <si>
    <t>VALUE_AMT_03</t>
  </si>
  <si>
    <t>VALUE_AMT_04</t>
  </si>
  <si>
    <t>VALUE_AMT_05</t>
  </si>
  <si>
    <t>VALUE_AMT_06</t>
  </si>
  <si>
    <t>VALUE_AMT_07</t>
  </si>
  <si>
    <t>CLAIM_DOC_CONTROL_NUM_PRIMARY</t>
  </si>
  <si>
    <t>CLAIM_DOC_CONTROL_NUM_SECONDARY</t>
  </si>
  <si>
    <t>CLAIM_DOC_CONTROL_NUM_TERTIARY</t>
  </si>
  <si>
    <t>CLAIM_FACILITY_APR_DRG_ALLOWED_AMT</t>
  </si>
  <si>
    <t>CLAIM_FACILITY_APR_DRG_BILLED_AMT</t>
  </si>
  <si>
    <t>CLAIM_FACILITY_APR_DRG_PAID_AMT</t>
  </si>
  <si>
    <t>CLAIM_FACILITY_MS_DRG_ALLOWED_AMT</t>
  </si>
  <si>
    <t>CLAIM_FACILITY_MS_DRG_BILLED_AMT</t>
  </si>
  <si>
    <t>CLAIM_FACILITY_MS_DRG_PAID_AMT</t>
  </si>
  <si>
    <t>CLAIM_FORM_TYPE_CD</t>
  </si>
  <si>
    <t>CLAIM_FORM_TYPE_DESC</t>
  </si>
  <si>
    <t>CLAIM_TYPE_CD</t>
  </si>
  <si>
    <t>CLAIM_FROM_DT</t>
  </si>
  <si>
    <t>CLAIM_ILLNESS_UNABLE_TO_WORK_FROM_DT</t>
  </si>
  <si>
    <t>CLAIM_ILLNESS_UNABLE_TO_WORK_THRU_DT</t>
  </si>
  <si>
    <t>CLAIM_LENGTH_OF_STAY_ACTUAL_CNT</t>
  </si>
  <si>
    <t>CLAIM_LENGTH_OF_STAY_COVERED_CNT</t>
  </si>
  <si>
    <t>CLAIM_MAJOR_DIAG_CATEGORY_CD</t>
  </si>
  <si>
    <t>CLAIM_NON_COVERED_AMT</t>
  </si>
  <si>
    <t>CLAIM_NUM</t>
  </si>
  <si>
    <t>CLAIM_SEQ_NUM</t>
  </si>
  <si>
    <t>CLAIM_NUM_EXTERNAL</t>
  </si>
  <si>
    <t>CLAIM_NUM_ORIG</t>
  </si>
  <si>
    <t>CLAIM_PAID_AMT</t>
  </si>
  <si>
    <t>CLAIM_PREPAID_AMT</t>
  </si>
  <si>
    <t>CLAIM_PROCESS_DT</t>
  </si>
  <si>
    <t>CLAIM_PROF_OUTSIDE_LAB_CHARGES_AMT</t>
  </si>
  <si>
    <t>CLAIM_RECORD_RELEASE_ON_FILE</t>
  </si>
  <si>
    <t>CLAIM_RISK_POPULATION</t>
  </si>
  <si>
    <t>CLAIM_SPLIT_IND</t>
  </si>
  <si>
    <t>CLAIM_SUBMITTER_ID</t>
  </si>
  <si>
    <t>CLAIM_SURCHARGE_AMT</t>
  </si>
  <si>
    <t>CLAIM_THRU_DT</t>
  </si>
  <si>
    <t>CLAIM_TRAUMA_IND</t>
  </si>
  <si>
    <t>CONDITION_CD_01</t>
  </si>
  <si>
    <t>CONDITION_CD_02</t>
  </si>
  <si>
    <t>CONDITION_CD_03</t>
  </si>
  <si>
    <t>CONDITION_CD_04</t>
  </si>
  <si>
    <t>CONDITION_CD_05</t>
  </si>
  <si>
    <t>CONDITION_CD_06</t>
  </si>
  <si>
    <t>CONDITION_CD_07</t>
  </si>
  <si>
    <t>CONDITION_CD_08</t>
  </si>
  <si>
    <t>CONDITION_CD_09</t>
  </si>
  <si>
    <t>CONDITION_CD_10</t>
  </si>
  <si>
    <t>DP_ACTIVE_RECORD_FLAG</t>
  </si>
  <si>
    <t>BOOLEAN</t>
  </si>
  <si>
    <t>Indicates if given record is the latest claim header state</t>
  </si>
  <si>
    <t>Indicates if given record came in the last processing</t>
  </si>
  <si>
    <t>CLAIM_HEADER_SID</t>
  </si>
  <si>
    <t>NUMBER(38,0)</t>
  </si>
  <si>
    <t>FK to member table, use it to obtain member data. Primary source for it is claim file, secondary is member file.</t>
  </si>
  <si>
    <t>MEMBER_MBR_FILE_SID</t>
  </si>
  <si>
    <t>FK to member table, it is used only when we get data in member file</t>
  </si>
  <si>
    <t>FK to patient table, use it to obtain patient data</t>
  </si>
  <si>
    <t>PROVIDER_ATTENDING_SID</t>
  </si>
  <si>
    <t>FK to provider table. Always populated. Claim File is the main source.</t>
  </si>
  <si>
    <t>PROVIDER_ATTENDING_PROV_FILE_SID</t>
  </si>
  <si>
    <t>FK to provider table. Populated if providel file is available.</t>
  </si>
  <si>
    <t>PROVIDER_ADMITTING_SID</t>
  </si>
  <si>
    <t>PROVIDER_ADMITTING_PROV_FILE_SID</t>
  </si>
  <si>
    <t>PROVIDER_BILLING_SID</t>
  </si>
  <si>
    <t>PROVIDER_BILLING_PROV_FILE_SID</t>
  </si>
  <si>
    <t>PROVIDER_BILLING_GROUP_SID</t>
  </si>
  <si>
    <t>PROVIDER_BILLING_GROUP_PROV_FILE_SID</t>
  </si>
  <si>
    <t>PROVIDER_OPERATING_SID</t>
  </si>
  <si>
    <t>PROVIDER_OPERATING_PROV_FILE_SID</t>
  </si>
  <si>
    <t>PROVIDER_PCP_SID</t>
  </si>
  <si>
    <t>PROVIDER_PCP_PROV_FILE_SID</t>
  </si>
  <si>
    <t>PROVIDER_PCP_GROUP_SID</t>
  </si>
  <si>
    <t>PROVIDER_PCP_GROUP_PROV_FILE_SID</t>
  </si>
  <si>
    <t>PROVIDER_REFERRING_SID</t>
  </si>
  <si>
    <t>PROVIDER_REFERRING_PROV_FILE_SID</t>
  </si>
  <si>
    <t>PROVIDER_REFERRING_GROUP_SID</t>
  </si>
  <si>
    <t>PROVIDER_REFERRING_GROUP_PROV_FILE_SID</t>
  </si>
  <si>
    <t>ACCIDENT_STATE_CD</t>
  </si>
  <si>
    <t>CLAIM_ACCIDENT_DT</t>
  </si>
  <si>
    <t>CLAIM_ADMIT_DIAG_IND</t>
  </si>
  <si>
    <t>TIME</t>
  </si>
  <si>
    <t>CLAIM_ALTERNATIVE_LEVEL_OF_CARE_AP_DRG_APR_DRG_AMT</t>
  </si>
  <si>
    <t>CLAIM_BILLED_AMT</t>
  </si>
  <si>
    <t>CLAIM_BILLED_NET_AMT</t>
  </si>
  <si>
    <t>CLAIM_COB_AMT</t>
  </si>
  <si>
    <t>CLAIM_COPAY_AMT</t>
  </si>
  <si>
    <t>CLAIM_DEDUCTIBLE_AMT</t>
  </si>
  <si>
    <t>CLAIM_DISCOUNT_AMT</t>
  </si>
  <si>
    <t>CONDITION_CD_11</t>
  </si>
  <si>
    <t>CONDITION_CD_12</t>
  </si>
  <si>
    <t>CONDITION_CD_13</t>
  </si>
  <si>
    <t>CONDITION_CD_14</t>
  </si>
  <si>
    <t>CONDITION_CD_15</t>
  </si>
  <si>
    <t>CONDITION_CD_16</t>
  </si>
  <si>
    <t>CONDITION_CD_17</t>
  </si>
  <si>
    <t>CONDITION_CD_18</t>
  </si>
  <si>
    <t>CONDITION_CD_19</t>
  </si>
  <si>
    <t>CONDITION_CD_20</t>
  </si>
  <si>
    <t>CONDITION_CD_21</t>
  </si>
  <si>
    <t>CONDITION_CD_22</t>
  </si>
  <si>
    <t>CONDITION_CD_23</t>
  </si>
  <si>
    <t>CONDITION_CD_24</t>
  </si>
  <si>
    <t>DIAG_CD_01</t>
  </si>
  <si>
    <t>DIAG_CD_01_POA</t>
  </si>
  <si>
    <t>DIAG_CD_02</t>
  </si>
  <si>
    <t>DIAG_CD_02_POA</t>
  </si>
  <si>
    <t>DIAG_CD_03</t>
  </si>
  <si>
    <t>DIAG_CD_03_POA</t>
  </si>
  <si>
    <t>DIAG_CD_04</t>
  </si>
  <si>
    <t>DIAG_CD_04_POA</t>
  </si>
  <si>
    <t>DIAG_CD_05</t>
  </si>
  <si>
    <t>DIAG_CD_05_POA</t>
  </si>
  <si>
    <t>DIAG_CD_06</t>
  </si>
  <si>
    <t>DIAG_CD_06_POA</t>
  </si>
  <si>
    <t>DIAG_CD_07</t>
  </si>
  <si>
    <t>DIAG_CD_07_POA</t>
  </si>
  <si>
    <t>DIAG_CD_08</t>
  </si>
  <si>
    <t>DIAG_CD_08_POA</t>
  </si>
  <si>
    <t>DIAG_CD_09</t>
  </si>
  <si>
    <t>DIAG_CD_09_POA</t>
  </si>
  <si>
    <t>DIAG_CD_10</t>
  </si>
  <si>
    <t>DIAG_CD_10_POA</t>
  </si>
  <si>
    <t>DIAG_CD_11</t>
  </si>
  <si>
    <t>DIAG_CD_11_POA</t>
  </si>
  <si>
    <t>DIAG_CD_12</t>
  </si>
  <si>
    <t>DIAG_CD_12_POA</t>
  </si>
  <si>
    <t>DIAG_CD_13</t>
  </si>
  <si>
    <t>DIAG_CD_13_POA</t>
  </si>
  <si>
    <t>DIAG_CD_14</t>
  </si>
  <si>
    <t>DIAG_CD_14_POA</t>
  </si>
  <si>
    <t>DIAG_CD_15</t>
  </si>
  <si>
    <t>DIAG_CD_15_POA</t>
  </si>
  <si>
    <t>OCCUR_DT_5</t>
  </si>
  <si>
    <t>OCCUR_DT_6</t>
  </si>
  <si>
    <t>OCCUR_DT_7</t>
  </si>
  <si>
    <t>OCCUR_DT_8</t>
  </si>
  <si>
    <t>OCCUR_SPAN_CD_1</t>
  </si>
  <si>
    <t>OCCUR_SPAN_CD_2</t>
  </si>
  <si>
    <t>OCCUR_SPAN_CD_3</t>
  </si>
  <si>
    <t>OCCUR_SPAN_CD_4</t>
  </si>
  <si>
    <t>OCCUR_SPAN_DT_FROM_1</t>
  </si>
  <si>
    <t>OCCUR_SPAN_DT_FROM_2</t>
  </si>
  <si>
    <t>OCCUR_SPAN_DT_FROM_3</t>
  </si>
  <si>
    <t>OCCUR_SPAN_DT_FROM_4</t>
  </si>
  <si>
    <t>OCCUR_SPAN_DT_THRU_1</t>
  </si>
  <si>
    <t>OCCUR_SPAN_DT_THRU_2</t>
  </si>
  <si>
    <t>OCCUR_SPAN_DT_THRU_3</t>
  </si>
  <si>
    <t>OCCUR_SPAN_DT_THRU_4</t>
  </si>
  <si>
    <t>PAT_PREGNANCY_DT</t>
  </si>
  <si>
    <t>PAYMENT_METHOD</t>
  </si>
  <si>
    <t>PAYTO_CD</t>
  </si>
  <si>
    <t>PROC_01_DT</t>
  </si>
  <si>
    <t>PROC_02_DT</t>
  </si>
  <si>
    <t>PROC_03_DT</t>
  </si>
  <si>
    <t>PROC_04_DT</t>
  </si>
  <si>
    <t>PROC_05_DT</t>
  </si>
  <si>
    <t>PROC_06_DT</t>
  </si>
  <si>
    <t>PROC_07_DT</t>
  </si>
  <si>
    <t>PROC_08_DT</t>
  </si>
  <si>
    <t>PROC_09_DT</t>
  </si>
  <si>
    <t>PROC_10_DT</t>
  </si>
  <si>
    <t>PROC_11_DT</t>
  </si>
  <si>
    <t>PROC_12_DT</t>
  </si>
  <si>
    <t>PROC_13_DT</t>
  </si>
  <si>
    <t>PROC_14_DT</t>
  </si>
  <si>
    <t>PROC_15_DT</t>
  </si>
  <si>
    <t>PROC_16_DT</t>
  </si>
  <si>
    <t>PROC_17_DT</t>
  </si>
  <si>
    <t>PROC_18_DT</t>
  </si>
  <si>
    <t>PROC_19_DT</t>
  </si>
  <si>
    <t>PROC_20_DT</t>
  </si>
  <si>
    <t>PROC_21_DT</t>
  </si>
  <si>
    <t>PROC_22_DT</t>
  </si>
  <si>
    <t>PROC_23_DT</t>
  </si>
  <si>
    <t>PROC_24_DT</t>
  </si>
  <si>
    <t>PROC_25_DT</t>
  </si>
  <si>
    <t>VALUE_AMT_08</t>
  </si>
  <si>
    <t>VALUE_AMT_09</t>
  </si>
  <si>
    <t>VALUE_AMT_10</t>
  </si>
  <si>
    <t>VALUE_AMT_11</t>
  </si>
  <si>
    <t>VALUE_AMT_12</t>
  </si>
  <si>
    <t>VALUE_AMT_13</t>
  </si>
  <si>
    <t>VALUE_AMT_14</t>
  </si>
  <si>
    <t>VALUE_AMT_15</t>
  </si>
  <si>
    <t>VALUE_AMT_16</t>
  </si>
  <si>
    <t>VALUE_AMT_17</t>
  </si>
  <si>
    <t>VALUE_AMT_18</t>
  </si>
  <si>
    <t>VALUE_AMT_19</t>
  </si>
  <si>
    <t>VALUE_AMT_20</t>
  </si>
  <si>
    <t>VALUE_AMT_21</t>
  </si>
  <si>
    <t>VALUE_AMT_22</t>
  </si>
  <si>
    <t>VALUE_AMT_23</t>
  </si>
  <si>
    <t>VALUE_AMT_24</t>
  </si>
  <si>
    <t>VALUE_CD_01</t>
  </si>
  <si>
    <t>VALUE_CD_02</t>
  </si>
  <si>
    <t>VALUE_CD_03</t>
  </si>
  <si>
    <t>VALUE_CD_04</t>
  </si>
  <si>
    <t>VALUE_CD_05</t>
  </si>
  <si>
    <t>VALUE_CD_06</t>
  </si>
  <si>
    <t>VALUE_CD_07</t>
  </si>
  <si>
    <t>VALUE_CD_08</t>
  </si>
  <si>
    <t>VALUE_CD_09</t>
  </si>
  <si>
    <t>VALUE_CD_10</t>
  </si>
  <si>
    <t>VALUE_CD_11</t>
  </si>
  <si>
    <t>VALUE_CD_12</t>
  </si>
  <si>
    <t>VALUE_CD_13</t>
  </si>
  <si>
    <t>VALUE_CD_14</t>
  </si>
  <si>
    <t>VALUE_CD_15</t>
  </si>
  <si>
    <t>VALUE_CD_16</t>
  </si>
  <si>
    <t>VALUE_CD_17</t>
  </si>
  <si>
    <t>VALUE_CD_18</t>
  </si>
  <si>
    <t>VALUE_CD_19</t>
  </si>
  <si>
    <t>VALUE_CD_20</t>
  </si>
  <si>
    <t>VALUE_CD_21</t>
  </si>
  <si>
    <t>VALUE_CD_22</t>
  </si>
  <si>
    <t>VALUE_CD_23</t>
  </si>
  <si>
    <t>VALUE_CD_24</t>
  </si>
  <si>
    <t>VISIT_REASON_A</t>
  </si>
  <si>
    <t>VISIT_REASON_B</t>
  </si>
  <si>
    <t>VISIT_REASON_C</t>
  </si>
  <si>
    <t>EXTERNAL_CAUSE_INJURY_CD_12</t>
  </si>
  <si>
    <t>EXTERNAL_CAUSE_INJURY_CD_12_POA</t>
  </si>
  <si>
    <t>FACILITY_ACCOMODATION_RATE</t>
  </si>
  <si>
    <t>FACILITY_ALC_DAYS</t>
  </si>
  <si>
    <t>FACILITY_APR_DRG_BILLED_DESC</t>
  </si>
  <si>
    <t>FACILITY_APR_DRG_CD_BILLED</t>
  </si>
  <si>
    <t>FACILITY_APR_DRG_CD_PAID</t>
  </si>
  <si>
    <t>FACILITY_APR_DRG_PAID_DESC</t>
  </si>
  <si>
    <t>FACILITY_APR_DRG_RISK_OF_MORTALITY_SUBCLASS</t>
  </si>
  <si>
    <t>FACILITY_APR_DRG_SEVERITY_BILLED</t>
  </si>
  <si>
    <t>FACILITY_APR_DRG_SEVERITY_PAID</t>
  </si>
  <si>
    <t>FACILITY_BILL_TYPE_OCCURANCE</t>
  </si>
  <si>
    <t>FACILITY_COINSURANCE_DAYS</t>
  </si>
  <si>
    <t>FACILITY_DRG_VERSION_PAID</t>
  </si>
  <si>
    <t>FACILITY_HIPPS_CD</t>
  </si>
  <si>
    <t>FACILITY_INLIER_AMT</t>
  </si>
  <si>
    <t>FACILITY_MS_DRG_BILLED_DESC</t>
  </si>
  <si>
    <t>FACILITY_MS_DRG_CD_BILLED</t>
  </si>
  <si>
    <t>FACILITY_MS_DRG_CD_PAID</t>
  </si>
  <si>
    <t>FACILITY_MS_DRG_PAID_DESC</t>
  </si>
  <si>
    <t>FACILITY_OUTLIER_AMT</t>
  </si>
  <si>
    <t>FACILITY_REMARKS_1</t>
  </si>
  <si>
    <t>FACILITY_REMARKS_2</t>
  </si>
  <si>
    <t>FACILITY_REMARKS_3</t>
  </si>
  <si>
    <t>FACILITY_REMARKS_4</t>
  </si>
  <si>
    <t>FACILITY_RESERVE_DAYS</t>
  </si>
  <si>
    <t>ILLNESS_DATE</t>
  </si>
  <si>
    <t>ILLNESS_OTHER_DATE</t>
  </si>
  <si>
    <t>ILLNESS_OTHER_QUALIFIER</t>
  </si>
  <si>
    <t>ILLNESS_QUALIFIER</t>
  </si>
  <si>
    <t>OCCUR_CD_1</t>
  </si>
  <si>
    <t>OCCUR_CD_2</t>
  </si>
  <si>
    <t>OCCUR_CD_3</t>
  </si>
  <si>
    <t>OCCUR_CD_4</t>
  </si>
  <si>
    <t>OCCUR_CD_5</t>
  </si>
  <si>
    <t>OCCUR_CD_6</t>
  </si>
  <si>
    <t>OCCUR_CD_7</t>
  </si>
  <si>
    <t>OCCUR_CD_8</t>
  </si>
  <si>
    <t>OCCUR_DT_1</t>
  </si>
  <si>
    <t>OCCUR_DT_2</t>
  </si>
  <si>
    <t>OCCUR_DT_3</t>
  </si>
  <si>
    <t>OCCUR_DT_4</t>
  </si>
  <si>
    <t>CLAIM_INTEREST_AMT</t>
  </si>
  <si>
    <t>FACILITY_BILL_TYPE_DESC</t>
  </si>
  <si>
    <t>CLAIM_ALLOWED_AMT</t>
  </si>
  <si>
    <t>CLAIM_TYPE_DESC</t>
  </si>
  <si>
    <t>FACILITY_APR_DRG_VERSION_BILLED</t>
  </si>
  <si>
    <t>FACILITY_MS_DRG_VERSION_BILLED</t>
  </si>
  <si>
    <t>CLAIM_LINE</t>
  </si>
  <si>
    <t>LINE_ADJUSTMENT_REASON</t>
  </si>
  <si>
    <t>LINE_ALLOWED_AMT</t>
  </si>
  <si>
    <t>LINE_BILLED_AMT</t>
  </si>
  <si>
    <t>LINE_BILLED_NET_AMT</t>
  </si>
  <si>
    <t>LINE_CAPITATION_IND</t>
  </si>
  <si>
    <t>LINE_COB_AMT</t>
  </si>
  <si>
    <t>LINE_COB_RECEIVED_AMT</t>
  </si>
  <si>
    <t>LINE_COINSURANCE_AMT</t>
  </si>
  <si>
    <t>LINE_COPAY_AMT</t>
  </si>
  <si>
    <t>LINE_DEDUCTIBLE_AMT</t>
  </si>
  <si>
    <t>LINE_DENIED_AMT</t>
  </si>
  <si>
    <t>LINE_DIAG_POINTER</t>
  </si>
  <si>
    <t>LINE_DISCOUNT_AMT</t>
  </si>
  <si>
    <t>LINE_EMERGENCY_IND</t>
  </si>
  <si>
    <t>LINE_EPSDT</t>
  </si>
  <si>
    <t>LINE_FROM_DT</t>
  </si>
  <si>
    <t>LINE_INTEREST_AMT</t>
  </si>
  <si>
    <t>LINE_ITEM_PLUS_UNITS</t>
  </si>
  <si>
    <t>LINE_ITEM_UNIT_MINUTES</t>
  </si>
  <si>
    <t>LINE_MAX_ALLOW_AMT</t>
  </si>
  <si>
    <t>LINE_MEDICAID_ALLOWED_AMT</t>
  </si>
  <si>
    <t>LINE_NDC_NUM</t>
  </si>
  <si>
    <t>LINE_NDC_QTY</t>
  </si>
  <si>
    <t>LINE_NON_COVERED_AMT</t>
  </si>
  <si>
    <t>LINE_OTH_INS_PAID_AMT</t>
  </si>
  <si>
    <t>LINE_PAID_AMT</t>
  </si>
  <si>
    <t>LINE_PENALTY_AMT</t>
  </si>
  <si>
    <t>LINE_PREPAID_AMT</t>
  </si>
  <si>
    <t>LINE_RECOVERY_FLAG</t>
  </si>
  <si>
    <t>LINE_REFUND_AMT</t>
  </si>
  <si>
    <t>LINE_REVERSAL_IND</t>
  </si>
  <si>
    <t>LINE_RISK_WITHHOLD_AMT</t>
  </si>
  <si>
    <t>LINE_SUPPLEMENTAL_INFO</t>
  </si>
  <si>
    <t>LINE_SURCHARGE_AMT</t>
  </si>
  <si>
    <t>LINE_THRU_DT</t>
  </si>
  <si>
    <t>LINE_TREATMENT_TYPE</t>
  </si>
  <si>
    <t>LINE_UNIT_CNT_ALLOWED</t>
  </si>
  <si>
    <t>LINE_UNIT_CNT_BILLED</t>
  </si>
  <si>
    <t>PAYMENT_CHECK_NUM</t>
  </si>
  <si>
    <t>REVENUE_CD</t>
  </si>
  <si>
    <t>REVENUE_CD_DESC</t>
  </si>
  <si>
    <t>TPP_BILLED_BY_TP_AMT</t>
  </si>
  <si>
    <t>TPP_INS_IND</t>
  </si>
  <si>
    <t>TPP_MEDICARE_ALLOWED_AMT</t>
  </si>
  <si>
    <t>TPP_MEDICARE_PAID_AMT</t>
  </si>
  <si>
    <t>TPP_PAID_TO_TP_AMT</t>
  </si>
  <si>
    <t>TPP_POLICY_EFF_END_DT_PRIMARY</t>
  </si>
  <si>
    <t>TPP_POLICY_EFF_END_DT_SECONDARY</t>
  </si>
  <si>
    <t>TPP_POLICY_EFF_END_DT_TERTIARY</t>
  </si>
  <si>
    <t>TPP_POLICY_EFF_START_DT_PRIMARY</t>
  </si>
  <si>
    <t>TPP_POLICY_EFF_START_DT_SECONDARY</t>
  </si>
  <si>
    <t>TPP_POLICY_EFF_START_DT_TERTIARY</t>
  </si>
  <si>
    <t>TPP_PRIMARY_INSURER_ALLOWED_AMT</t>
  </si>
  <si>
    <t>TPP_PRIMARY_INSURER_PAID_AMT</t>
  </si>
  <si>
    <t>TPP_SECONDARY_INSURER_ALLOWED_AMT</t>
  </si>
  <si>
    <t>TPP_SECONDARY_INSURER_PAID_AMT</t>
  </si>
  <si>
    <t>TPP_TERTIARY_INSURER_ALLOWED_AMT</t>
  </si>
  <si>
    <t>TPP_TERTIARY_INSURER_PAID_AMT</t>
  </si>
  <si>
    <t>Indicates if given record is the latest claim line state</t>
  </si>
  <si>
    <t>DP_FINAL_STATUS_FLAG</t>
  </si>
  <si>
    <t>Indicates if given record is active in claim line (the same logic as in EDW data model)</t>
  </si>
  <si>
    <t>CLAIM_LINE_SID</t>
  </si>
  <si>
    <t>FK to claim header table</t>
  </si>
  <si>
    <t>PROVIDER_RENDERING_SID</t>
  </si>
  <si>
    <t>PROVIDER_RENDERING_PROV_FILE_SID</t>
  </si>
  <si>
    <t>PROVIDER_RENDERING_GROUP_SID</t>
  </si>
  <si>
    <t>PROVIDER_RENDERING_GROUP_PROV_FILE_SID</t>
  </si>
  <si>
    <t>ADJUDICATION_DESC</t>
  </si>
  <si>
    <t>ADJUDICATION_DT</t>
  </si>
  <si>
    <t>ADJUDICATION_REASON_CD_1</t>
  </si>
  <si>
    <t>ADJUDICATION_REASON_CD_2</t>
  </si>
  <si>
    <t>ADJUDICATION_REASON_CD_3</t>
  </si>
  <si>
    <t>ADJUDICATION_REASON_CD_4</t>
  </si>
  <si>
    <t>ADJUDICATION_REASON_DESC_1</t>
  </si>
  <si>
    <t>ADJUDICATION_REASON_DESC_2</t>
  </si>
  <si>
    <t>ADJUDICATION_REASON_DESC_3</t>
  </si>
  <si>
    <t>ADJUDICATION_REASON_DESC_4</t>
  </si>
  <si>
    <t>AUTH_ADMIT_ACTUAL_DT</t>
  </si>
  <si>
    <t>AUTH_ADMIT_TARGET_DT</t>
  </si>
  <si>
    <t>AUTH_ADMIT_TYPE_DESC</t>
  </si>
  <si>
    <t>AUTH_DISCHARGE_TARGET_DT</t>
  </si>
  <si>
    <t>AUTH_NUM</t>
  </si>
  <si>
    <t>AUTH_OVERALL_STATUS</t>
  </si>
  <si>
    <t>AUTH_OVERALL_STATUS_DESC</t>
  </si>
  <si>
    <t>AUTH_REQUEST_DT</t>
  </si>
  <si>
    <t>AUTH_START_DT</t>
  </si>
  <si>
    <t>AUTO_ADJUDICATION_IND</t>
  </si>
  <si>
    <t>CLAIM_LINE_NUM</t>
  </si>
  <si>
    <t>CLAIM_PAY_SERVICE_CD</t>
  </si>
  <si>
    <t>CLAIM_STATUS_CD</t>
  </si>
  <si>
    <t>CLAIM_STATUS_DESC</t>
  </si>
  <si>
    <t>CONTRACT_CLASSIFICATION</t>
  </si>
  <si>
    <t>CPT4_PROC_CD</t>
  </si>
  <si>
    <t>CPT4_PROC_MOD_1</t>
  </si>
  <si>
    <t>CPT4_PROC_MOD_2</t>
  </si>
  <si>
    <t>CPT4_PROC_MOD_3</t>
  </si>
  <si>
    <t>CPT4_PROC_MOD_4</t>
  </si>
  <si>
    <t>FEE_SCHEDULE</t>
  </si>
  <si>
    <t>BENEFIT_PAY_CD</t>
  </si>
  <si>
    <t>LINE_UNIT_CNT_PAID</t>
  </si>
  <si>
    <t>LINE_COB_IND</t>
  </si>
  <si>
    <t>CLAIM_LINE_AARETE</t>
  </si>
  <si>
    <t>Technical column, idicates last batch</t>
  </si>
  <si>
    <t>FK to claim line data</t>
  </si>
  <si>
    <t>CLAIM_YEAR_MONTH_SERVICE_DT</t>
  </si>
  <si>
    <t>AArete derived column</t>
  </si>
  <si>
    <t>LINE_CALC_ALLOWED_PERCENT_MEDICAID_FS</t>
  </si>
  <si>
    <t>FLOAT</t>
  </si>
  <si>
    <t>LINE_CALC_ALLOWED_PERCENT_MEDICARE_FS</t>
  </si>
  <si>
    <t>LINE_CALC_ALLOWED_WITH_MEDICAID_FEE_RATE</t>
  </si>
  <si>
    <t>LINE_CALC_ALLOWED_WITH_MEDICARE_FEE_RATE</t>
  </si>
  <si>
    <t>LINE_CALC_PAID_PERCENT_MEDICAID_FS</t>
  </si>
  <si>
    <t>LINE_CALC_PAID_PERCENT_MEDICARE_FS</t>
  </si>
  <si>
    <t>LINE_CALC_SOURCE_MEDICAID</t>
  </si>
  <si>
    <t>LINE_CALC_SOURCE_MEDICARE</t>
  </si>
  <si>
    <t>LINE_DEFINED_AREA</t>
  </si>
  <si>
    <t>LINE_HIGH_TECH_IND</t>
  </si>
  <si>
    <t>LINE_INPATIENT_IND</t>
  </si>
  <si>
    <t>LINE_MARKET_BASKET</t>
  </si>
  <si>
    <t>CLAIM_RURAL_IND</t>
  </si>
  <si>
    <t>LINE_MEDICAID_CALC_ALLOWED_AMT</t>
  </si>
  <si>
    <t>LINE_MEDICAID_FS_UNIT_RATE</t>
  </si>
  <si>
    <t>LINE_MEDICARE_CALC_ALLOWED_AMT</t>
  </si>
  <si>
    <t>LINE_MEDICARE_FS_UNIT_RATE</t>
  </si>
  <si>
    <t>LINE_MEDICARE_LAB_STATE_CD</t>
  </si>
  <si>
    <t>LINE_MEDICARE_LOCALITY</t>
  </si>
  <si>
    <t>LINE_MODALITY_CD</t>
  </si>
  <si>
    <t>LINE_PAYMENT_TYPE</t>
  </si>
  <si>
    <t>LINE_PROCEDURE_CODE_TYPE</t>
  </si>
  <si>
    <t>LINE_RENTAL_IND</t>
  </si>
  <si>
    <t>LINE_SETTING_DESC</t>
  </si>
  <si>
    <t>LINE_UNIT_COST_AMT</t>
  </si>
  <si>
    <t>PROF_TECH_CODE_TYPE</t>
  </si>
  <si>
    <t>GEO_ZIP</t>
  </si>
  <si>
    <t>LINE_MEDICARE_CARRIER</t>
  </si>
  <si>
    <t>CPT4_PROC_CATEGORY_KEY</t>
  </si>
  <si>
    <t>FACILTIY_APC_STATUS_IND</t>
  </si>
  <si>
    <t>CPT4_PROC_DESC</t>
  </si>
  <si>
    <t>CPT4_PROC_KEY</t>
  </si>
  <si>
    <t>CPT4_PROC_SUBCATEGORY</t>
  </si>
  <si>
    <t>CPT4_INVALID_IND</t>
  </si>
  <si>
    <t>CPT4_AAPC_HEADING</t>
  </si>
  <si>
    <t>CPT4_AAPC_KEY</t>
  </si>
  <si>
    <t>CPT4_AAPC_SECTION</t>
  </si>
  <si>
    <t>CPT4_AAPC_SUBHEADING</t>
  </si>
  <si>
    <t>CPT4_OBSOLETE_IND</t>
  </si>
  <si>
    <t>DP_STREAM</t>
  </si>
  <si>
    <t>Technical column, idicates name of stream</t>
  </si>
  <si>
    <t>DP_VERSION</t>
  </si>
  <si>
    <t>Technical column, idicates name of version</t>
  </si>
  <si>
    <t>MEMBER_ID_SUFFIX</t>
  </si>
  <si>
    <t>The purpose is to differentiate each covered individual under the same policy/member ID. e.g 00 or 01 for the Primary subscriber, 02, 03 etc. for dependents.</t>
  </si>
  <si>
    <t>CLAIM_FACILITY_EAPG_ALLOWED_AMT</t>
  </si>
  <si>
    <t>This is the total amount the payer allowed for the claim after EAPG grouping and rate application (before patient liability).</t>
  </si>
  <si>
    <t>CLAIM_FACILITY_EAPG_BILLED_AMT</t>
  </si>
  <si>
    <t>This is the total charge the facility submitted for the services that got grouped into EAPGs.</t>
  </si>
  <si>
    <t>CLAIM_FACILITY_EAPG_PAID_AMT</t>
  </si>
  <si>
    <t>This is the actual amount reimbursed to the facility based on the EAPG.</t>
  </si>
  <si>
    <t>CLAIM_FACILITY_APC_ALLOWED_AMT</t>
  </si>
  <si>
    <t>This is payer calculated allowed amount based on APC grouper.</t>
  </si>
  <si>
    <t>CLAIM_FACILITY_APC_BILLED_AMT</t>
  </si>
  <si>
    <t>This is the total charge the facility submitted for the services that got grouped into the APC.</t>
  </si>
  <si>
    <t>CLAIM_FACILITY_APC_PAID_AMT</t>
  </si>
  <si>
    <t>This is the actual amount reimbursed to the facility based on the APC.</t>
  </si>
  <si>
    <t>FACILITY_APC_CD_PAID</t>
  </si>
  <si>
    <t>FACILITY_EAPG_CD_BILLED</t>
  </si>
  <si>
    <t>This is the EAPG code the provider believed applied. Some providers may not submit this.</t>
  </si>
  <si>
    <t>FACILITY_EAPG_CD_PAID</t>
  </si>
  <si>
    <t>This is the EAPG code used by the payer in grouping/pricing logic.</t>
  </si>
  <si>
    <t>FACILITY_APC_CD_BILLED</t>
  </si>
  <si>
    <t>This is the APC code the provider believed applied. Some providers may not submit this.</t>
  </si>
  <si>
    <t>This is the APC code used by the payer in grouping/pricing logic.</t>
  </si>
  <si>
    <t>FACILITY_APC_PAID_DESC</t>
  </si>
  <si>
    <t>LINE_CALC_ALLOWED_ASC_AMT</t>
  </si>
  <si>
    <t>FACILITY_EAPG_BILLED_DESC</t>
  </si>
  <si>
    <t>This is the description of the billed EAPG code.</t>
  </si>
  <si>
    <t>FACILITY_EAPG_PAID_DESC</t>
  </si>
  <si>
    <t>This is the description of the paid EAPG code.</t>
  </si>
  <si>
    <t>FACILITY_APC_BILLED_DESC</t>
  </si>
  <si>
    <t>This is the description of the billed APC code.</t>
  </si>
  <si>
    <t>This is the description of the paid APC code.</t>
  </si>
  <si>
    <t>PRIOR_AUTH</t>
  </si>
  <si>
    <t>PRIOR_AUTH_SID</t>
  </si>
  <si>
    <t>PK for prior auth data</t>
  </si>
  <si>
    <t>The patients date of birth, typically used to calculate the patients age and ensure eligibility for age-related benefits.</t>
  </si>
  <si>
    <t>The patients full legal name, including first, middle, and last names.</t>
  </si>
  <si>
    <t>A classification that indicates the type of healthcare plan the patient is enrolled in, such as commercial, Medicaid, or Medicare.</t>
  </si>
  <si>
    <t>The name of the healthcare product or insurance plan that the patient is enrolled in.</t>
  </si>
  <si>
    <t>A unique identifier for the prior authorization request.</t>
  </si>
  <si>
    <t>AUTH_LINE_NUM</t>
  </si>
  <si>
    <t>The line number or entry within the prior authorization request, typically used to track specific items or services.</t>
  </si>
  <si>
    <t>The date on which the prior authorization request was received by the insurance provider or healthcare entity.</t>
  </si>
  <si>
    <t>AUTH_RESPONSE_DT</t>
  </si>
  <si>
    <t>The date on which the healthcare provider or payer responded to the prior authorization request.</t>
  </si>
  <si>
    <t>AUTH_EFFECTIVE_START_DT</t>
  </si>
  <si>
    <t>The date from which the authorized services or treatments will begin.</t>
  </si>
  <si>
    <t>AUTH_EFFECTIVE_END_DT</t>
  </si>
  <si>
    <t>The date when the authorized services or treatments will end.</t>
  </si>
  <si>
    <t>AUTH_URGENCY_LEVEL</t>
  </si>
  <si>
    <t>A classification indicating the urgency of the prior authorization request (e.g., urgent, routine).</t>
  </si>
  <si>
    <t>AUTH_TYPE</t>
  </si>
  <si>
    <t>A classification of the type of authorization (e.g., IP Admit, Outpatient, Concurrent, Retrospective, etc.)</t>
  </si>
  <si>
    <t>AUTH_SERVICE_TYPE</t>
  </si>
  <si>
    <t>The classification of the type of service being requested (e.g., surgery, diagnostic testing, therapy).</t>
  </si>
  <si>
    <t>AUTH_METHOD_OF_REVIEW</t>
  </si>
  <si>
    <t>The method by which the prior authorization was reviewed (e.g., manual, auto-approved, etc.).</t>
  </si>
  <si>
    <t>AUTH_ICD_PROC_CD</t>
  </si>
  <si>
    <t>The ICD procedure code that represents a specific medical procedure or service being requested for prior authorization.</t>
  </si>
  <si>
    <t>AUTH_ICD_PROC_DESC</t>
  </si>
  <si>
    <t>A description of the procedure or service that corresponds to the procedure code.</t>
  </si>
  <si>
    <t>AUTH_CPT4_PROC_CD</t>
  </si>
  <si>
    <t>The CPT4 procedure code that represents a specific medical procedure or service being requested for prior authorization.</t>
  </si>
  <si>
    <t>AUTH_CPT4_PROC_DESC</t>
  </si>
  <si>
    <t>AUTH_PLACE_OF_SERVICE_CD</t>
  </si>
  <si>
    <t>The code indicating the setting in which the requested service will be provided (e.g., outpatient, inpatient, office).</t>
  </si>
  <si>
    <t>AUTH_PLACE_OF_SERVICE_DESC</t>
  </si>
  <si>
    <t>A description of the setting where the service will be provided, corresponding to the place of service code.</t>
  </si>
  <si>
    <t>AUTH_UNIT_CNT_REQUESTED</t>
  </si>
  <si>
    <t>The number of units (e.g., sessions, days, doses) of the service requested in the prior authorization.</t>
  </si>
  <si>
    <t>AUTH_UNIT_CNT_APPROVED</t>
  </si>
  <si>
    <t>The number of units (e.g., sessions, days, doses) of the service that were approved in the prior authorization.</t>
  </si>
  <si>
    <t>AUTH_UNIT_CNT_DENIED</t>
  </si>
  <si>
    <t>The number of units (e.g., sessions, days, doses) of the service that were denied in the prior authorization.</t>
  </si>
  <si>
    <t>AUTH_PRIMARY_DIAG_CD</t>
  </si>
  <si>
    <t>The primary diagnosis code for the member, typically provided using the ICD-10 coding system.</t>
  </si>
  <si>
    <t>AUTH_PRIMARY_DIAG_DESC</t>
  </si>
  <si>
    <t>A description of the primary diagnosis code, explaining the medical condition or reason for the requested services.</t>
  </si>
  <si>
    <t>The current status of the prior authorization request (e.g., approved, denied, pending).</t>
  </si>
  <si>
    <t>AUTH_DENIAL_REASON</t>
  </si>
  <si>
    <t>A code that explains the reason why a prior authorization request was denied (e.g., coverage limitations, lack of medical necessity).</t>
  </si>
  <si>
    <t>AUTH_CLINICAL_JUSTIFICATION_REASON</t>
  </si>
  <si>
    <t>The clinical reasoning or notes provided to justify the need for the requested service or procedure, often included as part of the clinical review.</t>
  </si>
  <si>
    <t>AUTH_APPEAL_FLAG</t>
  </si>
  <si>
    <t>A flag indicating whether an appeal has been filed for a denied prior authorization (Y = Yes, N = No).</t>
  </si>
  <si>
    <t>AUTH_APPEAL_STATUS</t>
  </si>
  <si>
    <t>The current status of the appeal process for a prior authorization request (e.g., under review, approved, denied).</t>
  </si>
  <si>
    <t>AUTH_APPEAL_OUTCOME</t>
  </si>
  <si>
    <t>The result of the appeal process for the prior authorization (e.g., granted, overturned, denied).</t>
  </si>
  <si>
    <t>AUTH_REVIEWER_FULL_NAME</t>
  </si>
  <si>
    <t>The full name of the individual(s) who reviewed the prior authorization request and made the determination.</t>
  </si>
  <si>
    <t>AUTH_REVIEWER_TITLE</t>
  </si>
  <si>
    <t>The title or position of the individual(s) who reviewed the prior authorization request (e.g., nurse, pharmacist, physician, reviewer).</t>
  </si>
  <si>
    <t>DELEGATED_REVIEW_FLAG</t>
  </si>
  <si>
    <t>A flag indicating whether the review process for the prior authorization was delegated to an external party (Y = Yes, N = No).</t>
  </si>
  <si>
    <t>DELEGATED_REVIEW_ENTITY_FULL_NAME</t>
  </si>
  <si>
    <t>The name of the entity that was delegated the responsibility of reviewing the prior authorization request (e.g., third-party vendor name, outsourced entity name).</t>
  </si>
  <si>
    <t>REQUESTING_PROV_GROUP_FULL_NAME</t>
  </si>
  <si>
    <t>The name of the provider group that submitted the prior authorization request.</t>
  </si>
  <si>
    <t>REQUESTING_PROV_FULL_NAME</t>
  </si>
  <si>
    <t>The full name of the individual provider who submitted the prior authorization request.</t>
  </si>
  <si>
    <t>REQUESTING_PROV_TIN_NUM</t>
  </si>
  <si>
    <t>The Taxpayer Identification Number (TIN) of the requesting provider, used for tax and billing purposes.</t>
  </si>
  <si>
    <t>REQUESTING_PROV_NPI</t>
  </si>
  <si>
    <t>The National Provider Identifier (NPI) number assigned to the requesting healthcare provider, used for identification in the healthcare system.</t>
  </si>
  <si>
    <t>REQUESTING_PROV_PAR_NONPAR_IND</t>
  </si>
  <si>
    <t>The network status of the requesting provider, indicating whether they are in-network or out-of-network for the patients health plan.</t>
  </si>
  <si>
    <t>REQUESTING_PROV_SPECIALTY_1_CD</t>
  </si>
  <si>
    <t>The specialty of the requesting provider (e.g., cardiology, dermatology, orthopedics), indicating their area of expertise.</t>
  </si>
  <si>
    <t>AUTH_DIAG_ICD_VERSION_IND</t>
  </si>
  <si>
    <t>The version of the ICD codeset used in the prior authorization.</t>
  </si>
  <si>
    <t>AUTH_SECONDARY_DIAG_CD</t>
  </si>
  <si>
    <t>The secondary diagnosis code for the member, typically provided using the ICD-10 coding system.</t>
  </si>
  <si>
    <t>AUTH_SECONDARY_DIAG_DESC</t>
  </si>
  <si>
    <t>A description of the secondary diagnosis code, explaining the medical condition or reason for the requested services.</t>
  </si>
  <si>
    <t>The age of the patient.</t>
  </si>
  <si>
    <t>PRIOR_AUTH_AVG_COST</t>
  </si>
  <si>
    <t>PRIOR_AUTH_COST_SID</t>
  </si>
  <si>
    <t>AUTH_AVG_AUTO_APPROVAL_REVIEW_COST_AMT</t>
  </si>
  <si>
    <t>The average cost incurred by the health plan to review and approve a prior authorization request automatically.</t>
  </si>
  <si>
    <t>AUTH_AVG_NURSE_REVIEW_COST_AMT</t>
  </si>
  <si>
    <t>The average cost incurred to have a nurse review and assess a prior authorization request.</t>
  </si>
  <si>
    <t>AUTH_AVG_MD_REVIEW_COST_AMT</t>
  </si>
  <si>
    <t>The average cost incurred to have a medical doctor (MD) review a prior authorization request.</t>
  </si>
  <si>
    <t>AUTH_AVG_PHARMA_REVIEW_COST_AMT</t>
  </si>
  <si>
    <t>The average cost incurred to have a Pharmacist review a prior authorization request.</t>
  </si>
  <si>
    <t>AUTH_AVG_ADMIN_REVIEW_COST_AMT</t>
  </si>
  <si>
    <t>The average cost incurred to have an administrative staff member review a prior authorization request.</t>
  </si>
  <si>
    <t>AUTH_AVG_APPEAL_NURSE_REVIEW_COST_AMT</t>
  </si>
  <si>
    <t>The average cost incurred to have a nurse review and assess a clinical appeal.</t>
  </si>
  <si>
    <t>AUTH_AVG_APPEAL_MD_REVIEW_COST_AMT</t>
  </si>
  <si>
    <t>The average cost incurred to have a medical doctor (MD) review and assess a clinical appeal.</t>
  </si>
  <si>
    <t>AUTH_AVG_APPEAL_PHARMA_REVIEW_COST_AMT</t>
  </si>
  <si>
    <t>The average cost incurred to have a Pharmacist review and assess a clinical appeal.</t>
  </si>
  <si>
    <t>AUTH_AVG_NURSE_REVIEWED_PER_HOUR_CNT</t>
  </si>
  <si>
    <t>The average number of prior authorizations (PAs) a nurse can review in one hour.</t>
  </si>
  <si>
    <t>AUTH_AVG_MD_REVIEWED_PER_HOUR_CNT</t>
  </si>
  <si>
    <t>The average number of prior authorizations (PAs) a medical doctor (MD) can review in one hour.</t>
  </si>
  <si>
    <t>AUTH_AVG_PHARMA_REVIEWED_PER_HOUR_CNT</t>
  </si>
  <si>
    <t>The average number of prior authorizations (PAs) a Pharmacist can review in one hour.</t>
  </si>
  <si>
    <t>AUTH_AVG_ADMIN_REVIEWED_PER_HOUR_CNT</t>
  </si>
  <si>
    <t>The average number of prior authorizations (PAs) an administrative staff member can review in one hour.</t>
  </si>
  <si>
    <t>AUTH_AVG_APPROVAL_RATE</t>
  </si>
  <si>
    <t>The percentage of prior authorization requests that are approved by the health plan or payer.</t>
  </si>
  <si>
    <t>AUTH_AVG_DENIAL_RATE</t>
  </si>
  <si>
    <t>The percentage of prior authorization requests that are denied by the health plan or payer.</t>
  </si>
  <si>
    <t>AUTH_AVG_APPEAL_RATE</t>
  </si>
  <si>
    <t>The percentage of denied prior authorizations that are appealed by the provider or member.</t>
  </si>
  <si>
    <t>AUTH_AVG_OVERTURN_RATE</t>
  </si>
  <si>
    <t>The percentage of appeals that result in an overturned decision (denial reversed and authorization granted).</t>
  </si>
  <si>
    <t>GDP Table Name</t>
  </si>
  <si>
    <t>GDP Column Name</t>
  </si>
  <si>
    <t>Priority</t>
  </si>
  <si>
    <t>Provider Role</t>
  </si>
  <si>
    <t>For View</t>
  </si>
  <si>
    <t>For Edits</t>
  </si>
  <si>
    <t>For Analysis</t>
  </si>
  <si>
    <t xml:space="preserve">CLAIM LINE </t>
  </si>
  <si>
    <t>Yes</t>
  </si>
  <si>
    <t>CLAIM LINE</t>
  </si>
  <si>
    <t>CLAIM HEADER</t>
  </si>
  <si>
    <t xml:space="preserve">CLAIM_LINE_SEQ_NUM </t>
  </si>
  <si>
    <t>Rendering, Billing</t>
  </si>
  <si>
    <t xml:space="preserve">Rendering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</si>
</sst>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rgb="FF000000"/>
      <name val="Calibri"/>
      <family val="2"/>
      <scheme val="minor"/>
    </font>
    <font>
      <sz val="11"/>
      <color rgb="FF000000"/>
      <name val="Calibri"/>
      <family val="2"/>
    </font>
    <font>
      <sz val="11"/>
      <color rgb="FF006100"/>
      <name val="Calibri"/>
      <family val="2"/>
      <scheme val="minor"/>
    </font>
    <font>
      <b/>
      <sz val="11"/>
      <color theme="1"/>
      <name val="Calibri"/>
      <family val="2"/>
      <scheme val="minor"/>
    </font>
    <font>
      <b/>
      <sz val="11"/>
      <color rgb="FFFFFFFF"/>
      <name val="Calibri"/>
      <family val="2"/>
      <scheme val="minor"/>
    </font>
    <font>
      <sz val="11"/>
      <color theme="0"/>
      <name val="Calibri"/>
      <family val="2"/>
      <scheme val="minor"/>
    </font>
    <font>
      <sz val="11"/>
      <color theme="1"/>
      <name val="Calibri"/>
      <family val="2"/>
      <scheme val="minor"/>
    </font>
    <font>
      <b/>
      <sz val="12"/>
      <color rgb="FFFFFFFF"/>
      <name val="Calibri"/>
      <family val="2"/>
      <scheme val="minor"/>
    </font>
    <font>
      <b/>
      <sz val="11"/>
      <color rgb="FF292A2E"/>
      <name val="Calibri"/>
      <family val="2"/>
      <scheme val="minor"/>
    </font>
    <font>
      <sz val="11"/>
      <color rgb="FF292A2E"/>
      <name val="Calibri"/>
      <family val="2"/>
      <scheme val="minor"/>
    </font>
    <font>
      <b/>
      <sz val="11"/>
      <name val="Calibri"/>
      <family val="2"/>
      <scheme val="minor"/>
    </font>
    <font>
      <sz val="11"/>
      <name val="Calibri"/>
      <family val="2"/>
      <scheme val="minor"/>
    </font>
    <font>
      <sz val="11"/>
      <color rgb="FF000000"/>
      <name val="Aptos Narrow"/>
      <charset val="1"/>
    </font>
  </fonts>
  <fills count="13">
    <fill>
      <patternFill patternType="none"/>
    </fill>
    <fill>
      <patternFill patternType="gray125"/>
    </fill>
    <fill>
      <patternFill patternType="solid">
        <fgColor rgb="FF000000"/>
        <bgColor rgb="FF000000"/>
      </patternFill>
    </fill>
    <fill>
      <patternFill patternType="solid">
        <fgColor rgb="FFC6EFCE"/>
      </patternFill>
    </fill>
    <fill>
      <patternFill patternType="solid">
        <fgColor rgb="FFE8601A"/>
        <bgColor rgb="FF000000"/>
      </patternFill>
    </fill>
    <fill>
      <patternFill patternType="solid">
        <fgColor rgb="FFA3A3A3"/>
        <bgColor indexed="64"/>
      </patternFill>
    </fill>
    <fill>
      <patternFill patternType="solid">
        <fgColor theme="5"/>
        <bgColor indexed="64"/>
      </patternFill>
    </fill>
    <fill>
      <patternFill patternType="solid">
        <fgColor rgb="FFFFFFCC"/>
      </patternFill>
    </fill>
    <fill>
      <patternFill patternType="solid">
        <fgColor rgb="FFFFFFFF"/>
        <bgColor indexed="64"/>
      </patternFill>
    </fill>
    <fill>
      <patternFill patternType="solid">
        <fgColor rgb="FF00B050"/>
        <bgColor rgb="FF000000"/>
      </patternFill>
    </fill>
    <fill>
      <patternFill patternType="solid">
        <fgColor rgb="FFFFFF00"/>
        <bgColor indexed="64"/>
      </patternFill>
    </fill>
    <fill>
      <patternFill patternType="solid">
        <fgColor rgb="FFFFFFFF"/>
        <bgColor rgb="FF000000"/>
      </patternFill>
    </fill>
    <fill>
      <patternFill patternType="solid">
        <fgColor rgb="FFFFFF00"/>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rgb="FF000000"/>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medium">
        <color indexed="64"/>
      </bottom>
      <diagonal/>
    </border>
    <border>
      <left style="thin">
        <color theme="0" tint="-0.24994659260841701"/>
      </left>
      <right/>
      <top style="thin">
        <color theme="0" tint="-0.24994659260841701"/>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indexed="64"/>
      </bottom>
      <diagonal/>
    </border>
  </borders>
  <cellStyleXfs count="3">
    <xf numFmtId="0" fontId="0" fillId="0" borderId="0"/>
    <xf numFmtId="0" fontId="3" fillId="3" borderId="0" applyNumberFormat="0" applyBorder="0" applyAlignment="0" applyProtection="0"/>
    <xf numFmtId="0" fontId="7" fillId="7" borderId="12" applyNumberFormat="0" applyFont="0" applyAlignment="0" applyProtection="0"/>
  </cellStyleXfs>
  <cellXfs count="86">
    <xf numFmtId="0" fontId="0" fillId="0" borderId="0" xfId="0"/>
    <xf numFmtId="49" fontId="0" fillId="0" borderId="0" xfId="0" applyNumberFormat="1"/>
    <xf numFmtId="0" fontId="0" fillId="0" borderId="0" xfId="0" applyAlignment="1">
      <alignment wrapText="1"/>
    </xf>
    <xf numFmtId="0" fontId="2" fillId="0" borderId="0" xfId="0" applyFont="1"/>
    <xf numFmtId="0" fontId="0" fillId="0" borderId="1" xfId="0" applyBorder="1" applyAlignment="1">
      <alignment vertical="center" wrapText="1"/>
    </xf>
    <xf numFmtId="0" fontId="0" fillId="0" borderId="0" xfId="0" applyAlignment="1">
      <alignment vertical="center" wrapText="1"/>
    </xf>
    <xf numFmtId="0" fontId="4" fillId="0" borderId="0" xfId="0" applyFont="1"/>
    <xf numFmtId="0" fontId="5" fillId="2" borderId="5" xfId="0" applyFont="1" applyFill="1" applyBorder="1" applyAlignment="1">
      <alignment horizontal="left" vertical="top"/>
    </xf>
    <xf numFmtId="0" fontId="5" fillId="4"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6" fillId="5" borderId="6" xfId="0" applyFont="1" applyFill="1" applyBorder="1" applyAlignment="1">
      <alignment vertical="top" wrapText="1"/>
    </xf>
    <xf numFmtId="0" fontId="0" fillId="0" borderId="6" xfId="0" applyBorder="1" applyAlignment="1">
      <alignment vertical="top"/>
    </xf>
    <xf numFmtId="0" fontId="1" fillId="0" borderId="6" xfId="0" applyFont="1" applyBorder="1" applyAlignment="1">
      <alignment vertical="top"/>
    </xf>
    <xf numFmtId="0" fontId="0" fillId="0" borderId="6" xfId="0" applyBorder="1" applyAlignment="1">
      <alignment vertical="top" wrapText="1"/>
    </xf>
    <xf numFmtId="0" fontId="0" fillId="0" borderId="0" xfId="0" applyAlignment="1">
      <alignment vertical="top"/>
    </xf>
    <xf numFmtId="0" fontId="2" fillId="0" borderId="6" xfId="0" applyFont="1" applyBorder="1" applyAlignment="1">
      <alignment vertical="top"/>
    </xf>
    <xf numFmtId="0" fontId="2" fillId="0" borderId="6" xfId="0" applyFont="1" applyBorder="1" applyAlignment="1">
      <alignment vertical="top" wrapText="1"/>
    </xf>
    <xf numFmtId="0" fontId="0" fillId="0" borderId="0" xfId="0" applyAlignment="1">
      <alignment vertical="top" wrapText="1"/>
    </xf>
    <xf numFmtId="0" fontId="0" fillId="0" borderId="7" xfId="0" applyBorder="1" applyAlignment="1">
      <alignment vertical="top"/>
    </xf>
    <xf numFmtId="0" fontId="0" fillId="0" borderId="7" xfId="0" applyBorder="1" applyAlignment="1">
      <alignment vertical="top" wrapText="1"/>
    </xf>
    <xf numFmtId="0" fontId="6" fillId="5" borderId="8" xfId="0" applyFont="1" applyFill="1" applyBorder="1" applyAlignment="1">
      <alignment vertical="top" wrapText="1"/>
    </xf>
    <xf numFmtId="0" fontId="5" fillId="4" borderId="1" xfId="0" applyFont="1" applyFill="1" applyBorder="1" applyAlignment="1">
      <alignment horizontal="center" vertical="top" wrapText="1"/>
    </xf>
    <xf numFmtId="0" fontId="6" fillId="5" borderId="1" xfId="0" applyFont="1" applyFill="1" applyBorder="1" applyAlignment="1">
      <alignment horizontal="center" vertical="top"/>
    </xf>
    <xf numFmtId="0" fontId="1" fillId="0" borderId="1" xfId="0" applyFont="1" applyBorder="1"/>
    <xf numFmtId="0" fontId="0" fillId="0" borderId="1" xfId="0" applyBorder="1"/>
    <xf numFmtId="0" fontId="0" fillId="0" borderId="1" xfId="0" applyBorder="1" applyAlignment="1">
      <alignment vertical="top" wrapText="1"/>
    </xf>
    <xf numFmtId="0" fontId="0" fillId="0" borderId="1" xfId="0" applyBorder="1" applyAlignment="1">
      <alignment horizontal="left" vertical="top" wrapText="1"/>
    </xf>
    <xf numFmtId="0" fontId="0" fillId="0" borderId="9" xfId="0" applyBorder="1" applyAlignment="1">
      <alignment vertical="top"/>
    </xf>
    <xf numFmtId="0" fontId="0" fillId="0" borderId="10" xfId="0" applyBorder="1" applyAlignment="1">
      <alignment vertical="top"/>
    </xf>
    <xf numFmtId="0" fontId="5" fillId="4" borderId="5" xfId="0" applyFont="1" applyFill="1" applyBorder="1" applyAlignment="1">
      <alignment horizontal="center" vertical="top" wrapText="1"/>
    </xf>
    <xf numFmtId="0" fontId="6" fillId="5" borderId="6" xfId="0" applyFont="1" applyFill="1" applyBorder="1" applyAlignment="1">
      <alignment horizontal="center" vertical="top" wrapText="1"/>
    </xf>
    <xf numFmtId="0" fontId="6" fillId="5" borderId="8" xfId="0" applyFont="1" applyFill="1" applyBorder="1" applyAlignment="1">
      <alignment horizontal="center" vertical="top" wrapText="1"/>
    </xf>
    <xf numFmtId="0" fontId="0" fillId="0" borderId="11" xfId="0" applyBorder="1" applyAlignment="1">
      <alignment vertical="top"/>
    </xf>
    <xf numFmtId="47" fontId="0" fillId="0" borderId="0" xfId="0" applyNumberFormat="1" applyAlignment="1">
      <alignment vertical="center" wrapText="1"/>
    </xf>
    <xf numFmtId="11" fontId="0" fillId="0" borderId="0" xfId="0" applyNumberFormat="1" applyAlignment="1">
      <alignment vertical="center" wrapText="1"/>
    </xf>
    <xf numFmtId="21" fontId="0" fillId="0" borderId="0" xfId="0" applyNumberFormat="1" applyAlignment="1">
      <alignment vertical="center" wrapText="1"/>
    </xf>
    <xf numFmtId="14" fontId="0" fillId="0" borderId="0" xfId="0" applyNumberFormat="1" applyAlignment="1">
      <alignment vertical="center" wrapText="1"/>
    </xf>
    <xf numFmtId="0" fontId="4" fillId="6" borderId="0" xfId="0" applyFont="1" applyFill="1" applyAlignment="1">
      <alignment vertical="center" wrapText="1"/>
    </xf>
    <xf numFmtId="0" fontId="4" fillId="6" borderId="0" xfId="0" applyFont="1" applyFill="1"/>
    <xf numFmtId="0" fontId="4" fillId="0" borderId="15" xfId="0" applyFont="1" applyBorder="1"/>
    <xf numFmtId="0" fontId="0" fillId="0" borderId="16" xfId="0" applyBorder="1"/>
    <xf numFmtId="0" fontId="4" fillId="0" borderId="16" xfId="0" applyFont="1" applyBorder="1" applyAlignment="1">
      <alignment horizontal="center"/>
    </xf>
    <xf numFmtId="0" fontId="4" fillId="0" borderId="17" xfId="0" applyFont="1" applyBorder="1"/>
    <xf numFmtId="0" fontId="4" fillId="0" borderId="14" xfId="0" applyFont="1" applyBorder="1"/>
    <xf numFmtId="0" fontId="0" fillId="0" borderId="5" xfId="0" applyBorder="1"/>
    <xf numFmtId="0" fontId="0" fillId="0" borderId="5" xfId="0" applyBorder="1" applyAlignment="1">
      <alignment horizontal="center"/>
    </xf>
    <xf numFmtId="0" fontId="0" fillId="0" borderId="13" xfId="0" applyBorder="1"/>
    <xf numFmtId="0" fontId="8" fillId="2" borderId="1" xfId="0" applyFont="1" applyFill="1" applyBorder="1" applyAlignment="1">
      <alignment vertical="top"/>
    </xf>
    <xf numFmtId="0" fontId="9" fillId="8" borderId="1" xfId="0" applyFont="1" applyFill="1" applyBorder="1" applyAlignment="1">
      <alignment vertical="center" wrapText="1"/>
    </xf>
    <xf numFmtId="0" fontId="0" fillId="0" borderId="1" xfId="0" applyBorder="1" applyAlignment="1">
      <alignment horizontal="center"/>
    </xf>
    <xf numFmtId="0" fontId="10" fillId="8" borderId="1" xfId="0" applyFont="1" applyFill="1" applyBorder="1" applyAlignment="1">
      <alignment horizontal="left" vertical="center" wrapText="1"/>
    </xf>
    <xf numFmtId="0" fontId="9" fillId="8" borderId="18" xfId="0" applyFont="1" applyFill="1" applyBorder="1" applyAlignment="1">
      <alignment vertical="center" wrapText="1"/>
    </xf>
    <xf numFmtId="0" fontId="8" fillId="4" borderId="1" xfId="0" applyFont="1" applyFill="1" applyBorder="1" applyAlignment="1">
      <alignment vertical="top"/>
    </xf>
    <xf numFmtId="0" fontId="4" fillId="0" borderId="1" xfId="0" applyFont="1" applyBorder="1" applyAlignment="1">
      <alignment wrapText="1"/>
    </xf>
    <xf numFmtId="0" fontId="4" fillId="6" borderId="1" xfId="0" applyFont="1" applyFill="1" applyBorder="1" applyAlignment="1">
      <alignment horizontal="center" vertic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xf>
    <xf numFmtId="0" fontId="12" fillId="0" borderId="21" xfId="0" applyFont="1" applyBorder="1" applyAlignment="1">
      <alignment horizontal="left" vertical="top" wrapText="1"/>
    </xf>
    <xf numFmtId="0" fontId="12" fillId="10" borderId="21" xfId="0" applyFont="1" applyFill="1" applyBorder="1" applyAlignment="1">
      <alignment horizontal="left" vertical="top" wrapText="1"/>
    </xf>
    <xf numFmtId="0" fontId="0" fillId="0" borderId="21" xfId="0" applyBorder="1"/>
    <xf numFmtId="0" fontId="12" fillId="12" borderId="21" xfId="0" applyFont="1" applyFill="1" applyBorder="1" applyAlignment="1">
      <alignment horizontal="left" vertical="top" wrapText="1"/>
    </xf>
    <xf numFmtId="0" fontId="13" fillId="0" borderId="21" xfId="0" applyFont="1" applyBorder="1"/>
    <xf numFmtId="0" fontId="0" fillId="10" borderId="21" xfId="0" applyFill="1" applyBorder="1"/>
    <xf numFmtId="0" fontId="12" fillId="0" borderId="22" xfId="0" applyFont="1" applyBorder="1" applyAlignment="1">
      <alignment horizontal="left" vertical="top" wrapText="1"/>
    </xf>
    <xf numFmtId="0" fontId="0" fillId="0" borderId="22" xfId="0" applyBorder="1"/>
    <xf numFmtId="0" fontId="12" fillId="0" borderId="1" xfId="1" applyFont="1" applyFill="1" applyBorder="1"/>
    <xf numFmtId="0" fontId="6" fillId="5" borderId="2" xfId="0" applyFont="1" applyFill="1" applyBorder="1" applyAlignment="1">
      <alignment horizontal="center" vertical="top"/>
    </xf>
    <xf numFmtId="0" fontId="12" fillId="0" borderId="21" xfId="0" applyFont="1" applyBorder="1"/>
    <xf numFmtId="0" fontId="12" fillId="0" borderId="24" xfId="0" applyFont="1" applyBorder="1"/>
    <xf numFmtId="0" fontId="12" fillId="0" borderId="23" xfId="0" applyFont="1" applyBorder="1"/>
    <xf numFmtId="0" fontId="5" fillId="9" borderId="19" xfId="0" applyFont="1" applyFill="1" applyBorder="1" applyAlignment="1">
      <alignment horizontal="center" vertical="center" wrapText="1"/>
    </xf>
    <xf numFmtId="0" fontId="5" fillId="9" borderId="20" xfId="0" applyFont="1" applyFill="1" applyBorder="1" applyAlignment="1">
      <alignment horizontal="center" vertical="center" wrapText="1"/>
    </xf>
    <xf numFmtId="0" fontId="5" fillId="9" borderId="18" xfId="0" applyFont="1" applyFill="1" applyBorder="1" applyAlignment="1">
      <alignment horizontal="center" vertical="center" wrapText="1"/>
    </xf>
    <xf numFmtId="0" fontId="1" fillId="11" borderId="21" xfId="0" applyFont="1" applyFill="1" applyBorder="1" applyAlignment="1">
      <alignment horizontal="left" vertical="top" wrapText="1"/>
    </xf>
    <xf numFmtId="0" fontId="1" fillId="12" borderId="21" xfId="0" applyFont="1" applyFill="1" applyBorder="1" applyAlignment="1">
      <alignment horizontal="left" vertical="top" wrapText="1"/>
    </xf>
    <xf numFmtId="0" fontId="1" fillId="11" borderId="0" xfId="0" applyFont="1" applyFill="1" applyAlignment="1">
      <alignment horizontal="left" vertical="top" wrapText="1"/>
    </xf>
    <xf numFmtId="0" fontId="11" fillId="6" borderId="1" xfId="0" applyFont="1" applyFill="1" applyBorder="1" applyAlignment="1">
      <alignment horizontal="center" vertical="center" wrapText="1"/>
    </xf>
    <xf numFmtId="0" fontId="0" fillId="0" borderId="5" xfId="0"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0" fontId="10" fillId="7" borderId="12" xfId="2" applyFont="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cellXfs>
  <cellStyles count="3">
    <cellStyle name="Good" xfId="1" builtinId="26"/>
    <cellStyle name="Normal" xfId="0" builtinId="0"/>
    <cellStyle name="Note" xfId="2" builtinId="10"/>
  </cellStyles>
  <dxfs count="10">
    <dxf>
      <fill>
        <patternFill>
          <bgColor rgb="FFFF0000"/>
        </patternFill>
      </fill>
    </dxf>
    <dxf>
      <fill>
        <patternFill>
          <bgColor rgb="FFFF0000"/>
        </patternFill>
      </fill>
    </dxf>
    <dxf>
      <fill>
        <patternFill>
          <bgColor rgb="FFFF0000"/>
        </patternFill>
      </fill>
    </dxf>
    <dxf>
      <border diagonalUp="0" diagonalDown="0">
        <left style="thin">
          <color indexed="64"/>
        </left>
        <right/>
        <top style="thin">
          <color indexed="64"/>
        </top>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A3A3A3"/>
      <color rgb="FFE860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1</xdr:col>
      <xdr:colOff>542926</xdr:colOff>
      <xdr:row>0</xdr:row>
      <xdr:rowOff>133348</xdr:rowOff>
    </xdr:from>
    <xdr:ext cx="8227694" cy="8591551"/>
    <xdr:sp macro="" textlink="">
      <xdr:nvSpPr>
        <xdr:cNvPr id="2" name="TextBox 1">
          <a:extLst>
            <a:ext uri="{FF2B5EF4-FFF2-40B4-BE49-F238E27FC236}">
              <a16:creationId xmlns:a16="http://schemas.microsoft.com/office/drawing/2014/main" id="{AB4C464A-E7C4-484D-BECB-8C795AFA259B}"/>
            </a:ext>
          </a:extLst>
        </xdr:cNvPr>
        <xdr:cNvSpPr txBox="1"/>
      </xdr:nvSpPr>
      <xdr:spPr>
        <a:xfrm>
          <a:off x="1152526" y="133348"/>
          <a:ext cx="8227694" cy="8591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Target Data Type,</a:t>
          </a:r>
          <a:r>
            <a:rPr lang="en-US" sz="1100" baseline="0"/>
            <a:t> Skipped Flag, and Is Non PHI all have conditional formatting. They will be highlighted in red fill if there is a value expected and not provided; OR provided and not expected.</a:t>
          </a:r>
        </a:p>
        <a:p>
          <a:endParaRPr lang="en-US" sz="1100" baseline="0"/>
        </a:p>
        <a:p>
          <a:endParaRPr lang="en-US" sz="1100"/>
        </a:p>
        <a:p>
          <a:endParaRPr lang="en-US" sz="1100"/>
        </a:p>
        <a:p>
          <a:r>
            <a:rPr lang="en-US" sz="1100" b="1">
              <a:solidFill>
                <a:schemeClr val="tx1"/>
              </a:solidFill>
              <a:effectLst/>
              <a:latin typeface="+mn-lt"/>
              <a:ea typeface="+mn-ea"/>
              <a:cs typeface="+mn-cs"/>
            </a:rPr>
            <a:t>SQL</a:t>
          </a:r>
          <a:r>
            <a:rPr lang="en-US" sz="1100" b="1" baseline="0">
              <a:solidFill>
                <a:schemeClr val="tx1"/>
              </a:solidFill>
              <a:effectLst/>
              <a:latin typeface="+mn-lt"/>
              <a:ea typeface="+mn-ea"/>
              <a:cs typeface="+mn-cs"/>
            </a:rPr>
            <a:t> CODE FOR PROFILE DATA:</a:t>
          </a:r>
          <a:endParaRPr lang="en-US">
            <a:effectLst/>
          </a:endParaRPr>
        </a:p>
        <a:p>
          <a:r>
            <a:rPr lang="en-US" sz="1100" b="0">
              <a:solidFill>
                <a:schemeClr val="tx1"/>
              </a:solidFill>
              <a:effectLst/>
              <a:latin typeface="+mn-lt"/>
              <a:ea typeface="+mn-ea"/>
              <a:cs typeface="+mn-cs"/>
            </a:rPr>
            <a:t>SELECT </a:t>
          </a:r>
          <a:endParaRPr lang="en-US">
            <a:effectLst/>
          </a:endParaRPr>
        </a:p>
        <a:p>
          <a:r>
            <a:rPr lang="en-US" sz="1100" b="0">
              <a:solidFill>
                <a:schemeClr val="tx1"/>
              </a:solidFill>
              <a:effectLst/>
              <a:latin typeface="+mn-lt"/>
              <a:ea typeface="+mn-ea"/>
              <a:cs typeface="+mn-cs"/>
            </a:rPr>
            <a:t>        FILE_GROUP_NAME,  </a:t>
          </a:r>
          <a:endParaRPr lang="en-US">
            <a:effectLst/>
          </a:endParaRPr>
        </a:p>
        <a:p>
          <a:r>
            <a:rPr lang="en-US" sz="1100" b="0">
              <a:solidFill>
                <a:schemeClr val="tx1"/>
              </a:solidFill>
              <a:effectLst/>
              <a:latin typeface="+mn-lt"/>
              <a:ea typeface="+mn-ea"/>
              <a:cs typeface="+mn-cs"/>
            </a:rPr>
            <a:t>        CASE WHEN LEFT(SOURCE_COLUMN_NAME, 1) = '"' AND RIGHT(SOURCE_COLUMN_NAME, 1) = '"' </a:t>
          </a:r>
          <a:endParaRPr lang="en-US">
            <a:effectLst/>
          </a:endParaRPr>
        </a:p>
        <a:p>
          <a:r>
            <a:rPr lang="en-US" sz="1100" b="0">
              <a:solidFill>
                <a:schemeClr val="tx1"/>
              </a:solidFill>
              <a:effectLst/>
              <a:latin typeface="+mn-lt"/>
              <a:ea typeface="+mn-ea"/>
              <a:cs typeface="+mn-cs"/>
            </a:rPr>
            <a:t>        THEN CONCAT(STREAM, '-', FILE_GROUP_NAME,'-',VERSION,'-',SUBSTRING(SOURCE_COLUMN_NAME, 2, LENGTH(SOURCE_COLUMN_NAME) - 2)) </a:t>
          </a:r>
        </a:p>
        <a:p>
          <a:r>
            <a:rPr lang="en-US" sz="1100" b="0">
              <a:solidFill>
                <a:schemeClr val="tx1"/>
              </a:solidFill>
              <a:effectLst/>
              <a:latin typeface="+mn-lt"/>
              <a:ea typeface="+mn-ea"/>
              <a:cs typeface="+mn-cs"/>
            </a:rPr>
            <a:t>            ELSE CONCAT(STREAM, '-', FILE_GROUP_NAME,'-',VERSION,'-',SOURCE_COLUMN_NAME)</a:t>
          </a:r>
        </a:p>
        <a:p>
          <a:r>
            <a:rPr lang="en-US" sz="1100" b="0">
              <a:solidFill>
                <a:schemeClr val="tx1"/>
              </a:solidFill>
              <a:effectLst/>
              <a:latin typeface="+mn-lt"/>
              <a:ea typeface="+mn-ea"/>
              <a:cs typeface="+mn-cs"/>
            </a:rPr>
            <a:t>        END AS SOURCE_COLUMN_NAME,  </a:t>
          </a:r>
          <a:endParaRPr lang="en-US">
            <a:effectLst/>
          </a:endParaRPr>
        </a:p>
        <a:p>
          <a:r>
            <a:rPr lang="en-US" sz="1100" b="0">
              <a:solidFill>
                <a:schemeClr val="tx1"/>
              </a:solidFill>
              <a:effectLst/>
              <a:latin typeface="+mn-lt"/>
              <a:ea typeface="+mn-ea"/>
              <a:cs typeface="+mn-cs"/>
            </a:rPr>
            <a:t>        MIN_VALUE, </a:t>
          </a:r>
          <a:endParaRPr lang="en-US">
            <a:effectLst/>
          </a:endParaRPr>
        </a:p>
        <a:p>
          <a:r>
            <a:rPr lang="en-US" sz="1100" b="0">
              <a:solidFill>
                <a:schemeClr val="tx1"/>
              </a:solidFill>
              <a:effectLst/>
              <a:latin typeface="+mn-lt"/>
              <a:ea typeface="+mn-ea"/>
              <a:cs typeface="+mn-cs"/>
            </a:rPr>
            <a:t>        MAX_VALUE, </a:t>
          </a:r>
          <a:endParaRPr lang="en-US">
            <a:effectLst/>
          </a:endParaRPr>
        </a:p>
        <a:p>
          <a:r>
            <a:rPr lang="en-US" sz="1100" b="0">
              <a:solidFill>
                <a:schemeClr val="tx1"/>
              </a:solidFill>
              <a:effectLst/>
              <a:latin typeface="+mn-lt"/>
              <a:ea typeface="+mn-ea"/>
              <a:cs typeface="+mn-cs"/>
            </a:rPr>
            <a:t>        PERCENT_OF_NULL_VALUES, </a:t>
          </a:r>
          <a:endParaRPr lang="en-US">
            <a:effectLst/>
          </a:endParaRPr>
        </a:p>
        <a:p>
          <a:r>
            <a:rPr lang="en-US" sz="1100" b="0">
              <a:solidFill>
                <a:schemeClr val="tx1"/>
              </a:solidFill>
              <a:effectLst/>
              <a:latin typeface="+mn-lt"/>
              <a:ea typeface="+mn-ea"/>
              <a:cs typeface="+mn-cs"/>
            </a:rPr>
            <a:t>        TOP_VALUES, </a:t>
          </a:r>
          <a:endParaRPr lang="en-US">
            <a:effectLst/>
          </a:endParaRPr>
        </a:p>
        <a:p>
          <a:r>
            <a:rPr lang="en-US" sz="1100" b="0">
              <a:solidFill>
                <a:schemeClr val="tx1"/>
              </a:solidFill>
              <a:effectLst/>
              <a:latin typeface="+mn-lt"/>
              <a:ea typeface="+mn-ea"/>
              <a:cs typeface="+mn-cs"/>
            </a:rPr>
            <a:t>        COUNT_OF_DISTINCT_VALUES, </a:t>
          </a:r>
          <a:endParaRPr lang="en-US">
            <a:effectLst/>
          </a:endParaRPr>
        </a:p>
        <a:p>
          <a:r>
            <a:rPr lang="en-US" sz="1100" b="0">
              <a:solidFill>
                <a:schemeClr val="tx1"/>
              </a:solidFill>
              <a:effectLst/>
              <a:latin typeface="+mn-lt"/>
              <a:ea typeface="+mn-ea"/>
              <a:cs typeface="+mn-cs"/>
            </a:rPr>
            <a:t>        CURRENT_CROSSWALK_MAPPING, </a:t>
          </a:r>
          <a:endParaRPr lang="en-US">
            <a:effectLst/>
          </a:endParaRPr>
        </a:p>
        <a:p>
          <a:r>
            <a:rPr lang="en-US" sz="1100" b="0">
              <a:solidFill>
                <a:schemeClr val="tx1"/>
              </a:solidFill>
              <a:effectLst/>
              <a:latin typeface="+mn-lt"/>
              <a:ea typeface="+mn-ea"/>
              <a:cs typeface="+mn-cs"/>
            </a:rPr>
            <a:t>        CREATE_TIMESTAMP, </a:t>
          </a:r>
          <a:endParaRPr lang="en-US">
            <a:effectLst/>
          </a:endParaRPr>
        </a:p>
        <a:p>
          <a:r>
            <a:rPr lang="en-US" sz="1100" b="0">
              <a:solidFill>
                <a:schemeClr val="tx1"/>
              </a:solidFill>
              <a:effectLst/>
              <a:latin typeface="+mn-lt"/>
              <a:ea typeface="+mn-ea"/>
              <a:cs typeface="+mn-cs"/>
            </a:rPr>
            <a:t>        LAST_RUN_FLAG, </a:t>
          </a:r>
          <a:endParaRPr lang="en-US">
            <a:effectLst/>
          </a:endParaRPr>
        </a:p>
        <a:p>
          <a:r>
            <a:rPr lang="en-US" sz="1100" b="0">
              <a:solidFill>
                <a:schemeClr val="tx1"/>
              </a:solidFill>
              <a:effectLst/>
              <a:latin typeface="+mn-lt"/>
              <a:ea typeface="+mn-ea"/>
              <a:cs typeface="+mn-cs"/>
            </a:rPr>
            <a:t>        DP_RUN_ID</a:t>
          </a:r>
          <a:endParaRPr lang="en-US">
            <a:effectLst/>
          </a:endParaRPr>
        </a:p>
        <a:p>
          <a:r>
            <a:rPr lang="en-US" sz="1100" b="0">
              <a:solidFill>
                <a:schemeClr val="tx1"/>
              </a:solidFill>
              <a:effectLst/>
              <a:latin typeface="+mn-lt"/>
              <a:ea typeface="+mn-ea"/>
              <a:cs typeface="+mn-cs"/>
            </a:rPr>
            <a:t>        FROM DEV_ONSHORE.</a:t>
          </a:r>
          <a:r>
            <a:rPr lang="en-US" sz="1100">
              <a:solidFill>
                <a:schemeClr val="tx1"/>
              </a:solidFill>
              <a:effectLst/>
              <a:latin typeface="+mn-lt"/>
              <a:ea typeface="+mn-ea"/>
              <a:cs typeface="+mn-cs"/>
            </a:rPr>
            <a:t>=&lt;CLIENT_ID&gt;</a:t>
          </a:r>
          <a:r>
            <a:rPr lang="en-US" sz="1100" b="0">
              <a:solidFill>
                <a:schemeClr val="tx1"/>
              </a:solidFill>
              <a:effectLst/>
              <a:latin typeface="+mn-lt"/>
              <a:ea typeface="+mn-ea"/>
              <a:cs typeface="+mn-cs"/>
            </a:rPr>
            <a:t>_REPORTING.RAW_DATA_PROFILE</a:t>
          </a:r>
          <a:endParaRPr lang="en-US">
            <a:effectLst/>
          </a:endParaRPr>
        </a:p>
        <a:p>
          <a:r>
            <a:rPr lang="en-US" sz="1100" b="0">
              <a:solidFill>
                <a:schemeClr val="tx1"/>
              </a:solidFill>
              <a:effectLst/>
              <a:latin typeface="+mn-lt"/>
              <a:ea typeface="+mn-ea"/>
              <a:cs typeface="+mn-cs"/>
            </a:rPr>
            <a:t>        ORDER BY 1,2;</a:t>
          </a:r>
          <a:br>
            <a:rPr lang="en-US" sz="1100" b="0">
              <a:solidFill>
                <a:schemeClr val="tx1"/>
              </a:solidFill>
              <a:effectLst/>
              <a:latin typeface="+mn-lt"/>
              <a:ea typeface="+mn-ea"/>
              <a:cs typeface="+mn-cs"/>
            </a:rPr>
          </a:br>
          <a:endParaRPr lang="en-US">
            <a:effectLst/>
          </a:endParaRPr>
        </a:p>
        <a:p>
          <a:r>
            <a:rPr lang="en-US" sz="1100" b="1">
              <a:solidFill>
                <a:schemeClr val="tx1"/>
              </a:solidFill>
              <a:effectLst/>
              <a:latin typeface="+mn-lt"/>
              <a:ea typeface="+mn-ea"/>
              <a:cs typeface="+mn-cs"/>
            </a:rPr>
            <a:t>SQL CODE FOR BUILDING A CROSSWALK FILE FROM AN</a:t>
          </a:r>
          <a:r>
            <a:rPr lang="en-US" sz="1100" b="1" baseline="0">
              <a:solidFill>
                <a:schemeClr val="tx1"/>
              </a:solidFill>
              <a:effectLst/>
              <a:latin typeface="+mn-lt"/>
              <a:ea typeface="+mn-ea"/>
              <a:cs typeface="+mn-cs"/>
            </a:rPr>
            <a:t> ALREADY MIGRATED CLIENT:</a:t>
          </a:r>
          <a:endParaRPr lang="en-US">
            <a:effectLst/>
          </a:endParaRPr>
        </a:p>
        <a:p>
          <a:pPr eaLnBrk="1" fontAlgn="auto" latinLnBrk="0" hangingPunct="1"/>
          <a:r>
            <a:rPr lang="en-US" sz="1100">
              <a:solidFill>
                <a:schemeClr val="tx1"/>
              </a:solidFill>
              <a:effectLst/>
              <a:latin typeface="+mn-lt"/>
              <a:ea typeface="+mn-ea"/>
              <a:cs typeface="+mn-cs"/>
            </a:rPr>
            <a:t>SELECT SOURCE_COLUMN_ORDER,  SOURCE_COLUMN_NAME,      FILE_GROUP_NAME,      CASE WHEN MCDM_COLUMN_NAME IS NULL THEN 'NOT USED' ELSE MCDM_COLUMN_NAME END AS MCDM_COLUMN_NAME,     CASE WHEN CUSTOM_FIELD_TYPE IS NOT NULL THEN 'N' ELSE 'Y' END AS PRESENT,  MCDM_TABLE,      CUSTOM_FIELD_TYPE,      CONCAT('$$',SOURCE_COLUMN_FORMATTING,'$$') AS SOURCE_COLUMN_FORMATTING,      SKIPPED_FLAG,   IS_NON_PHI,      NULL AS NOTES,  ADDITIONAL_FILE_GROUP_NAME</a:t>
          </a:r>
          <a:r>
            <a:rPr lang="en-US" sz="1100" b="0">
              <a:solidFill>
                <a:schemeClr val="tx1"/>
              </a:solidFill>
              <a:effectLst/>
              <a:latin typeface="+mn-lt"/>
              <a:ea typeface="+mn-ea"/>
              <a:cs typeface="+mn-cs"/>
            </a:rPr>
            <a:t>, STREAM, VERSION</a:t>
          </a:r>
          <a:endParaRPr lang="en-US">
            <a:effectLst/>
          </a:endParaRPr>
        </a:p>
        <a:p>
          <a:r>
            <a:rPr lang="en-US" sz="1100">
              <a:solidFill>
                <a:schemeClr val="tx1"/>
              </a:solidFill>
              <a:effectLst/>
              <a:latin typeface="+mn-lt"/>
              <a:ea typeface="+mn-ea"/>
              <a:cs typeface="+mn-cs"/>
            </a:rPr>
            <a:t>FROM DEV_ONSHORE.CONFIGURATION.CROSSWALK </a:t>
          </a:r>
          <a:endParaRPr lang="en-US">
            <a:effectLst/>
          </a:endParaRPr>
        </a:p>
        <a:p>
          <a:r>
            <a:rPr lang="en-US" sz="1100">
              <a:solidFill>
                <a:schemeClr val="tx1"/>
              </a:solidFill>
              <a:effectLst/>
              <a:latin typeface="+mn-lt"/>
              <a:ea typeface="+mn-ea"/>
              <a:cs typeface="+mn-cs"/>
            </a:rPr>
            <a:t>WHERE CLIENT_ID=&lt;CLIENT_ID&gt;;</a:t>
          </a:r>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9D1974-6A40-4125-962A-F451BAB7F86F}" name="Table1" displayName="Table1" ref="A2:D3" insertRow="1" totalsRowShown="0" headerRowBorderDxfId="8" tableBorderDxfId="9" totalsRowBorderDxfId="7">
  <autoFilter ref="A2:D3" xr:uid="{D59D1974-6A40-4125-962A-F451BAB7F86F}"/>
  <tableColumns count="4">
    <tableColumn id="1" xr3:uid="{6FD7A78C-E5A9-4813-A649-085FB5261D9E}" name="HOW TO READ CROSSWALK:" dataDxfId="6"/>
    <tableColumn id="2" xr3:uid="{3DE63A6E-7753-4A2D-8646-009737390C4C}" name="Description" dataDxfId="5"/>
    <tableColumn id="3" xr3:uid="{F7BEDA83-4ECE-455A-BBE1-B09ADE5BF916}" name="DTS FIELD ONLY" dataDxfId="4"/>
    <tableColumn id="4" xr3:uid="{53A870C3-0465-488F-81ED-44DCFE7410B8}" name="EXAMPLE " dataDxfId="3"/>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A0A70-5FA7-4CED-8C5E-A388099945D6}">
  <dimension ref="A2:G26"/>
  <sheetViews>
    <sheetView workbookViewId="0">
      <selection activeCell="B11" sqref="B11"/>
    </sheetView>
  </sheetViews>
  <sheetFormatPr defaultRowHeight="15"/>
  <cols>
    <col min="1" max="1" width="36.140625" bestFit="1" customWidth="1"/>
    <col min="2" max="2" width="115.140625" customWidth="1"/>
    <col min="3" max="3" width="19.42578125" style="57" hidden="1" customWidth="1"/>
    <col min="4" max="4" width="115.28515625" customWidth="1"/>
    <col min="6" max="6" width="38.5703125" customWidth="1"/>
    <col min="7" max="7" width="44.85546875" customWidth="1"/>
  </cols>
  <sheetData>
    <row r="2" spans="1:7">
      <c r="A2" s="39" t="s">
        <v>0</v>
      </c>
      <c r="B2" s="40" t="s">
        <v>1</v>
      </c>
      <c r="C2" s="41" t="s">
        <v>2</v>
      </c>
      <c r="D2" s="42" t="s">
        <v>3</v>
      </c>
    </row>
    <row r="3" spans="1:7" hidden="1">
      <c r="A3" s="43"/>
      <c r="B3" s="44"/>
      <c r="C3" s="45"/>
      <c r="D3" s="46"/>
    </row>
    <row r="4" spans="1:7" ht="15.75">
      <c r="A4" s="47" t="s">
        <v>4</v>
      </c>
      <c r="B4" s="48" t="s">
        <v>5</v>
      </c>
      <c r="C4" s="49"/>
      <c r="D4" s="50" t="s">
        <v>6</v>
      </c>
    </row>
    <row r="5" spans="1:7" ht="30">
      <c r="A5" s="47" t="s">
        <v>7</v>
      </c>
      <c r="B5" s="48" t="s">
        <v>8</v>
      </c>
      <c r="C5" s="49"/>
      <c r="D5" s="50" t="s">
        <v>9</v>
      </c>
    </row>
    <row r="6" spans="1:7" ht="15.75">
      <c r="A6" s="47" t="s">
        <v>10</v>
      </c>
      <c r="B6" s="48" t="s">
        <v>11</v>
      </c>
      <c r="C6" s="49"/>
      <c r="D6" s="50" t="s">
        <v>12</v>
      </c>
    </row>
    <row r="7" spans="1:7" ht="30">
      <c r="A7" s="47" t="s">
        <v>13</v>
      </c>
      <c r="B7" s="48" t="s">
        <v>14</v>
      </c>
      <c r="C7" s="49"/>
      <c r="D7" s="50" t="s">
        <v>15</v>
      </c>
    </row>
    <row r="8" spans="1:7" ht="15.75">
      <c r="A8" s="47" t="s">
        <v>16</v>
      </c>
      <c r="B8" s="51" t="s">
        <v>17</v>
      </c>
      <c r="C8" s="49"/>
      <c r="D8" s="50" t="s">
        <v>18</v>
      </c>
    </row>
    <row r="9" spans="1:7" ht="30">
      <c r="A9" s="47" t="s">
        <v>19</v>
      </c>
      <c r="B9" s="48" t="s">
        <v>20</v>
      </c>
      <c r="C9" s="49"/>
      <c r="D9" s="50" t="s">
        <v>21</v>
      </c>
    </row>
    <row r="10" spans="1:7" ht="15.75">
      <c r="A10" s="47" t="s">
        <v>22</v>
      </c>
      <c r="B10" s="51" t="s">
        <v>23</v>
      </c>
      <c r="C10" s="49"/>
      <c r="D10" s="50" t="s">
        <v>24</v>
      </c>
    </row>
    <row r="11" spans="1:7" ht="30">
      <c r="A11" s="47" t="s">
        <v>25</v>
      </c>
      <c r="B11" s="48" t="s">
        <v>26</v>
      </c>
      <c r="C11" s="49"/>
      <c r="D11" s="50" t="s">
        <v>27</v>
      </c>
    </row>
    <row r="12" spans="1:7" ht="15.75" customHeight="1">
      <c r="A12" s="52" t="s">
        <v>28</v>
      </c>
      <c r="B12" s="77" t="s">
        <v>29</v>
      </c>
      <c r="C12" s="78"/>
      <c r="D12" s="81" t="s">
        <v>30</v>
      </c>
    </row>
    <row r="13" spans="1:7" ht="15.75">
      <c r="A13" s="52" t="s">
        <v>31</v>
      </c>
      <c r="B13" s="77"/>
      <c r="C13" s="79"/>
      <c r="D13" s="81"/>
    </row>
    <row r="14" spans="1:7" ht="15.75">
      <c r="A14" s="52" t="s">
        <v>32</v>
      </c>
      <c r="B14" s="77"/>
      <c r="C14" s="79"/>
      <c r="D14" s="81"/>
      <c r="F14" s="85"/>
      <c r="G14" s="85"/>
    </row>
    <row r="15" spans="1:7" ht="15.75">
      <c r="A15" s="52" t="s">
        <v>33</v>
      </c>
      <c r="B15" s="77"/>
      <c r="C15" s="79"/>
      <c r="D15" s="81"/>
      <c r="F15" s="85"/>
      <c r="G15" s="85"/>
    </row>
    <row r="16" spans="1:7" ht="15.75">
      <c r="A16" s="52" t="s">
        <v>34</v>
      </c>
      <c r="B16" s="77"/>
      <c r="C16" s="80"/>
      <c r="D16" s="81"/>
      <c r="F16" s="85"/>
      <c r="G16" s="85"/>
    </row>
    <row r="17" spans="1:4" ht="30">
      <c r="A17" s="47" t="s">
        <v>35</v>
      </c>
      <c r="B17" s="48" t="s">
        <v>36</v>
      </c>
      <c r="C17" s="49"/>
      <c r="D17" s="50" t="s">
        <v>37</v>
      </c>
    </row>
    <row r="18" spans="1:4" ht="30">
      <c r="A18" s="47" t="s">
        <v>38</v>
      </c>
      <c r="B18" s="48" t="s">
        <v>39</v>
      </c>
      <c r="C18" s="49"/>
      <c r="D18" s="50" t="s">
        <v>40</v>
      </c>
    </row>
    <row r="19" spans="1:4" ht="30">
      <c r="A19" s="47" t="s">
        <v>41</v>
      </c>
      <c r="B19" s="53" t="s">
        <v>42</v>
      </c>
      <c r="C19" s="49"/>
      <c r="D19" s="50" t="s">
        <v>43</v>
      </c>
    </row>
    <row r="20" spans="1:4" ht="15.75">
      <c r="A20" s="47" t="s">
        <v>44</v>
      </c>
      <c r="B20" s="53" t="s">
        <v>44</v>
      </c>
      <c r="C20" s="49"/>
      <c r="D20" s="50" t="s">
        <v>44</v>
      </c>
    </row>
    <row r="21" spans="1:4" ht="30">
      <c r="A21" s="47" t="s">
        <v>45</v>
      </c>
      <c r="B21" s="48" t="s">
        <v>46</v>
      </c>
      <c r="C21" s="49"/>
      <c r="D21" s="50" t="s">
        <v>47</v>
      </c>
    </row>
    <row r="22" spans="1:4" ht="15.75">
      <c r="A22" s="47" t="s">
        <v>48</v>
      </c>
      <c r="B22" s="48" t="s">
        <v>49</v>
      </c>
      <c r="C22" s="54" t="s">
        <v>50</v>
      </c>
      <c r="D22" s="50" t="s">
        <v>51</v>
      </c>
    </row>
    <row r="23" spans="1:4" ht="30">
      <c r="A23" s="47" t="s">
        <v>52</v>
      </c>
      <c r="B23" s="51" t="s">
        <v>53</v>
      </c>
      <c r="C23" s="6"/>
      <c r="D23" s="50" t="s">
        <v>54</v>
      </c>
    </row>
    <row r="24" spans="1:4" ht="15.75">
      <c r="A24" s="52" t="s">
        <v>55</v>
      </c>
      <c r="B24" s="53" t="s">
        <v>56</v>
      </c>
      <c r="C24" s="54" t="s">
        <v>50</v>
      </c>
      <c r="D24" s="55" t="s">
        <v>57</v>
      </c>
    </row>
    <row r="25" spans="1:4" ht="15.75">
      <c r="A25" s="52" t="s">
        <v>58</v>
      </c>
      <c r="B25" s="53" t="s">
        <v>59</v>
      </c>
      <c r="C25" s="54" t="s">
        <v>50</v>
      </c>
      <c r="D25" s="55" t="s">
        <v>60</v>
      </c>
    </row>
    <row r="26" spans="1:4" ht="30">
      <c r="A26" s="52" t="s">
        <v>61</v>
      </c>
      <c r="B26" s="48" t="s">
        <v>62</v>
      </c>
      <c r="C26" s="54" t="s">
        <v>50</v>
      </c>
      <c r="D26" s="56" t="s">
        <v>63</v>
      </c>
    </row>
  </sheetData>
  <mergeCells count="5">
    <mergeCell ref="B12:B16"/>
    <mergeCell ref="C12:C16"/>
    <mergeCell ref="D12:D16"/>
    <mergeCell ref="F14:F16"/>
    <mergeCell ref="G14:G16"/>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BE567-C49A-45CD-B956-EE48E4BA0603}">
  <dimension ref="A1:W1000"/>
  <sheetViews>
    <sheetView zoomScaleNormal="100" workbookViewId="0">
      <pane xSplit="3" ySplit="2" topLeftCell="Q5" activePane="bottomRight" state="frozen"/>
      <selection pane="bottomRight" activeCell="V54" sqref="V54"/>
      <selection pane="bottomLeft" activeCell="A3" sqref="A3"/>
      <selection pane="topRight" activeCell="C1" sqref="C1"/>
    </sheetView>
  </sheetViews>
  <sheetFormatPr defaultRowHeight="15"/>
  <cols>
    <col min="1" max="2" width="14.85546875" bestFit="1" customWidth="1"/>
    <col min="3" max="4" width="33.28515625" bestFit="1" customWidth="1"/>
    <col min="5" max="5" width="36.5703125" customWidth="1"/>
    <col min="6" max="6" width="33.28515625" bestFit="1" customWidth="1"/>
    <col min="7" max="7" width="27.140625" customWidth="1"/>
    <col min="8" max="8" width="38" customWidth="1"/>
    <col min="9" max="9" width="32.140625" style="2" customWidth="1"/>
    <col min="10" max="11" width="11" style="2" customWidth="1"/>
    <col min="12" max="12" width="69.7109375" style="2" customWidth="1"/>
    <col min="13" max="13" width="12.85546875" style="2" customWidth="1"/>
    <col min="14" max="14" width="95.42578125" style="2" bestFit="1" customWidth="1"/>
    <col min="15" max="16" width="27.7109375" style="2" customWidth="1"/>
    <col min="17" max="17" width="34.140625" style="2" customWidth="1"/>
    <col min="18" max="18" width="33" bestFit="1" customWidth="1"/>
    <col min="19" max="19" width="7" bestFit="1" customWidth="1"/>
    <col min="20" max="20" width="7.28515625" bestFit="1" customWidth="1"/>
    <col min="21" max="21" width="13.28515625" style="14" customWidth="1"/>
    <col min="22" max="22" width="141.5703125" customWidth="1"/>
    <col min="23" max="23" width="48.5703125" style="14" bestFit="1" customWidth="1"/>
    <col min="24" max="24" width="19.28515625" bestFit="1" customWidth="1"/>
  </cols>
  <sheetData>
    <row r="1" spans="1:23" s="5" customFormat="1" ht="102" customHeight="1">
      <c r="A1" s="4" t="s">
        <v>64</v>
      </c>
      <c r="B1" s="4" t="s">
        <v>65</v>
      </c>
      <c r="C1" s="4" t="s">
        <v>66</v>
      </c>
      <c r="D1" s="4" t="s">
        <v>67</v>
      </c>
      <c r="E1" s="4" t="s">
        <v>68</v>
      </c>
      <c r="F1" s="4" t="s">
        <v>69</v>
      </c>
      <c r="G1" s="4" t="s">
        <v>70</v>
      </c>
      <c r="H1" s="4" t="s">
        <v>71</v>
      </c>
      <c r="I1" s="82" t="s">
        <v>72</v>
      </c>
      <c r="J1" s="83"/>
      <c r="K1" s="83"/>
      <c r="L1" s="83"/>
      <c r="M1" s="84"/>
      <c r="N1" s="4" t="s">
        <v>73</v>
      </c>
      <c r="O1" s="4" t="s">
        <v>74</v>
      </c>
      <c r="P1" s="4" t="s">
        <v>75</v>
      </c>
      <c r="Q1" s="4"/>
      <c r="R1" s="4" t="s">
        <v>76</v>
      </c>
      <c r="S1" s="4"/>
      <c r="T1" s="4"/>
      <c r="U1" s="25" t="s">
        <v>77</v>
      </c>
      <c r="V1" s="4" t="s">
        <v>78</v>
      </c>
      <c r="W1" s="26" t="s">
        <v>79</v>
      </c>
    </row>
    <row r="2" spans="1:23" s="6" customFormat="1" ht="30">
      <c r="A2" s="7" t="s">
        <v>4</v>
      </c>
      <c r="B2" s="7" t="s">
        <v>7</v>
      </c>
      <c r="C2" s="7" t="s">
        <v>10</v>
      </c>
      <c r="D2" s="7" t="s">
        <v>13</v>
      </c>
      <c r="E2" s="7" t="s">
        <v>16</v>
      </c>
      <c r="F2" s="7" t="s">
        <v>19</v>
      </c>
      <c r="G2" s="7" t="s">
        <v>22</v>
      </c>
      <c r="H2" s="7" t="s">
        <v>25</v>
      </c>
      <c r="I2" s="8" t="s">
        <v>28</v>
      </c>
      <c r="J2" s="8" t="s">
        <v>31</v>
      </c>
      <c r="K2" s="8" t="s">
        <v>32</v>
      </c>
      <c r="L2" s="8" t="s">
        <v>33</v>
      </c>
      <c r="M2" s="8" t="s">
        <v>34</v>
      </c>
      <c r="N2" s="9" t="s">
        <v>35</v>
      </c>
      <c r="O2" s="9" t="s">
        <v>38</v>
      </c>
      <c r="P2" s="9" t="s">
        <v>41</v>
      </c>
      <c r="Q2" s="9" t="s">
        <v>44</v>
      </c>
      <c r="R2" s="7" t="s">
        <v>45</v>
      </c>
      <c r="S2" s="7" t="s">
        <v>48</v>
      </c>
      <c r="T2" s="7" t="s">
        <v>52</v>
      </c>
      <c r="U2" s="29" t="s">
        <v>55</v>
      </c>
      <c r="V2" s="8" t="s">
        <v>58</v>
      </c>
      <c r="W2" s="8" t="s">
        <v>61</v>
      </c>
    </row>
    <row r="3" spans="1:23">
      <c r="A3" s="11" t="s">
        <v>80</v>
      </c>
      <c r="B3" s="11">
        <v>1</v>
      </c>
      <c r="C3" s="11" t="s">
        <v>81</v>
      </c>
      <c r="D3" s="11" t="s">
        <v>82</v>
      </c>
      <c r="E3" s="23" t="s">
        <v>83</v>
      </c>
      <c r="F3" s="11"/>
      <c r="G3" s="12"/>
      <c r="H3" s="11"/>
      <c r="I3" s="10" t="str">
        <f ca="1">IFERROR(OFFSET(Profile!$B$1,MATCH(A3&amp;"-"&amp;D3&amp;"-"&amp;T3&amp;"-"&amp;Medical!C3,Profile!B:B,0)-1,1),"NO DATA PROFILE FOUND")</f>
        <v>NO DATA PROFILE FOUND</v>
      </c>
      <c r="J3" s="10" t="e">
        <f ca="1">OFFSET(Profile!$B$1,MATCH(A3&amp;"-"&amp;D3&amp;"-"&amp;T3&amp;"-"&amp;Medical!C3,Profile!B:B,0)-1,2)</f>
        <v>#N/A</v>
      </c>
      <c r="K3" s="10" t="e">
        <f ca="1">OFFSET(Profile!$B$1,MATCH(A3&amp;"-"&amp;D3&amp;"-"&amp;T3&amp;"-"&amp;Medical!C3,Profile!B:B,0)-1,3)</f>
        <v>#N/A</v>
      </c>
      <c r="L3" s="10" t="e">
        <f ca="1">OFFSET(Profile!$B$1,MATCH(A3&amp;"-"&amp;D3&amp;"-"&amp;T3&amp;"-"&amp;Medical!C3,Profile!B:B,0)-1,4)</f>
        <v>#N/A</v>
      </c>
      <c r="M3" s="10" t="e">
        <f ca="1">OFFSET(Profile!$B$1,MATCH(A3&amp;"-"&amp;D3&amp;"-"&amp;T3&amp;"-"&amp;Medical!C3,Profile!B:B,0)-1,5)</f>
        <v>#N/A</v>
      </c>
      <c r="N3" s="13"/>
      <c r="O3" s="13"/>
      <c r="P3" s="13"/>
      <c r="Q3" s="13"/>
      <c r="R3" s="27"/>
      <c r="S3" s="27" t="s">
        <v>80</v>
      </c>
      <c r="T3" s="27" t="s">
        <v>84</v>
      </c>
      <c r="U3" s="30" t="str">
        <f ca="1">IF(A3="","",IFERROR(IF(OFFSET('Data Model'!$K$1,MATCH(W3,'Data Model'!L:L,0)-1,0)=TRUE,"Y","N"),"N"))</f>
        <v>N</v>
      </c>
      <c r="V3" s="10" t="str">
        <f>IF(A3="","",IF(E3="NOT USED","('"&amp;A3&amp;"','"&amp;D3&amp;"',"&amp;B3&amp;",'"""&amp;C3&amp;"""',NULL,NULL,NULL,NULL,NULL,"&amp;IF(P3=TRUE,"TRUE","NULL")&amp;","&amp;IF(O3=TRUE,"TRUE","NULL,")&amp;IF(S3="","NULL","'"&amp;S3&amp;"'")&amp;","&amp;IF(T3="","NULL","'"&amp;T3&amp;"'")&amp;"),","('"&amp;A3&amp;"',"&amp;IF(ISBLANK(D3),"NULL","'"&amp;D3&amp;"'")&amp;","&amp;IF(ISBLANK(B3),"NULL",B3)&amp;","&amp;IF(ISBLANK(C3),"NULL","'"""&amp;C3&amp;"""'")&amp;",'"&amp;G3&amp;"','"&amp;E3&amp;"',"&amp;IF(N3="","NULL",N3)&amp;","&amp;IF(F3="Y","NULL","'"&amp;H3&amp;"'")&amp;","&amp;IF(R3="","NULL","'"&amp;R3&amp;"'")&amp;","&amp;IF(P3=TRUE,"TRUE","NULL")&amp;","&amp;IF(O3=TRUE,"TRUE","NULL,")&amp;IF(S3="","NULL","'"&amp;S3&amp;"'")&amp;","&amp;IF(T3="","NULL","'"&amp;T3&amp;"'")&amp;"),"))</f>
        <v>('UPHP','Claim',1,'"adjudication_code"','','ADJUDICATION_CD',NULL,'',NULL,NULL,NULL,'UPHP','V00'),</v>
      </c>
      <c r="W3" s="10" t="str">
        <f t="shared" ref="W3:W66" si="0">IF(A3="","",TRIM(G3)&amp;"-"&amp;TRIM(E3))</f>
        <v>-ADJUDICATION_CD</v>
      </c>
    </row>
    <row r="4" spans="1:23" ht="45">
      <c r="A4" s="11" t="s">
        <v>80</v>
      </c>
      <c r="B4" s="11">
        <v>2</v>
      </c>
      <c r="C4" s="11" t="s">
        <v>85</v>
      </c>
      <c r="D4" s="11" t="s">
        <v>82</v>
      </c>
      <c r="E4" s="12" t="str">
        <f>VLOOKUP(C4,'Data Model'!C:C,1,0)</f>
        <v>ADJUDICATION_DESC</v>
      </c>
      <c r="F4" s="11"/>
      <c r="G4" s="12"/>
      <c r="H4" s="11"/>
      <c r="I4" s="10" t="str">
        <f ca="1">IFERROR(OFFSET(Profile!$B$1,MATCH(A4&amp;"-"&amp;D4&amp;"-"&amp;T4&amp;"-"&amp;Medical!C4,Profile!B:B,0)-1,1),"NO DATA PROFILE FOUND")</f>
        <v>Accepted; Batch Complete</v>
      </c>
      <c r="J4" s="10" t="str">
        <f ca="1">OFFSET(Profile!$B$1,MATCH(A4&amp;"-"&amp;D4&amp;"-"&amp;T4&amp;"-"&amp;Medical!C4,Profile!B:B,0)-1,2)</f>
        <v>Accepted; Batch Complete</v>
      </c>
      <c r="K4" s="10">
        <f ca="1">OFFSET(Profile!$B$1,MATCH(A4&amp;"-"&amp;D4&amp;"-"&amp;T4&amp;"-"&amp;Medical!C4,Profile!B:B,0)-1,3)</f>
        <v>0</v>
      </c>
      <c r="L4" s="10" t="str">
        <f ca="1">OFFSET(Profile!$B$1,MATCH(A4&amp;"-"&amp;D4&amp;"-"&amp;T4&amp;"-"&amp;Medical!C4,Profile!B:B,0)-1,4)</f>
        <v>[["Accepted; Batch Complete",23009820]]</v>
      </c>
      <c r="M4" s="10">
        <f ca="1">OFFSET(Profile!$B$1,MATCH(A4&amp;"-"&amp;D4&amp;"-"&amp;T4&amp;"-"&amp;Medical!C4,Profile!B:B,0)-1,5)</f>
        <v>1</v>
      </c>
      <c r="N4" s="13"/>
      <c r="O4" s="13"/>
      <c r="P4" s="13" t="b">
        <v>0</v>
      </c>
      <c r="Q4" s="13"/>
      <c r="R4" s="27"/>
      <c r="S4" s="27" t="s">
        <v>80</v>
      </c>
      <c r="T4" s="27" t="s">
        <v>84</v>
      </c>
      <c r="U4" s="30" t="str">
        <f ca="1">IF(A4="","",IFERROR(IF(OFFSET('Data Model'!$K$1,MATCH(W4,'Data Model'!L:L,0)-1,0)=TRUE,"Y","N"),"N"))</f>
        <v>N</v>
      </c>
      <c r="V4" s="10" t="str">
        <f t="shared" ref="V4:V67" si="1">IF(A4="","",IF(E4="NOT USED","('"&amp;A4&amp;"','"&amp;D4&amp;"',"&amp;B4&amp;",'"""&amp;C4&amp;"""',NULL,NULL,NULL,NULL,NULL,"&amp;IF(P4=TRUE,"TRUE","NULL")&amp;","&amp;IF(O4=TRUE,"TRUE","NULL,")&amp;IF(S4="","NULL","'"&amp;S4&amp;"'")&amp;","&amp;IF(T4="","NULL","'"&amp;T4&amp;"'")&amp;"),","('"&amp;A4&amp;"',"&amp;IF(ISBLANK(D4),"NULL","'"&amp;D4&amp;"'")&amp;","&amp;IF(ISBLANK(B4),"NULL",B4)&amp;","&amp;IF(ISBLANK(C4),"NULL","'"""&amp;C4&amp;"""'")&amp;",'"&amp;G4&amp;"','"&amp;E4&amp;"',"&amp;IF(N4="","NULL",N4)&amp;","&amp;IF(F4="Y","NULL","'"&amp;H4&amp;"'")&amp;","&amp;IF(R4="","NULL","'"&amp;R4&amp;"'")&amp;","&amp;IF(P4=TRUE,"TRUE","NULL")&amp;","&amp;IF(O4=TRUE,"TRUE","NULL,")&amp;IF(S4="","NULL","'"&amp;S4&amp;"'")&amp;","&amp;IF(T4="","NULL","'"&amp;T4&amp;"'")&amp;"),"))</f>
        <v>('UPHP','Claim',2,'"adjudication_desc"','','ADJUDICATION_DESC',NULL,'',NULL,NULL,NULL,'UPHP','V00'),</v>
      </c>
      <c r="W4" s="10" t="str">
        <f t="shared" si="0"/>
        <v>-ADJUDICATION_DESC</v>
      </c>
    </row>
    <row r="5" spans="1:23">
      <c r="A5" s="11" t="s">
        <v>80</v>
      </c>
      <c r="B5" s="11">
        <v>3</v>
      </c>
      <c r="C5" s="11" t="s">
        <v>86</v>
      </c>
      <c r="D5" s="11" t="s">
        <v>82</v>
      </c>
      <c r="E5" s="12" t="s">
        <v>87</v>
      </c>
      <c r="F5" s="11"/>
      <c r="G5" s="12"/>
      <c r="H5" s="11"/>
      <c r="I5" s="10" t="str">
        <f ca="1">IFERROR(OFFSET(Profile!$B$1,MATCH(A5&amp;"-"&amp;D5&amp;"-"&amp;T5&amp;"-"&amp;Medical!C5,Profile!B:B,0)-1,1),"NO DATA PROFILE FOUND")</f>
        <v>NO DATA PROFILE FOUND</v>
      </c>
      <c r="J5" s="10" t="e">
        <f ca="1">OFFSET(Profile!$B$1,MATCH(A5&amp;"-"&amp;D5&amp;"-"&amp;T5&amp;"-"&amp;Medical!C5,Profile!B:B,0)-1,2)</f>
        <v>#N/A</v>
      </c>
      <c r="K5" s="10" t="e">
        <f ca="1">OFFSET(Profile!$B$1,MATCH(A5&amp;"-"&amp;D5&amp;"-"&amp;T5&amp;"-"&amp;Medical!C5,Profile!B:B,0)-1,3)</f>
        <v>#N/A</v>
      </c>
      <c r="L5" s="10" t="e">
        <f ca="1">OFFSET(Profile!$B$1,MATCH(A5&amp;"-"&amp;D5&amp;"-"&amp;T5&amp;"-"&amp;Medical!C5,Profile!B:B,0)-1,4)</f>
        <v>#N/A</v>
      </c>
      <c r="M5" s="10" t="e">
        <f ca="1">OFFSET(Profile!$B$1,MATCH(A5&amp;"-"&amp;D5&amp;"-"&amp;T5&amp;"-"&amp;Medical!C5,Profile!B:B,0)-1,5)</f>
        <v>#N/A</v>
      </c>
      <c r="N5" s="13"/>
      <c r="O5" s="13"/>
      <c r="P5" s="13"/>
      <c r="Q5" s="13"/>
      <c r="R5" s="27"/>
      <c r="S5" s="27" t="s">
        <v>80</v>
      </c>
      <c r="T5" s="27" t="s">
        <v>84</v>
      </c>
      <c r="U5" s="30" t="str">
        <f ca="1">IF(A5="","",IFERROR(IF(OFFSET('Data Model'!$K$1,MATCH(W5,'Data Model'!L:L,0)-1,0)=TRUE,"Y","N"),"N"))</f>
        <v>N</v>
      </c>
      <c r="V5" s="10" t="str">
        <f t="shared" si="1"/>
        <v>('UPHP','Claim',3,'"adjustment_code"','','LINE_ADJUSTMENT_REASON?',NULL,'',NULL,NULL,NULL,'UPHP','V00'),</v>
      </c>
      <c r="W5" s="10" t="str">
        <f t="shared" si="0"/>
        <v>-LINE_ADJUSTMENT_REASON?</v>
      </c>
    </row>
    <row r="6" spans="1:23" ht="60">
      <c r="A6" s="11" t="s">
        <v>80</v>
      </c>
      <c r="B6" s="11">
        <v>4</v>
      </c>
      <c r="C6" s="11" t="s">
        <v>88</v>
      </c>
      <c r="D6" s="11" t="s">
        <v>82</v>
      </c>
      <c r="E6" s="12" t="s">
        <v>89</v>
      </c>
      <c r="F6" s="11"/>
      <c r="G6" s="12"/>
      <c r="H6" s="11"/>
      <c r="I6" s="10" t="str">
        <f ca="1">IFERROR(OFFSET(Profile!$B$1,MATCH(A6&amp;"-"&amp;D6&amp;"-"&amp;T6&amp;"-"&amp;Medical!C6,Profile!B:B,0)-1,1),"NO DATA PROFILE FOUND")</f>
        <v>3 Attempts Made,Information Not Obtained</v>
      </c>
      <c r="J6" s="10" t="str">
        <f ca="1">OFFSET(Profile!$B$1,MATCH(A6&amp;"-"&amp;D6&amp;"-"&amp;T6&amp;"-"&amp;Medical!C6,Profile!B:B,0)-1,2)</f>
        <v>YNC missing/incorrectly applied</v>
      </c>
      <c r="K6" s="10">
        <f ca="1">OFFSET(Profile!$B$1,MATCH(A6&amp;"-"&amp;D6&amp;"-"&amp;T6&amp;"-"&amp;Medical!C6,Profile!B:B,0)-1,3)</f>
        <v>92.55</v>
      </c>
      <c r="L6" s="10" t="str">
        <f ca="1">OFFSET(Profile!$B$1,MATCH(A6&amp;"-"&amp;D6&amp;"-"&amp;T6&amp;"-"&amp;Medical!C6,Profile!B:B,0)-1,4)</f>
        <v>[["NYS/CMS Retro Fee Schedule/Price Updat",555589],["Contract Pricing Update - Retrospective",451645],["Electronic Recall Replacement Adjustment",117708],["Medical records received",62371],["Retroactive coverage termination",47200]]</v>
      </c>
      <c r="M6" s="10">
        <f ca="1">OFFSET(Profile!$B$1,MATCH(A6&amp;"-"&amp;D6&amp;"-"&amp;T6&amp;"-"&amp;Medical!C6,Profile!B:B,0)-1,5)</f>
        <v>230</v>
      </c>
      <c r="N6" s="13"/>
      <c r="O6" s="13"/>
      <c r="P6" s="13" t="b">
        <v>0</v>
      </c>
      <c r="Q6" s="13"/>
      <c r="R6" s="27"/>
      <c r="S6" s="27" t="s">
        <v>80</v>
      </c>
      <c r="T6" s="27" t="s">
        <v>84</v>
      </c>
      <c r="U6" s="30" t="str">
        <f ca="1">IF(A6="","",IFERROR(IF(OFFSET('Data Model'!$K$1,MATCH(W6,'Data Model'!L:L,0)-1,0)=TRUE,"Y","N"),"N"))</f>
        <v>N</v>
      </c>
      <c r="V6" s="10" t="str">
        <f t="shared" si="1"/>
        <v>('UPHP','Claim',4,'"adjustment_desc"','','LINE_ADJUSTMENT_REASON_DESC',NULL,'',NULL,NULL,NULL,'UPHP','V00'),</v>
      </c>
      <c r="W6" s="10" t="str">
        <f t="shared" si="0"/>
        <v>-LINE_ADJUSTMENT_REASON_DESC</v>
      </c>
    </row>
    <row r="7" spans="1:23">
      <c r="A7" s="11" t="s">
        <v>80</v>
      </c>
      <c r="B7" s="11">
        <v>5</v>
      </c>
      <c r="C7" s="11" t="s">
        <v>90</v>
      </c>
      <c r="D7" s="11" t="s">
        <v>82</v>
      </c>
      <c r="E7" s="23" t="s">
        <v>91</v>
      </c>
      <c r="F7" s="11"/>
      <c r="G7" s="12"/>
      <c r="H7" s="11"/>
      <c r="I7" s="10" t="str">
        <f ca="1">IFERROR(OFFSET(Profile!$B$1,MATCH(A7&amp;"-"&amp;D7&amp;"-"&amp;T7&amp;"-"&amp;Medical!C7,Profile!B:B,0)-1,1),"NO DATA PROFILE FOUND")</f>
        <v>N</v>
      </c>
      <c r="J7" s="10" t="str">
        <f ca="1">OFFSET(Profile!$B$1,MATCH(A7&amp;"-"&amp;D7&amp;"-"&amp;T7&amp;"-"&amp;Medical!C7,Profile!B:B,0)-1,2)</f>
        <v>Y</v>
      </c>
      <c r="K7" s="10">
        <f ca="1">OFFSET(Profile!$B$1,MATCH(A7&amp;"-"&amp;D7&amp;"-"&amp;T7&amp;"-"&amp;Medical!C7,Profile!B:B,0)-1,3)</f>
        <v>0</v>
      </c>
      <c r="L7" s="10" t="str">
        <f ca="1">OFFSET(Profile!$B$1,MATCH(A7&amp;"-"&amp;D7&amp;"-"&amp;T7&amp;"-"&amp;Medical!C7,Profile!B:B,0)-1,4)</f>
        <v>[["N",20887962],["Y",2121858]]</v>
      </c>
      <c r="M7" s="10">
        <f ca="1">OFFSET(Profile!$B$1,MATCH(A7&amp;"-"&amp;D7&amp;"-"&amp;T7&amp;"-"&amp;Medical!C7,Profile!B:B,0)-1,5)</f>
        <v>2</v>
      </c>
      <c r="N7" s="13"/>
      <c r="O7" s="13"/>
      <c r="P7" s="13"/>
      <c r="Q7" s="13"/>
      <c r="R7" s="27"/>
      <c r="S7" s="27" t="s">
        <v>80</v>
      </c>
      <c r="T7" s="27" t="s">
        <v>84</v>
      </c>
      <c r="U7" s="30" t="str">
        <f ca="1">IF(A7="","",IFERROR(IF(OFFSET('Data Model'!$K$1,MATCH(W7,'Data Model'!L:L,0)-1,0)=TRUE,"Y","N"),"N"))</f>
        <v>N</v>
      </c>
      <c r="V7" s="10" t="str">
        <f t="shared" si="1"/>
        <v>('UPHP','Claim',5,'"adjustment_ind"','','LINE_ADJUSTMENT_IND',NULL,'',NULL,NULL,NULL,'UPHP','V00'),</v>
      </c>
      <c r="W7" s="10" t="str">
        <f t="shared" si="0"/>
        <v>-LINE_ADJUSTMENT_IND</v>
      </c>
    </row>
    <row r="8" spans="1:23" ht="30">
      <c r="A8" s="11" t="s">
        <v>80</v>
      </c>
      <c r="B8" s="11">
        <v>6</v>
      </c>
      <c r="C8" s="11" t="s">
        <v>92</v>
      </c>
      <c r="D8" s="11" t="s">
        <v>82</v>
      </c>
      <c r="E8" s="23" t="s">
        <v>93</v>
      </c>
      <c r="F8" s="11"/>
      <c r="G8" s="12"/>
      <c r="H8" s="11"/>
      <c r="I8" s="10">
        <f ca="1">IFERROR(OFFSET(Profile!$B$1,MATCH(A8&amp;"-"&amp;D8&amp;"-"&amp;T8&amp;"-"&amp;Medical!C8,Profile!B:B,0)-1,1),"NO DATA PROFILE FOUND")</f>
        <v>99999</v>
      </c>
      <c r="J8" s="10" t="str">
        <f ca="1">OFFSET(Profile!$B$1,MATCH(A8&amp;"-"&amp;D8&amp;"-"&amp;T8&amp;"-"&amp;Medical!C8,Profile!B:B,0)-1,2)</f>
        <v>Z992</v>
      </c>
      <c r="K8" s="10">
        <f ca="1">OFFSET(Profile!$B$1,MATCH(A8&amp;"-"&amp;D8&amp;"-"&amp;T8&amp;"-"&amp;Medical!C8,Profile!B:B,0)-1,3)</f>
        <v>96.24</v>
      </c>
      <c r="L8" s="10" t="str">
        <f ca="1">OFFSET(Profile!$B$1,MATCH(A8&amp;"-"&amp;D8&amp;"-"&amp;T8&amp;"-"&amp;Medical!C8,Profile!B:B,0)-1,4)</f>
        <v>[["A419",24495],["Z3800",24293],["M6281",17776],["R0602",17223],["Z3801",14181]]</v>
      </c>
      <c r="M8" s="10">
        <f ca="1">OFFSET(Profile!$B$1,MATCH(A8&amp;"-"&amp;D8&amp;"-"&amp;T8&amp;"-"&amp;Medical!C8,Profile!B:B,0)-1,5)</f>
        <v>4822</v>
      </c>
      <c r="N8" s="13"/>
      <c r="O8" s="13"/>
      <c r="P8" s="13"/>
      <c r="Q8" s="13"/>
      <c r="R8" s="27"/>
      <c r="S8" s="27" t="s">
        <v>80</v>
      </c>
      <c r="T8" s="27" t="s">
        <v>84</v>
      </c>
      <c r="U8" s="30" t="str">
        <f ca="1">IF(A8="","",IFERROR(IF(OFFSET('Data Model'!$K$1,MATCH(W8,'Data Model'!L:L,0)-1,0)=TRUE,"Y","N"),"N"))</f>
        <v>N</v>
      </c>
      <c r="V8" s="10" t="str">
        <f t="shared" si="1"/>
        <v>('UPHP','Claim',6,'"admit_diag_cd"','','CLAIM_ADMIT_DIAG_CD',NULL,'',NULL,NULL,NULL,'UPHP','V00'),</v>
      </c>
      <c r="W8" s="10" t="str">
        <f>IF(A8="","",TRIM(G8)&amp;"-"&amp;TRIM(E8))</f>
        <v>-CLAIM_ADMIT_DIAG_CD</v>
      </c>
    </row>
    <row r="9" spans="1:23" ht="36" customHeight="1">
      <c r="A9" s="11" t="s">
        <v>80</v>
      </c>
      <c r="B9" s="11">
        <v>7</v>
      </c>
      <c r="C9" s="11" t="s">
        <v>94</v>
      </c>
      <c r="D9" s="11" t="s">
        <v>82</v>
      </c>
      <c r="E9" s="23" t="s">
        <v>95</v>
      </c>
      <c r="F9" s="11"/>
      <c r="G9" s="12"/>
      <c r="H9" s="11"/>
      <c r="I9" s="10">
        <f ca="1">IFERROR(OFFSET(Profile!$B$1,MATCH(A9&amp;"-"&amp;D9&amp;"-"&amp;T9&amp;"-"&amp;Medical!C9,Profile!B:B,0)-1,1),"NO DATA PROFILE FOUND")</f>
        <v>19501028</v>
      </c>
      <c r="J9" s="10">
        <f ca="1">OFFSET(Profile!$B$1,MATCH(A9&amp;"-"&amp;D9&amp;"-"&amp;T9&amp;"-"&amp;Medical!C9,Profile!B:B,0)-1,2)</f>
        <v>20430201</v>
      </c>
      <c r="K9" s="10">
        <f ca="1">OFFSET(Profile!$B$1,MATCH(A9&amp;"-"&amp;D9&amp;"-"&amp;T9&amp;"-"&amp;Medical!C9,Profile!B:B,0)-1,3)</f>
        <v>93.14</v>
      </c>
      <c r="L9" s="10" t="str">
        <f ca="1">OFFSET(Profile!$B$1,MATCH(A9&amp;"-"&amp;D9&amp;"-"&amp;T9&amp;"-"&amp;Medical!C9,Profile!B:B,0)-1,4)</f>
        <v>[["20230901",11599],["20240501",11443],["20230801",10865],["20240301",10202],["20240401",10131]]</v>
      </c>
      <c r="M9" s="10">
        <f ca="1">OFFSET(Profile!$B$1,MATCH(A9&amp;"-"&amp;D9&amp;"-"&amp;T9&amp;"-"&amp;Medical!C9,Profile!B:B,0)-1,5)</f>
        <v>1487</v>
      </c>
      <c r="N9" s="13"/>
      <c r="O9" s="13"/>
      <c r="P9" s="13" t="b">
        <v>1</v>
      </c>
      <c r="Q9" s="13"/>
      <c r="R9" s="27"/>
      <c r="S9" s="27" t="s">
        <v>80</v>
      </c>
      <c r="T9" s="27" t="s">
        <v>84</v>
      </c>
      <c r="U9" s="30" t="str">
        <f ca="1">IF(A9="","",IFERROR(IF(OFFSET('Data Model'!$K$1,MATCH(W9,'Data Model'!L:L,0)-1,0)=TRUE,"Y","N"),"N"))</f>
        <v>N</v>
      </c>
      <c r="V9" s="10" t="str">
        <f t="shared" si="1"/>
        <v>('UPHP','Claim',7,'"admit_dt"','','CLAIM_ADMIT_DT',NULL,'',NULL,TRUE,NULL,'UPHP','V00'),</v>
      </c>
      <c r="W9" s="10" t="str">
        <f t="shared" si="0"/>
        <v>-CLAIM_ADMIT_DT</v>
      </c>
    </row>
    <row r="10" spans="1:23">
      <c r="A10" s="11" t="s">
        <v>80</v>
      </c>
      <c r="B10" s="11">
        <v>8</v>
      </c>
      <c r="C10" s="11" t="s">
        <v>96</v>
      </c>
      <c r="D10" s="11" t="s">
        <v>82</v>
      </c>
      <c r="E10" s="23"/>
      <c r="F10" s="11"/>
      <c r="G10" s="12"/>
      <c r="H10" s="11"/>
      <c r="I10" s="10" t="str">
        <f ca="1">IFERROR(OFFSET(Profile!$B$1,MATCH(A10&amp;"-"&amp;D10&amp;"-"&amp;T10&amp;"-"&amp;Medical!C10,Profile!B:B,0)-1,1),"NO DATA PROFILE FOUND")</f>
        <v>ICD-10</v>
      </c>
      <c r="J10" s="10" t="str">
        <f ca="1">OFFSET(Profile!$B$1,MATCH(A10&amp;"-"&amp;D10&amp;"-"&amp;T10&amp;"-"&amp;Medical!C10,Profile!B:B,0)-1,2)</f>
        <v>ICD-10</v>
      </c>
      <c r="K10" s="10">
        <f ca="1">OFFSET(Profile!$B$1,MATCH(A10&amp;"-"&amp;D10&amp;"-"&amp;T10&amp;"-"&amp;Medical!C10,Profile!B:B,0)-1,3)</f>
        <v>0</v>
      </c>
      <c r="L10" s="10" t="str">
        <f ca="1">OFFSET(Profile!$B$1,MATCH(A10&amp;"-"&amp;D10&amp;"-"&amp;T10&amp;"-"&amp;Medical!C10,Profile!B:B,0)-1,4)</f>
        <v>[["ICD-10",23009820]]</v>
      </c>
      <c r="M10" s="10">
        <f ca="1">OFFSET(Profile!$B$1,MATCH(A10&amp;"-"&amp;D10&amp;"-"&amp;T10&amp;"-"&amp;Medical!C10,Profile!B:B,0)-1,5)</f>
        <v>1</v>
      </c>
      <c r="N10" s="13"/>
      <c r="O10" s="13"/>
      <c r="P10" s="13"/>
      <c r="Q10" s="13"/>
      <c r="R10" s="27"/>
      <c r="S10" s="27" t="s">
        <v>80</v>
      </c>
      <c r="T10" s="27" t="s">
        <v>84</v>
      </c>
      <c r="U10" s="30" t="str">
        <f ca="1">IF(A10="","",IFERROR(IF(OFFSET('Data Model'!$K$1,MATCH(W10,'Data Model'!L:L,0)-1,0)=TRUE,"Y","N"),"N"))</f>
        <v>N</v>
      </c>
      <c r="V10" s="10" t="str">
        <f t="shared" si="1"/>
        <v>('UPHP','Claim',8,'"admit_icd_version_ind"','','',NULL,'',NULL,NULL,NULL,'UPHP','V00'),</v>
      </c>
      <c r="W10" s="10" t="str">
        <f t="shared" si="0"/>
        <v>-</v>
      </c>
    </row>
    <row r="11" spans="1:23">
      <c r="A11" s="11" t="s">
        <v>80</v>
      </c>
      <c r="B11" s="11">
        <v>9</v>
      </c>
      <c r="C11" s="11" t="s">
        <v>97</v>
      </c>
      <c r="D11" s="11" t="s">
        <v>82</v>
      </c>
      <c r="E11" s="23" t="s">
        <v>98</v>
      </c>
      <c r="F11" s="11"/>
      <c r="G11" s="12"/>
      <c r="H11" s="11"/>
      <c r="I11" s="10">
        <f ca="1">IFERROR(OFFSET(Profile!$B$1,MATCH(A11&amp;"-"&amp;D11&amp;"-"&amp;T11&amp;"-"&amp;Medical!C11,Profile!B:B,0)-1,1),"NO DATA PROFILE FOUND")</f>
        <v>0</v>
      </c>
      <c r="J11" s="10" t="str">
        <f ca="1">OFFSET(Profile!$B$1,MATCH(A11&amp;"-"&amp;D11&amp;"-"&amp;T11&amp;"-"&amp;Medical!C11,Profile!B:B,0)-1,2)</f>
        <v>G</v>
      </c>
      <c r="K11" s="10">
        <f ca="1">OFFSET(Profile!$B$1,MATCH(A11&amp;"-"&amp;D11&amp;"-"&amp;T11&amp;"-"&amp;Medical!C11,Profile!B:B,0)-1,3)</f>
        <v>63.19</v>
      </c>
      <c r="L11" s="10" t="str">
        <f ca="1">OFFSET(Profile!$B$1,MATCH(A11&amp;"-"&amp;D11&amp;"-"&amp;T11&amp;"-"&amp;Medical!C11,Profile!B:B,0)-1,4)</f>
        <v>[["1",5155251],["2",2215627],["9",739559],["4",229606],["5",77709]]</v>
      </c>
      <c r="M11" s="10">
        <f ca="1">OFFSET(Profile!$B$1,MATCH(A11&amp;"-"&amp;D11&amp;"-"&amp;T11&amp;"-"&amp;Medical!C11,Profile!B:B,0)-1,5)</f>
        <v>15</v>
      </c>
      <c r="N11" s="13"/>
      <c r="O11" s="13"/>
      <c r="P11" s="13" t="b">
        <v>0</v>
      </c>
      <c r="Q11" s="13"/>
      <c r="R11" s="27"/>
      <c r="S11" s="27" t="s">
        <v>80</v>
      </c>
      <c r="T11" s="27" t="s">
        <v>84</v>
      </c>
      <c r="U11" s="30" t="str">
        <f ca="1">IF(A11="","",IFERROR(IF(OFFSET('Data Model'!$K$1,MATCH(W11,'Data Model'!L:L,0)-1,0)=TRUE,"Y","N"),"N"))</f>
        <v>N</v>
      </c>
      <c r="V11" s="10" t="str">
        <f t="shared" si="1"/>
        <v>('UPHP','Claim',9,'"admit_source"','','CLAIM_ADMIT_SOURCE',NULL,'',NULL,NULL,NULL,'UPHP','V00'),</v>
      </c>
      <c r="W11" s="10" t="str">
        <f t="shared" si="0"/>
        <v>-CLAIM_ADMIT_SOURCE</v>
      </c>
    </row>
    <row r="12" spans="1:23" ht="38.25" customHeight="1">
      <c r="A12" s="11" t="s">
        <v>80</v>
      </c>
      <c r="B12" s="11">
        <v>10</v>
      </c>
      <c r="C12" s="11" t="s">
        <v>99</v>
      </c>
      <c r="D12" s="11" t="s">
        <v>82</v>
      </c>
      <c r="E12" s="23" t="s">
        <v>100</v>
      </c>
      <c r="F12" s="11"/>
      <c r="G12" s="12"/>
      <c r="H12" s="11"/>
      <c r="I12" s="10">
        <f ca="1">IFERROR(OFFSET(Profile!$B$1,MATCH(A12&amp;"-"&amp;D12&amp;"-"&amp;T12&amp;"-"&amp;Medical!C12,Profile!B:B,0)-1,1),"NO DATA PROFILE FOUND")</f>
        <v>0</v>
      </c>
      <c r="J12" s="10" t="str">
        <f ca="1">OFFSET(Profile!$B$1,MATCH(A12&amp;"-"&amp;D12&amp;"-"&amp;T12&amp;"-"&amp;Medical!C12,Profile!B:B,0)-1,2)</f>
        <v>:00:00</v>
      </c>
      <c r="K12" s="10">
        <f ca="1">OFFSET(Profile!$B$1,MATCH(A12&amp;"-"&amp;D12&amp;"-"&amp;T12&amp;"-"&amp;Medical!C12,Profile!B:B,0)-1,3)</f>
        <v>93.14</v>
      </c>
      <c r="L12" s="10" t="str">
        <f ca="1">OFFSET(Profile!$B$1,MATCH(A12&amp;"-"&amp;D12&amp;"-"&amp;T12&amp;"-"&amp;Medical!C12,Profile!B:B,0)-1,4)</f>
        <v>[["00:00:00",393921],["12:00:00",335243],[":00:00",84078],["14:00:00",59158],["13:00:00",54301]]</v>
      </c>
      <c r="M12" s="10">
        <f ca="1">OFFSET(Profile!$B$1,MATCH(A12&amp;"-"&amp;D12&amp;"-"&amp;T12&amp;"-"&amp;Medical!C12,Profile!B:B,0)-1,5)</f>
        <v>27</v>
      </c>
      <c r="N12" s="13"/>
      <c r="O12" s="13"/>
      <c r="P12" s="13" t="b">
        <v>1</v>
      </c>
      <c r="Q12" s="13"/>
      <c r="R12" s="27"/>
      <c r="S12" s="27" t="s">
        <v>80</v>
      </c>
      <c r="T12" s="27" t="s">
        <v>84</v>
      </c>
      <c r="U12" s="30" t="str">
        <f ca="1">IF(A12="","",IFERROR(IF(OFFSET('Data Model'!$K$1,MATCH(W12,'Data Model'!L:L,0)-1,0)=TRUE,"Y","N"),"N"))</f>
        <v>N</v>
      </c>
      <c r="V12" s="10" t="str">
        <f t="shared" si="1"/>
        <v>('UPHP','Claim',10,'"admit_time"','','CLAIM_ADMIT_TIME',NULL,'',NULL,TRUE,NULL,'UPHP','V00'),</v>
      </c>
      <c r="W12" s="10" t="str">
        <f t="shared" si="0"/>
        <v>-CLAIM_ADMIT_TIME</v>
      </c>
    </row>
    <row r="13" spans="1:23">
      <c r="A13" s="11" t="s">
        <v>80</v>
      </c>
      <c r="B13" s="11">
        <v>11</v>
      </c>
      <c r="C13" s="11" t="s">
        <v>101</v>
      </c>
      <c r="D13" s="11" t="s">
        <v>82</v>
      </c>
      <c r="E13" s="23" t="s">
        <v>102</v>
      </c>
      <c r="F13" s="11"/>
      <c r="G13" s="12"/>
      <c r="H13" s="11"/>
      <c r="I13" s="10">
        <f ca="1">IFERROR(OFFSET(Profile!$B$1,MATCH(A13&amp;"-"&amp;D13&amp;"-"&amp;T13&amp;"-"&amp;Medical!C13,Profile!B:B,0)-1,1),"NO DATA PROFILE FOUND")</f>
        <v>1</v>
      </c>
      <c r="J13" s="10">
        <f ca="1">OFFSET(Profile!$B$1,MATCH(A13&amp;"-"&amp;D13&amp;"-"&amp;T13&amp;"-"&amp;Medical!C13,Profile!B:B,0)-1,2)</f>
        <v>9</v>
      </c>
      <c r="K13" s="10">
        <f ca="1">OFFSET(Profile!$B$1,MATCH(A13&amp;"-"&amp;D13&amp;"-"&amp;T13&amp;"-"&amp;Medical!C13,Profile!B:B,0)-1,3)</f>
        <v>63.19</v>
      </c>
      <c r="L13" s="10" t="str">
        <f ca="1">OFFSET(Profile!$B$1,MATCH(A13&amp;"-"&amp;D13&amp;"-"&amp;T13&amp;"-"&amp;Medical!C13,Profile!B:B,0)-1,4)</f>
        <v>[["3",5053729],["1",2497369],["9",536909],["2",334093],["4",41350]]</v>
      </c>
      <c r="M13" s="10">
        <f ca="1">OFFSET(Profile!$B$1,MATCH(A13&amp;"-"&amp;D13&amp;"-"&amp;T13&amp;"-"&amp;Medical!C13,Profile!B:B,0)-1,5)</f>
        <v>6</v>
      </c>
      <c r="N13" s="13"/>
      <c r="O13" s="13"/>
      <c r="P13" s="13" t="b">
        <v>1</v>
      </c>
      <c r="Q13" s="13"/>
      <c r="R13" s="27"/>
      <c r="S13" s="27" t="s">
        <v>80</v>
      </c>
      <c r="T13" s="27" t="s">
        <v>84</v>
      </c>
      <c r="U13" s="30" t="str">
        <f ca="1">IF(A13="","",IFERROR(IF(OFFSET('Data Model'!$K$1,MATCH(W13,'Data Model'!L:L,0)-1,0)=TRUE,"Y","N"),"N"))</f>
        <v>N</v>
      </c>
      <c r="V13" s="10" t="str">
        <f t="shared" si="1"/>
        <v>('UPHP','Claim',11,'"admit_type"','','CLAIM_ADMIT_TYPE',NULL,'',NULL,TRUE,NULL,'UPHP','V00'),</v>
      </c>
      <c r="W13" s="10" t="str">
        <f t="shared" si="0"/>
        <v>-CLAIM_ADMIT_TYPE</v>
      </c>
    </row>
    <row r="14" spans="1:23">
      <c r="A14" s="11" t="s">
        <v>80</v>
      </c>
      <c r="B14" s="11">
        <v>12</v>
      </c>
      <c r="C14" s="11" t="s">
        <v>103</v>
      </c>
      <c r="D14" s="11" t="s">
        <v>82</v>
      </c>
      <c r="E14" s="23" t="s">
        <v>104</v>
      </c>
      <c r="F14" s="11"/>
      <c r="G14" s="12"/>
      <c r="H14" s="11"/>
      <c r="I14" s="10" t="str">
        <f ca="1">IFERROR(OFFSET(Profile!$B$1,MATCH(A14&amp;"-"&amp;D14&amp;"-"&amp;T14&amp;"-"&amp;Medical!C14,Profile!B:B,0)-1,1),"NO DATA PROFILE FOUND")</f>
        <v>null</v>
      </c>
      <c r="J14" s="10" t="str">
        <f ca="1">OFFSET(Profile!$B$1,MATCH(A14&amp;"-"&amp;D14&amp;"-"&amp;T14&amp;"-"&amp;Medical!C14,Profile!B:B,0)-1,2)</f>
        <v>null</v>
      </c>
      <c r="K14" s="10">
        <f ca="1">OFFSET(Profile!$B$1,MATCH(A14&amp;"-"&amp;D14&amp;"-"&amp;T14&amp;"-"&amp;Medical!C14,Profile!B:B,0)-1,3)</f>
        <v>100</v>
      </c>
      <c r="L14" s="10" t="str">
        <f ca="1">OFFSET(Profile!$B$1,MATCH(A14&amp;"-"&amp;D14&amp;"-"&amp;T14&amp;"-"&amp;Medical!C14,Profile!B:B,0)-1,4)</f>
        <v>[]</v>
      </c>
      <c r="M14" s="10">
        <f ca="1">OFFSET(Profile!$B$1,MATCH(A14&amp;"-"&amp;D14&amp;"-"&amp;T14&amp;"-"&amp;Medical!C14,Profile!B:B,0)-1,5)</f>
        <v>0</v>
      </c>
      <c r="N14" s="13"/>
      <c r="O14" s="13"/>
      <c r="P14" s="13"/>
      <c r="Q14" s="13"/>
      <c r="R14" s="27"/>
      <c r="S14" s="27" t="s">
        <v>80</v>
      </c>
      <c r="T14" s="27" t="s">
        <v>84</v>
      </c>
      <c r="U14" s="30" t="str">
        <f ca="1">IF(A14="","",IFERROR(IF(OFFSET('Data Model'!$K$1,MATCH(W14,'Data Model'!L:L,0)-1,0)=TRUE,"Y","N"),"N"))</f>
        <v>N</v>
      </c>
      <c r="V14" s="10" t="str">
        <f t="shared" si="1"/>
        <v>('UPHP','Claim',12,'"apc_cd"','','FACILITY_APC_CD',NULL,'',NULL,NULL,NULL,'UPHP','V00'),</v>
      </c>
      <c r="W14" s="10" t="str">
        <f t="shared" si="0"/>
        <v>-FACILITY_APC_CD</v>
      </c>
    </row>
    <row r="15" spans="1:23" ht="39" customHeight="1">
      <c r="A15" s="11" t="s">
        <v>80</v>
      </c>
      <c r="B15" s="11">
        <v>13</v>
      </c>
      <c r="C15" s="11" t="s">
        <v>105</v>
      </c>
      <c r="D15" s="11" t="s">
        <v>82</v>
      </c>
      <c r="E15" s="23" t="s">
        <v>106</v>
      </c>
      <c r="F15" s="11"/>
      <c r="G15" s="12"/>
      <c r="H15" s="11"/>
      <c r="I15" s="10" t="str">
        <f ca="1">IFERROR(OFFSET(Profile!$B$1,MATCH(A15&amp;"-"&amp;D15&amp;"-"&amp;T15&amp;"-"&amp;Medical!C15,Profile!B:B,0)-1,1),"NO DATA PROFILE FOUND")</f>
        <v>null</v>
      </c>
      <c r="J15" s="10" t="str">
        <f ca="1">OFFSET(Profile!$B$1,MATCH(A15&amp;"-"&amp;D15&amp;"-"&amp;T15&amp;"-"&amp;Medical!C15,Profile!B:B,0)-1,2)</f>
        <v>null</v>
      </c>
      <c r="K15" s="10">
        <f ca="1">OFFSET(Profile!$B$1,MATCH(A15&amp;"-"&amp;D15&amp;"-"&amp;T15&amp;"-"&amp;Medical!C15,Profile!B:B,0)-1,3)</f>
        <v>100</v>
      </c>
      <c r="L15" s="10" t="str">
        <f ca="1">OFFSET(Profile!$B$1,MATCH(A15&amp;"-"&amp;D15&amp;"-"&amp;T15&amp;"-"&amp;Medical!C15,Profile!B:B,0)-1,4)</f>
        <v>[]</v>
      </c>
      <c r="M15" s="10">
        <f ca="1">OFFSET(Profile!$B$1,MATCH(A15&amp;"-"&amp;D15&amp;"-"&amp;T15&amp;"-"&amp;Medical!C15,Profile!B:B,0)-1,5)</f>
        <v>0</v>
      </c>
      <c r="N15" s="13"/>
      <c r="O15" s="13"/>
      <c r="P15" s="13" t="b">
        <v>0</v>
      </c>
      <c r="Q15" s="13"/>
      <c r="R15" s="27"/>
      <c r="S15" s="27" t="s">
        <v>80</v>
      </c>
      <c r="T15" s="27" t="s">
        <v>84</v>
      </c>
      <c r="U15" s="30" t="str">
        <f ca="1">IF(A15="","",IFERROR(IF(OFFSET('Data Model'!$K$1,MATCH(W15,'Data Model'!L:L,0)-1,0)=TRUE,"Y","N"),"N"))</f>
        <v>N</v>
      </c>
      <c r="V15" s="10" t="str">
        <f t="shared" si="1"/>
        <v>('UPHP','Claim',13,'"apc_desc"','','FACILITY_APC_DESC',NULL,'',NULL,NULL,NULL,'UPHP','V00'),</v>
      </c>
      <c r="W15" s="10" t="str">
        <f>IF(A15="","",TRIM(G15)&amp;"-"&amp;TRIM(E15))</f>
        <v>-FACILITY_APC_DESC</v>
      </c>
    </row>
    <row r="16" spans="1:23" ht="52.5" customHeight="1">
      <c r="A16" s="11" t="s">
        <v>80</v>
      </c>
      <c r="B16" s="11">
        <v>14</v>
      </c>
      <c r="C16" s="11" t="s">
        <v>107</v>
      </c>
      <c r="D16" s="11" t="s">
        <v>82</v>
      </c>
      <c r="E16" s="12" t="str">
        <f>VLOOKUP(C16,'Data Model'!C:C,1,0)</f>
        <v>AUTH_NUM</v>
      </c>
      <c r="F16" s="11"/>
      <c r="G16" s="12"/>
      <c r="H16" s="11"/>
      <c r="I16" s="10">
        <f ca="1">IFERROR(OFFSET(Profile!$B$1,MATCH(A16&amp;"-"&amp;D16&amp;"-"&amp;T16&amp;"-"&amp;Medical!C16,Profile!B:B,0)-1,1),"NO DATA PROFILE FOUND")</f>
        <v>945935</v>
      </c>
      <c r="J16" s="10" t="str">
        <f ca="1">OFFSET(Profile!$B$1,MATCH(A16&amp;"-"&amp;D16&amp;"-"&amp;T16&amp;"-"&amp;Medical!C16,Profile!B:B,0)-1,2)</f>
        <v>V99999999</v>
      </c>
      <c r="K16" s="10">
        <f ca="1">OFFSET(Profile!$B$1,MATCH(A16&amp;"-"&amp;D16&amp;"-"&amp;T16&amp;"-"&amp;Medical!C16,Profile!B:B,0)-1,3)</f>
        <v>94.56</v>
      </c>
      <c r="L16" s="10" t="str">
        <f ca="1">OFFSET(Profile!$B$1,MATCH(A16&amp;"-"&amp;D16&amp;"-"&amp;T16&amp;"-"&amp;Medical!C16,Profile!B:B,0)-1,4)</f>
        <v>[["002325068",3286],["002539375",3117],["002555057",2506],["002564191",2304],["002645477",2304]]</v>
      </c>
      <c r="M16" s="10">
        <f ca="1">OFFSET(Profile!$B$1,MATCH(A16&amp;"-"&amp;D16&amp;"-"&amp;T16&amp;"-"&amp;Medical!C16,Profile!B:B,0)-1,5)</f>
        <v>103195</v>
      </c>
      <c r="N16" s="13"/>
      <c r="O16" s="13"/>
      <c r="P16" s="13"/>
      <c r="Q16" s="13"/>
      <c r="R16" s="27"/>
      <c r="S16" s="27" t="s">
        <v>80</v>
      </c>
      <c r="T16" s="27" t="s">
        <v>84</v>
      </c>
      <c r="U16" s="30" t="str">
        <f ca="1">IF(A16="","",IFERROR(IF(OFFSET('Data Model'!$K$1,MATCH(W16,'Data Model'!L:L,0)-1,0)=TRUE,"Y","N"),"N"))</f>
        <v>N</v>
      </c>
      <c r="V16" s="10" t="str">
        <f t="shared" si="1"/>
        <v>('UPHP','Claim',14,'"auth_num"','','AUTH_NUM',NULL,'',NULL,NULL,NULL,'UPHP','V00'),</v>
      </c>
      <c r="W16" s="10" t="str">
        <f t="shared" si="0"/>
        <v>-AUTH_NUM</v>
      </c>
    </row>
    <row r="17" spans="1:23" ht="52.5" customHeight="1">
      <c r="A17" s="11" t="s">
        <v>80</v>
      </c>
      <c r="B17" s="11">
        <v>15</v>
      </c>
      <c r="C17" s="11" t="s">
        <v>108</v>
      </c>
      <c r="D17" s="11" t="s">
        <v>82</v>
      </c>
      <c r="E17" s="24" t="s">
        <v>109</v>
      </c>
      <c r="F17" s="11"/>
      <c r="G17" s="12"/>
      <c r="H17" s="11"/>
      <c r="I17" s="10">
        <f ca="1">IFERROR(OFFSET(Profile!$B$1,MATCH(A17&amp;"-"&amp;D17&amp;"-"&amp;T17&amp;"-"&amp;Medical!C17,Profile!B:B,0)-1,1),"NO DATA PROFILE FOUND")</f>
        <v>11</v>
      </c>
      <c r="J17" s="10">
        <f ca="1">OFFSET(Profile!$B$1,MATCH(A17&amp;"-"&amp;D17&amp;"-"&amp;T17&amp;"-"&amp;Medical!C17,Profile!B:B,0)-1,2)</f>
        <v>99</v>
      </c>
      <c r="K17" s="10">
        <f ca="1">OFFSET(Profile!$B$1,MATCH(A17&amp;"-"&amp;D17&amp;"-"&amp;T17&amp;"-"&amp;Medical!C17,Profile!B:B,0)-1,3)</f>
        <v>63.18</v>
      </c>
      <c r="L17" s="10" t="str">
        <f ca="1">OFFSET(Profile!$B$1,MATCH(A17&amp;"-"&amp;D17&amp;"-"&amp;T17&amp;"-"&amp;Medical!C17,Profile!B:B,0)-1,4)</f>
        <v>[["013",5696165],["011",715821],["032",423879],["073",327265],["014",327261]]</v>
      </c>
      <c r="M17" s="10">
        <f ca="1">OFFSET(Profile!$B$1,MATCH(A17&amp;"-"&amp;D17&amp;"-"&amp;T17&amp;"-"&amp;Medical!C17,Profile!B:B,0)-1,5)</f>
        <v>31</v>
      </c>
      <c r="N17" s="13"/>
      <c r="O17" s="13"/>
      <c r="P17" s="13" t="b">
        <v>0</v>
      </c>
      <c r="Q17" s="13"/>
      <c r="R17" s="27"/>
      <c r="S17" s="27" t="s">
        <v>80</v>
      </c>
      <c r="T17" s="27" t="s">
        <v>84</v>
      </c>
      <c r="U17" s="30" t="str">
        <f ca="1">IF(A17="","",IFERROR(IF(OFFSET('Data Model'!$K$1,MATCH(W17,'Data Model'!L:L,0)-1,0)=TRUE,"Y","N"),"N"))</f>
        <v>N</v>
      </c>
      <c r="V17" s="10" t="str">
        <f t="shared" si="1"/>
        <v>('UPHP','Claim',15,'"bill_type_cd"','','FACILITY_BILL_TYPE_CD',NULL,'',NULL,NULL,NULL,'UPHP','V00'),</v>
      </c>
      <c r="W17" s="10" t="str">
        <f t="shared" si="0"/>
        <v>-FACILITY_BILL_TYPE_CD</v>
      </c>
    </row>
    <row r="18" spans="1:23" ht="45.75" customHeight="1">
      <c r="A18" s="11" t="s">
        <v>80</v>
      </c>
      <c r="B18" s="11">
        <v>16</v>
      </c>
      <c r="C18" s="11" t="s">
        <v>110</v>
      </c>
      <c r="D18" s="11" t="s">
        <v>82</v>
      </c>
      <c r="E18" s="12" t="str">
        <f>VLOOKUP(C18,'Data Model'!C:C,1,0)</f>
        <v>CLAIM_FORM_TYPE_CD</v>
      </c>
      <c r="F18" s="11"/>
      <c r="G18" s="12"/>
      <c r="H18" s="11"/>
      <c r="I18" s="10">
        <f ca="1">IFERROR(OFFSET(Profile!$B$1,MATCH(A18&amp;"-"&amp;D18&amp;"-"&amp;T18&amp;"-"&amp;Medical!C18,Profile!B:B,0)-1,1),"NO DATA PROFILE FOUND")</f>
        <v>1500</v>
      </c>
      <c r="J18" s="10" t="str">
        <f ca="1">OFFSET(Profile!$B$1,MATCH(A18&amp;"-"&amp;D18&amp;"-"&amp;T18&amp;"-"&amp;Medical!C18,Profile!B:B,0)-1,2)</f>
        <v>UB</v>
      </c>
      <c r="K18" s="10">
        <f ca="1">OFFSET(Profile!$B$1,MATCH(A18&amp;"-"&amp;D18&amp;"-"&amp;T18&amp;"-"&amp;Medical!C18,Profile!B:B,0)-1,3)</f>
        <v>0</v>
      </c>
      <c r="L18" s="10" t="str">
        <f ca="1">OFFSET(Profile!$B$1,MATCH(A18&amp;"-"&amp;D18&amp;"-"&amp;T18&amp;"-"&amp;Medical!C18,Profile!B:B,0)-1,4)</f>
        <v>[["1500",14538191],["UB",8471629]]</v>
      </c>
      <c r="M18" s="10">
        <f ca="1">OFFSET(Profile!$B$1,MATCH(A18&amp;"-"&amp;D18&amp;"-"&amp;T18&amp;"-"&amp;Medical!C18,Profile!B:B,0)-1,5)</f>
        <v>2</v>
      </c>
      <c r="N18" s="13"/>
      <c r="O18" s="13"/>
      <c r="P18" s="13"/>
      <c r="Q18" s="13"/>
      <c r="R18" s="27"/>
      <c r="S18" s="27" t="s">
        <v>80</v>
      </c>
      <c r="T18" s="27" t="s">
        <v>84</v>
      </c>
      <c r="U18" s="30" t="str">
        <f ca="1">IF(A18="","",IFERROR(IF(OFFSET('Data Model'!$K$1,MATCH(W18,'Data Model'!L:L,0)-1,0)=TRUE,"Y","N"),"N"))</f>
        <v>N</v>
      </c>
      <c r="V18" s="10" t="str">
        <f t="shared" si="1"/>
        <v>('UPHP','Claim',16,'"claim_form_type_cd"','','CLAIM_FORM_TYPE_CD',NULL,'',NULL,NULL,NULL,'UPHP','V00'),</v>
      </c>
      <c r="W18" s="10" t="str">
        <f t="shared" si="0"/>
        <v>-CLAIM_FORM_TYPE_CD</v>
      </c>
    </row>
    <row r="19" spans="1:23">
      <c r="A19" s="11" t="s">
        <v>80</v>
      </c>
      <c r="B19" s="11">
        <v>17</v>
      </c>
      <c r="C19" s="11" t="s">
        <v>111</v>
      </c>
      <c r="D19" s="11" t="s">
        <v>82</v>
      </c>
      <c r="E19" s="12" t="str">
        <f>VLOOKUP(C19,'Data Model'!C:C,1,0)</f>
        <v>CLAIM_FORM_TYPE_DESC</v>
      </c>
      <c r="F19" s="11"/>
      <c r="G19" s="12"/>
      <c r="H19" s="11"/>
      <c r="I19" s="10" t="str">
        <f ca="1">IFERROR(OFFSET(Profile!$B$1,MATCH(A19&amp;"-"&amp;D19&amp;"-"&amp;T19&amp;"-"&amp;Medical!C19,Profile!B:B,0)-1,1),"NO DATA PROFILE FOUND")</f>
        <v>CMS-1500</v>
      </c>
      <c r="J19" s="10" t="str">
        <f ca="1">OFFSET(Profile!$B$1,MATCH(A19&amp;"-"&amp;D19&amp;"-"&amp;T19&amp;"-"&amp;Medical!C19,Profile!B:B,0)-1,2)</f>
        <v>UB-04</v>
      </c>
      <c r="K19" s="10">
        <f ca="1">OFFSET(Profile!$B$1,MATCH(A19&amp;"-"&amp;D19&amp;"-"&amp;T19&amp;"-"&amp;Medical!C19,Profile!B:B,0)-1,3)</f>
        <v>0</v>
      </c>
      <c r="L19" s="10" t="str">
        <f ca="1">OFFSET(Profile!$B$1,MATCH(A19&amp;"-"&amp;D19&amp;"-"&amp;T19&amp;"-"&amp;Medical!C19,Profile!B:B,0)-1,4)</f>
        <v>[["CMS-1500",14538191],["UB-04",8471629]]</v>
      </c>
      <c r="M19" s="10">
        <f ca="1">OFFSET(Profile!$B$1,MATCH(A19&amp;"-"&amp;D19&amp;"-"&amp;T19&amp;"-"&amp;Medical!C19,Profile!B:B,0)-1,5)</f>
        <v>2</v>
      </c>
      <c r="N19" s="13"/>
      <c r="O19" s="13"/>
      <c r="P19" s="13"/>
      <c r="Q19" s="13"/>
      <c r="R19" s="27"/>
      <c r="S19" s="27" t="s">
        <v>80</v>
      </c>
      <c r="T19" s="27" t="s">
        <v>84</v>
      </c>
      <c r="U19" s="30" t="str">
        <f ca="1">IF(A19="","",IFERROR(IF(OFFSET('Data Model'!$K$1,MATCH(W19,'Data Model'!L:L,0)-1,0)=TRUE,"Y","N"),"N"))</f>
        <v>N</v>
      </c>
      <c r="V19" s="10" t="str">
        <f t="shared" si="1"/>
        <v>('UPHP','Claim',17,'"claim_form_type_desc"','','CLAIM_FORM_TYPE_DESC',NULL,'',NULL,NULL,NULL,'UPHP','V00'),</v>
      </c>
      <c r="W19" s="10" t="str">
        <f t="shared" si="0"/>
        <v>-CLAIM_FORM_TYPE_DESC</v>
      </c>
    </row>
    <row r="20" spans="1:23" ht="30">
      <c r="A20" s="11" t="s">
        <v>80</v>
      </c>
      <c r="B20" s="11">
        <v>18</v>
      </c>
      <c r="C20" s="11" t="s">
        <v>112</v>
      </c>
      <c r="D20" s="11" t="s">
        <v>82</v>
      </c>
      <c r="E20" s="12" t="str">
        <f>VLOOKUP(C20,'Data Model'!C:C,1,0)</f>
        <v>CLAIM_FROM_DT</v>
      </c>
      <c r="F20" s="11"/>
      <c r="G20" s="12"/>
      <c r="H20" s="11"/>
      <c r="I20" s="10">
        <f ca="1">IFERROR(OFFSET(Profile!$B$1,MATCH(A20&amp;"-"&amp;D20&amp;"-"&amp;T20&amp;"-"&amp;Medical!C20,Profile!B:B,0)-1,1),"NO DATA PROFILE FOUND")</f>
        <v>20220726</v>
      </c>
      <c r="J20" s="10">
        <f ca="1">OFFSET(Profile!$B$1,MATCH(A20&amp;"-"&amp;D20&amp;"-"&amp;T20&amp;"-"&amp;Medical!C20,Profile!B:B,0)-1,2)</f>
        <v>20240630</v>
      </c>
      <c r="K20" s="10">
        <f ca="1">OFFSET(Profile!$B$1,MATCH(A20&amp;"-"&amp;D20&amp;"-"&amp;T20&amp;"-"&amp;Medical!C20,Profile!B:B,0)-1,3)</f>
        <v>0</v>
      </c>
      <c r="L20" s="10" t="str">
        <f ca="1">OFFSET(Profile!$B$1,MATCH(A20&amp;"-"&amp;D20&amp;"-"&amp;T20&amp;"-"&amp;Medical!C20,Profile!B:B,0)-1,4)</f>
        <v>[["20230801",137943],["20231101",126325],["20231002",120962],["20231003",119396],["20240501",109903]]</v>
      </c>
      <c r="M20" s="10">
        <f ca="1">OFFSET(Profile!$B$1,MATCH(A20&amp;"-"&amp;D20&amp;"-"&amp;T20&amp;"-"&amp;Medical!C20,Profile!B:B,0)-1,5)</f>
        <v>548</v>
      </c>
      <c r="N20" s="13"/>
      <c r="O20" s="13"/>
      <c r="P20" s="13"/>
      <c r="Q20" s="13"/>
      <c r="R20" s="27"/>
      <c r="S20" s="27" t="s">
        <v>80</v>
      </c>
      <c r="T20" s="27" t="s">
        <v>84</v>
      </c>
      <c r="U20" s="30" t="str">
        <f ca="1">IF(A20="","",IFERROR(IF(OFFSET('Data Model'!$K$1,MATCH(W20,'Data Model'!L:L,0)-1,0)=TRUE,"Y","N"),"N"))</f>
        <v>N</v>
      </c>
      <c r="V20" s="10" t="str">
        <f t="shared" si="1"/>
        <v>('UPHP','Claim',18,'"claim_from_dt"','','CLAIM_FROM_DT',NULL,'',NULL,NULL,NULL,'UPHP','V00'),</v>
      </c>
      <c r="W20" s="10" t="str">
        <f t="shared" si="0"/>
        <v>-CLAIM_FROM_DT</v>
      </c>
    </row>
    <row r="21" spans="1:23">
      <c r="A21" s="11" t="s">
        <v>80</v>
      </c>
      <c r="B21" s="11">
        <v>19</v>
      </c>
      <c r="C21" s="11" t="s">
        <v>113</v>
      </c>
      <c r="D21" s="11" t="s">
        <v>82</v>
      </c>
      <c r="E21" s="12" t="str">
        <f>VLOOKUP(C21,'Data Model'!C:C,1,0)</f>
        <v>CLAIM_LINE_NUM</v>
      </c>
      <c r="F21" s="11"/>
      <c r="G21" s="12"/>
      <c r="H21" s="11"/>
      <c r="I21" s="10">
        <f ca="1">IFERROR(OFFSET(Profile!$B$1,MATCH(A21&amp;"-"&amp;D21&amp;"-"&amp;T21&amp;"-"&amp;Medical!C21,Profile!B:B,0)-1,1),"NO DATA PROFILE FOUND")</f>
        <v>1</v>
      </c>
      <c r="J21" s="10">
        <f ca="1">OFFSET(Profile!$B$1,MATCH(A21&amp;"-"&amp;D21&amp;"-"&amp;T21&amp;"-"&amp;Medical!C21,Profile!B:B,0)-1,2)</f>
        <v>99</v>
      </c>
      <c r="K21" s="10">
        <f ca="1">OFFSET(Profile!$B$1,MATCH(A21&amp;"-"&amp;D21&amp;"-"&amp;T21&amp;"-"&amp;Medical!C21,Profile!B:B,0)-1,3)</f>
        <v>0</v>
      </c>
      <c r="L21" s="10" t="str">
        <f ca="1">OFFSET(Profile!$B$1,MATCH(A21&amp;"-"&amp;D21&amp;"-"&amp;T21&amp;"-"&amp;Medical!C21,Profile!B:B,0)-1,4)</f>
        <v>[["1",9271892],["2",4144465],["3",2420530],["4",1573726],["5",1116533]]</v>
      </c>
      <c r="M21" s="10">
        <f ca="1">OFFSET(Profile!$B$1,MATCH(A21&amp;"-"&amp;D21&amp;"-"&amp;T21&amp;"-"&amp;Medical!C21,Profile!B:B,0)-1,5)</f>
        <v>357</v>
      </c>
      <c r="N21" s="13"/>
      <c r="O21" s="13"/>
      <c r="P21" s="13"/>
      <c r="Q21" s="13"/>
      <c r="R21" s="27"/>
      <c r="S21" s="27" t="s">
        <v>80</v>
      </c>
      <c r="T21" s="27" t="s">
        <v>84</v>
      </c>
      <c r="U21" s="30" t="str">
        <f ca="1">IF(A21="","",IFERROR(IF(OFFSET('Data Model'!$K$1,MATCH(W21,'Data Model'!L:L,0)-1,0)=TRUE,"Y","N"),"N"))</f>
        <v>N</v>
      </c>
      <c r="V21" s="10" t="str">
        <f t="shared" si="1"/>
        <v>('UPHP','Claim',19,'"claim_line_num"','','CLAIM_LINE_NUM',NULL,'',NULL,NULL,NULL,'UPHP','V00'),</v>
      </c>
      <c r="W21" s="10" t="str">
        <f t="shared" si="0"/>
        <v>-CLAIM_LINE_NUM</v>
      </c>
    </row>
    <row r="22" spans="1:23">
      <c r="A22" s="11" t="s">
        <v>80</v>
      </c>
      <c r="B22" s="11">
        <v>20</v>
      </c>
      <c r="C22" s="11" t="s">
        <v>114</v>
      </c>
      <c r="D22" s="11" t="s">
        <v>82</v>
      </c>
      <c r="E22" s="12" t="s">
        <v>115</v>
      </c>
      <c r="F22" s="11"/>
      <c r="G22" s="12"/>
      <c r="H22" s="11"/>
      <c r="I22" s="10">
        <f ca="1">IFERROR(OFFSET(Profile!$B$1,MATCH(A22&amp;"-"&amp;D22&amp;"-"&amp;T22&amp;"-"&amp;Medical!C22,Profile!B:B,0)-1,1),"NO DATA PROFILE FOUND")</f>
        <v>1</v>
      </c>
      <c r="J22" s="10">
        <f ca="1">OFFSET(Profile!$B$1,MATCH(A22&amp;"-"&amp;D22&amp;"-"&amp;T22&amp;"-"&amp;Medical!C22,Profile!B:B,0)-1,2)</f>
        <v>99</v>
      </c>
      <c r="K22" s="10">
        <f ca="1">OFFSET(Profile!$B$1,MATCH(A22&amp;"-"&amp;D22&amp;"-"&amp;T22&amp;"-"&amp;Medical!C22,Profile!B:B,0)-1,3)</f>
        <v>0</v>
      </c>
      <c r="L22" s="10" t="str">
        <f ca="1">OFFSET(Profile!$B$1,MATCH(A22&amp;"-"&amp;D22&amp;"-"&amp;T22&amp;"-"&amp;Medical!C22,Profile!B:B,0)-1,4)</f>
        <v>[["1",9271892],["2",4144465],["3",2420530],["4",1573726],["5",1116533]]</v>
      </c>
      <c r="M22" s="10">
        <f ca="1">OFFSET(Profile!$B$1,MATCH(A22&amp;"-"&amp;D22&amp;"-"&amp;T22&amp;"-"&amp;Medical!C22,Profile!B:B,0)-1,5)</f>
        <v>357</v>
      </c>
      <c r="N22" s="13"/>
      <c r="O22" s="13"/>
      <c r="P22" s="13"/>
      <c r="Q22" s="13"/>
      <c r="R22" s="27"/>
      <c r="S22" s="27" t="s">
        <v>80</v>
      </c>
      <c r="T22" s="27" t="s">
        <v>84</v>
      </c>
      <c r="U22" s="30" t="str">
        <f ca="1">IF(A22="","",IFERROR(IF(OFFSET('Data Model'!$K$1,MATCH(W22,'Data Model'!L:L,0)-1,0)=TRUE,"Y","N"),"N"))</f>
        <v>N</v>
      </c>
      <c r="V22" s="10" t="str">
        <f t="shared" si="1"/>
        <v>('UPHP','Claim',20,'"claim_line_seq"','','CLAIM_LINE_SEQ_NUM',NULL,'',NULL,NULL,NULL,'UPHP','V00'),</v>
      </c>
      <c r="W22" s="10" t="str">
        <f t="shared" si="0"/>
        <v>-CLAIM_LINE_SEQ_NUM</v>
      </c>
    </row>
    <row r="23" spans="1:23" ht="30">
      <c r="A23" s="11" t="s">
        <v>80</v>
      </c>
      <c r="B23" s="11">
        <v>21</v>
      </c>
      <c r="C23" s="11" t="s">
        <v>116</v>
      </c>
      <c r="D23" s="11" t="s">
        <v>82</v>
      </c>
      <c r="E23" s="12" t="str">
        <f>VLOOKUP(C23,'Data Model'!C:C,1,0)</f>
        <v>CLAIM_NUM</v>
      </c>
      <c r="F23" s="11"/>
      <c r="G23" s="12"/>
      <c r="H23" s="11"/>
      <c r="I23" s="10" t="str">
        <f ca="1">IFERROR(OFFSET(Profile!$B$1,MATCH(A23&amp;"-"&amp;D23&amp;"-"&amp;T23&amp;"-"&amp;Medical!C23,Profile!B:B,0)-1,1),"NO DATA PROFILE FOUND")</f>
        <v>23181A191100</v>
      </c>
      <c r="J23" s="10" t="str">
        <f ca="1">OFFSET(Profile!$B$1,MATCH(A23&amp;"-"&amp;D23&amp;"-"&amp;T23&amp;"-"&amp;Medical!C23,Profile!B:B,0)-1,2)</f>
        <v>MRN000014400</v>
      </c>
      <c r="K23" s="10">
        <f ca="1">OFFSET(Profile!$B$1,MATCH(A23&amp;"-"&amp;D23&amp;"-"&amp;T23&amp;"-"&amp;Medical!C23,Profile!B:B,0)-1,3)</f>
        <v>0</v>
      </c>
      <c r="L23" s="10" t="str">
        <f ca="1">OFFSET(Profile!$B$1,MATCH(A23&amp;"-"&amp;D23&amp;"-"&amp;T23&amp;"-"&amp;Medical!C23,Profile!B:B,0)-1,4)</f>
        <v>[["M01091536300",11940],["M01091666800",11936],["M01091666500",11936],["M01091666600",11934],["M01091666900",11933]]</v>
      </c>
      <c r="M23" s="10">
        <f ca="1">OFFSET(Profile!$B$1,MATCH(A23&amp;"-"&amp;D23&amp;"-"&amp;T23&amp;"-"&amp;Medical!C23,Profile!B:B,0)-1,5)</f>
        <v>9277971</v>
      </c>
      <c r="N23" s="13"/>
      <c r="O23" s="13"/>
      <c r="P23" s="13"/>
      <c r="Q23" s="13"/>
      <c r="R23" s="27"/>
      <c r="S23" s="27" t="s">
        <v>80</v>
      </c>
      <c r="T23" s="27" t="s">
        <v>84</v>
      </c>
      <c r="U23" s="30" t="str">
        <f ca="1">IF(A23="","",IFERROR(IF(OFFSET('Data Model'!$K$1,MATCH(W23,'Data Model'!L:L,0)-1,0)=TRUE,"Y","N"),"N"))</f>
        <v>N</v>
      </c>
      <c r="V23" s="10" t="str">
        <f t="shared" si="1"/>
        <v>('UPHP','Claim',21,'"claim_num"','','CLAIM_NUM',NULL,'',NULL,NULL,NULL,'UPHP','V00'),</v>
      </c>
      <c r="W23" s="10" t="str">
        <f t="shared" si="0"/>
        <v>-CLAIM_NUM</v>
      </c>
    </row>
    <row r="24" spans="1:23" ht="30">
      <c r="A24" s="11" t="s">
        <v>80</v>
      </c>
      <c r="B24" s="11">
        <v>22</v>
      </c>
      <c r="C24" s="11" t="s">
        <v>117</v>
      </c>
      <c r="D24" s="11" t="s">
        <v>82</v>
      </c>
      <c r="E24" s="12" t="s">
        <v>118</v>
      </c>
      <c r="F24" s="11"/>
      <c r="G24" s="12"/>
      <c r="H24" s="11"/>
      <c r="I24" s="10" t="str">
        <f ca="1">IFERROR(OFFSET(Profile!$B$1,MATCH(A24&amp;"-"&amp;D24&amp;"-"&amp;T24&amp;"-"&amp;Medical!C24,Profile!B:B,0)-1,1),"NO DATA PROFILE FOUND")</f>
        <v>23186A273900</v>
      </c>
      <c r="J24" s="10" t="str">
        <f ca="1">OFFSET(Profile!$B$1,MATCH(A24&amp;"-"&amp;D24&amp;"-"&amp;T24&amp;"-"&amp;Medical!C24,Profile!B:B,0)-1,2)</f>
        <v>MRN000011900</v>
      </c>
      <c r="K24" s="10">
        <f ca="1">OFFSET(Profile!$B$1,MATCH(A24&amp;"-"&amp;D24&amp;"-"&amp;T24&amp;"-"&amp;Medical!C24,Profile!B:B,0)-1,3)</f>
        <v>90.78</v>
      </c>
      <c r="L24" s="10" t="str">
        <f ca="1">OFFSET(Profile!$B$1,MATCH(A24&amp;"-"&amp;D24&amp;"-"&amp;T24&amp;"-"&amp;Medical!C24,Profile!B:B,0)-1,4)</f>
        <v>[["M01028104600",1976],["M01029348900",1971],["M01024757200",1970],["M01028081600",1969],["M01027608800",1968]]</v>
      </c>
      <c r="M24" s="10">
        <f ca="1">OFFSET(Profile!$B$1,MATCH(A24&amp;"-"&amp;D24&amp;"-"&amp;T24&amp;"-"&amp;Medical!C24,Profile!B:B,0)-1,5)</f>
        <v>728030</v>
      </c>
      <c r="N24" s="13"/>
      <c r="O24" s="13"/>
      <c r="P24" s="13"/>
      <c r="Q24" s="13"/>
      <c r="R24" s="27"/>
      <c r="S24" s="27" t="s">
        <v>80</v>
      </c>
      <c r="T24" s="27" t="s">
        <v>84</v>
      </c>
      <c r="U24" s="30" t="str">
        <f ca="1">IF(A24="","",IFERROR(IF(OFFSET('Data Model'!$K$1,MATCH(W24,'Data Model'!L:L,0)-1,0)=TRUE,"Y","N"),"N"))</f>
        <v>N</v>
      </c>
      <c r="V24" s="10" t="str">
        <f t="shared" si="1"/>
        <v>('UPHP','Claim',22,'"claim_num_frmr"','','CLAIM_NUM_FORMER',NULL,'',NULL,NULL,NULL,'UPHP','V00'),</v>
      </c>
      <c r="W24" s="10" t="str">
        <f t="shared" si="0"/>
        <v>-CLAIM_NUM_FORMER</v>
      </c>
    </row>
    <row r="25" spans="1:23" ht="30">
      <c r="A25" s="11" t="s">
        <v>80</v>
      </c>
      <c r="B25" s="11">
        <v>23</v>
      </c>
      <c r="C25" s="11" t="s">
        <v>119</v>
      </c>
      <c r="D25" s="11" t="s">
        <v>82</v>
      </c>
      <c r="E25" s="12" t="str">
        <f>VLOOKUP(C25,'Data Model'!C:C,1,0)</f>
        <v>CLAIM_NUM_ORIG</v>
      </c>
      <c r="F25" s="11"/>
      <c r="G25" s="12"/>
      <c r="H25" s="11"/>
      <c r="I25" s="10" t="str">
        <f ca="1">IFERROR(OFFSET(Profile!$B$1,MATCH(A25&amp;"-"&amp;D25&amp;"-"&amp;T25&amp;"-"&amp;Medical!C25,Profile!B:B,0)-1,1),"NO DATA PROFILE FOUND")</f>
        <v>23181A191100</v>
      </c>
      <c r="J25" s="10" t="str">
        <f ca="1">OFFSET(Profile!$B$1,MATCH(A25&amp;"-"&amp;D25&amp;"-"&amp;T25&amp;"-"&amp;Medical!C25,Profile!B:B,0)-1,2)</f>
        <v>MRN000014400</v>
      </c>
      <c r="K25" s="10">
        <f ca="1">OFFSET(Profile!$B$1,MATCH(A25&amp;"-"&amp;D25&amp;"-"&amp;T25&amp;"-"&amp;Medical!C25,Profile!B:B,0)-1,3)</f>
        <v>0</v>
      </c>
      <c r="L25" s="10" t="str">
        <f ca="1">OFFSET(Profile!$B$1,MATCH(A25&amp;"-"&amp;D25&amp;"-"&amp;T25&amp;"-"&amp;Medical!C25,Profile!B:B,0)-1,4)</f>
        <v>[["M00896557400",11635],["M00896557200",11634],["M00896557100",11634],["M00896553800",11630],["M00896556000",11629]]</v>
      </c>
      <c r="M25" s="10">
        <f ca="1">OFFSET(Profile!$B$1,MATCH(A25&amp;"-"&amp;D25&amp;"-"&amp;T25&amp;"-"&amp;Medical!C25,Profile!B:B,0)-1,5)</f>
        <v>9277971</v>
      </c>
      <c r="N25" s="13"/>
      <c r="O25" s="13"/>
      <c r="P25" s="13" t="b">
        <v>1</v>
      </c>
      <c r="Q25" s="13"/>
      <c r="R25" s="27"/>
      <c r="S25" s="27" t="s">
        <v>80</v>
      </c>
      <c r="T25" s="27" t="s">
        <v>84</v>
      </c>
      <c r="U25" s="30" t="str">
        <f ca="1">IF(A25="","",IFERROR(IF(OFFSET('Data Model'!$K$1,MATCH(W25,'Data Model'!L:L,0)-1,0)=TRUE,"Y","N"),"N"))</f>
        <v>N</v>
      </c>
      <c r="V25" s="10" t="str">
        <f t="shared" si="1"/>
        <v>('UPHP','Claim',23,'"claim_num_orig"','','CLAIM_NUM_ORIG',NULL,'',NULL,TRUE,NULL,'UPHP','V00'),</v>
      </c>
      <c r="W25" s="10" t="str">
        <f t="shared" si="0"/>
        <v>-CLAIM_NUM_ORIG</v>
      </c>
    </row>
    <row r="26" spans="1:23" ht="30">
      <c r="A26" s="11" t="s">
        <v>80</v>
      </c>
      <c r="B26" s="11">
        <v>24</v>
      </c>
      <c r="C26" s="11" t="s">
        <v>120</v>
      </c>
      <c r="D26" s="11" t="s">
        <v>82</v>
      </c>
      <c r="E26" s="12" t="str">
        <f>VLOOKUP(C26,'Data Model'!C:C,1,0)</f>
        <v>CLAIM_THRU_DT</v>
      </c>
      <c r="F26" s="11"/>
      <c r="G26" s="12"/>
      <c r="H26" s="11"/>
      <c r="I26" s="10">
        <f ca="1">IFERROR(OFFSET(Profile!$B$1,MATCH(A26&amp;"-"&amp;D26&amp;"-"&amp;T26&amp;"-"&amp;Medical!C26,Profile!B:B,0)-1,1),"NO DATA PROFILE FOUND")</f>
        <v>20230701</v>
      </c>
      <c r="J26" s="10">
        <f ca="1">OFFSET(Profile!$B$1,MATCH(A26&amp;"-"&amp;D26&amp;"-"&amp;T26&amp;"-"&amp;Medical!C26,Profile!B:B,0)-1,2)</f>
        <v>20240925</v>
      </c>
      <c r="K26" s="10">
        <f ca="1">OFFSET(Profile!$B$1,MATCH(A26&amp;"-"&amp;D26&amp;"-"&amp;T26&amp;"-"&amp;Medical!C26,Profile!B:B,0)-1,3)</f>
        <v>0</v>
      </c>
      <c r="L26" s="10" t="str">
        <f ca="1">OFFSET(Profile!$B$1,MATCH(A26&amp;"-"&amp;D26&amp;"-"&amp;T26&amp;"-"&amp;Medical!C26,Profile!B:B,0)-1,4)</f>
        <v>[["20231130",131535],["20230831",118832],["20230830",106885],["20231205",106732],["20231212",105450]]</v>
      </c>
      <c r="M26" s="10">
        <f ca="1">OFFSET(Profile!$B$1,MATCH(A26&amp;"-"&amp;D26&amp;"-"&amp;T26&amp;"-"&amp;Medical!C26,Profile!B:B,0)-1,5)</f>
        <v>453</v>
      </c>
      <c r="N26" s="13"/>
      <c r="O26" s="13"/>
      <c r="P26" s="13"/>
      <c r="Q26" s="13"/>
      <c r="R26" s="27"/>
      <c r="S26" s="27" t="s">
        <v>80</v>
      </c>
      <c r="T26" s="27" t="s">
        <v>84</v>
      </c>
      <c r="U26" s="30" t="str">
        <f ca="1">IF(A26="","",IFERROR(IF(OFFSET('Data Model'!$K$1,MATCH(W26,'Data Model'!L:L,0)-1,0)=TRUE,"Y","N"),"N"))</f>
        <v>N</v>
      </c>
      <c r="V26" s="10" t="str">
        <f t="shared" si="1"/>
        <v>('UPHP','Claim',24,'"claim_thru_dt"','','CLAIM_THRU_DT',NULL,'',NULL,NULL,NULL,'UPHP','V00'),</v>
      </c>
      <c r="W26" s="10" t="str">
        <f t="shared" si="0"/>
        <v>-CLAIM_THRU_DT</v>
      </c>
    </row>
    <row r="27" spans="1:23">
      <c r="A27" s="11" t="s">
        <v>80</v>
      </c>
      <c r="B27" s="11">
        <v>25</v>
      </c>
      <c r="C27" s="11" t="s">
        <v>121</v>
      </c>
      <c r="D27" s="11" t="s">
        <v>82</v>
      </c>
      <c r="E27" s="12" t="str">
        <f>VLOOKUP(C27,'Data Model'!C:C,1,0)</f>
        <v>CLAIM_TYPE_CD</v>
      </c>
      <c r="F27" s="11"/>
      <c r="G27" s="12"/>
      <c r="H27" s="11"/>
      <c r="I27" s="10" t="str">
        <f ca="1">IFERROR(OFFSET(Profile!$B$1,MATCH(A27&amp;"-"&amp;D27&amp;"-"&amp;T27&amp;"-"&amp;Medical!C27,Profile!B:B,0)-1,1),"NO DATA PROFILE FOUND")</f>
        <v>IP</v>
      </c>
      <c r="J27" s="10" t="str">
        <f ca="1">OFFSET(Profile!$B$1,MATCH(A27&amp;"-"&amp;D27&amp;"-"&amp;T27&amp;"-"&amp;Medical!C27,Profile!B:B,0)-1,2)</f>
        <v>OP</v>
      </c>
      <c r="K27" s="10">
        <f ca="1">OFFSET(Profile!$B$1,MATCH(A27&amp;"-"&amp;D27&amp;"-"&amp;T27&amp;"-"&amp;Medical!C27,Profile!B:B,0)-1,3)</f>
        <v>0.04</v>
      </c>
      <c r="L27" s="10" t="str">
        <f ca="1">OFFSET(Profile!$B$1,MATCH(A27&amp;"-"&amp;D27&amp;"-"&amp;T27&amp;"-"&amp;Medical!C27,Profile!B:B,0)-1,4)</f>
        <v>[["OP",21519589],["IP",1480939]]</v>
      </c>
      <c r="M27" s="10">
        <f ca="1">OFFSET(Profile!$B$1,MATCH(A27&amp;"-"&amp;D27&amp;"-"&amp;T27&amp;"-"&amp;Medical!C27,Profile!B:B,0)-1,5)</f>
        <v>2</v>
      </c>
      <c r="N27" s="13"/>
      <c r="O27" s="13"/>
      <c r="P27" s="13" t="b">
        <v>1</v>
      </c>
      <c r="Q27" s="13"/>
      <c r="R27" s="27"/>
      <c r="S27" s="27" t="s">
        <v>80</v>
      </c>
      <c r="T27" s="27" t="s">
        <v>84</v>
      </c>
      <c r="U27" s="30" t="str">
        <f ca="1">IF(A27="","",IFERROR(IF(OFFSET('Data Model'!$K$1,MATCH(W27,'Data Model'!L:L,0)-1,0)=TRUE,"Y","N"),"N"))</f>
        <v>N</v>
      </c>
      <c r="V27" s="10" t="str">
        <f t="shared" si="1"/>
        <v>('UPHP','Claim',25,'"claim_type_cd"','','CLAIM_TYPE_CD',NULL,'',NULL,TRUE,NULL,'UPHP','V00'),</v>
      </c>
      <c r="W27" s="10" t="str">
        <f t="shared" si="0"/>
        <v>-CLAIM_TYPE_CD</v>
      </c>
    </row>
    <row r="28" spans="1:23">
      <c r="A28" s="11" t="s">
        <v>80</v>
      </c>
      <c r="B28" s="11">
        <v>26</v>
      </c>
      <c r="C28" s="11" t="s">
        <v>122</v>
      </c>
      <c r="D28" s="11" t="s">
        <v>82</v>
      </c>
      <c r="E28" s="12" t="str">
        <f>VLOOKUP(C28,'Data Model'!C:C,1,0)</f>
        <v>CLAIM_TYPE_DESC</v>
      </c>
      <c r="F28" s="11"/>
      <c r="G28" s="12"/>
      <c r="H28" s="11"/>
      <c r="I28" s="10" t="str">
        <f ca="1">IFERROR(OFFSET(Profile!$B$1,MATCH(A28&amp;"-"&amp;D28&amp;"-"&amp;T28&amp;"-"&amp;Medical!C28,Profile!B:B,0)-1,1),"NO DATA PROFILE FOUND")</f>
        <v>Inpatient</v>
      </c>
      <c r="J28" s="10" t="str">
        <f ca="1">OFFSET(Profile!$B$1,MATCH(A28&amp;"-"&amp;D28&amp;"-"&amp;T28&amp;"-"&amp;Medical!C28,Profile!B:B,0)-1,2)</f>
        <v>Outpatient</v>
      </c>
      <c r="K28" s="10">
        <f ca="1">OFFSET(Profile!$B$1,MATCH(A28&amp;"-"&amp;D28&amp;"-"&amp;T28&amp;"-"&amp;Medical!C28,Profile!B:B,0)-1,3)</f>
        <v>0.04</v>
      </c>
      <c r="L28" s="10" t="str">
        <f ca="1">OFFSET(Profile!$B$1,MATCH(A28&amp;"-"&amp;D28&amp;"-"&amp;T28&amp;"-"&amp;Medical!C28,Profile!B:B,0)-1,4)</f>
        <v>[["Outpatient",21519589],["Inpatient",1480939]]</v>
      </c>
      <c r="M28" s="10">
        <f ca="1">OFFSET(Profile!$B$1,MATCH(A28&amp;"-"&amp;D28&amp;"-"&amp;T28&amp;"-"&amp;Medical!C28,Profile!B:B,0)-1,5)</f>
        <v>2</v>
      </c>
      <c r="N28" s="13"/>
      <c r="O28" s="13"/>
      <c r="P28" s="13"/>
      <c r="Q28" s="13"/>
      <c r="R28" s="27"/>
      <c r="S28" s="27" t="s">
        <v>80</v>
      </c>
      <c r="T28" s="27" t="s">
        <v>84</v>
      </c>
      <c r="U28" s="30" t="str">
        <f ca="1">IF(A28="","",IFERROR(IF(OFFSET('Data Model'!$K$1,MATCH(W28,'Data Model'!L:L,0)-1,0)=TRUE,"Y","N"),"N"))</f>
        <v>N</v>
      </c>
      <c r="V28" s="10" t="str">
        <f t="shared" si="1"/>
        <v>('UPHP','Claim',26,'"claim_type_desc"','','CLAIM_TYPE_DESC',NULL,'',NULL,NULL,NULL,'UPHP','V00'),</v>
      </c>
      <c r="W28" s="10" t="str">
        <f t="shared" si="0"/>
        <v>-CLAIM_TYPE_DESC</v>
      </c>
    </row>
    <row r="29" spans="1:23">
      <c r="A29" s="11" t="s">
        <v>80</v>
      </c>
      <c r="B29" s="11">
        <v>27</v>
      </c>
      <c r="C29" s="11" t="s">
        <v>123</v>
      </c>
      <c r="D29" s="11" t="s">
        <v>82</v>
      </c>
      <c r="E29" s="12" t="s">
        <v>124</v>
      </c>
      <c r="F29" s="15"/>
      <c r="G29" s="15"/>
      <c r="H29" s="11"/>
      <c r="I29" s="10">
        <f ca="1">IFERROR(OFFSET(Profile!$B$1,MATCH(A29&amp;"-"&amp;D29&amp;"-"&amp;T29&amp;"-"&amp;Medical!C29,Profile!B:B,0)-1,1),"NO DATA PROFILE FOUND")</f>
        <v>0</v>
      </c>
      <c r="J29" s="10">
        <f ca="1">OFFSET(Profile!$B$1,MATCH(A29&amp;"-"&amp;D29&amp;"-"&amp;T29&amp;"-"&amp;Medical!C29,Profile!B:B,0)-1,2)</f>
        <v>94</v>
      </c>
      <c r="K29" s="10">
        <f ca="1">OFFSET(Profile!$B$1,MATCH(A29&amp;"-"&amp;D29&amp;"-"&amp;T29&amp;"-"&amp;Medical!C29,Profile!B:B,0)-1,3)</f>
        <v>0</v>
      </c>
      <c r="L29" s="10" t="str">
        <f ca="1">OFFSET(Profile!$B$1,MATCH(A29&amp;"-"&amp;D29&amp;"-"&amp;T29&amp;"-"&amp;Medical!C29,Profile!B:B,0)-1,4)</f>
        <v>[["1",22947098],["2",15736],["3",10723],["4",5981],["5",4385]]</v>
      </c>
      <c r="M29" s="10">
        <f ca="1">OFFSET(Profile!$B$1,MATCH(A29&amp;"-"&amp;D29&amp;"-"&amp;T29&amp;"-"&amp;Medical!C29,Profile!B:B,0)-1,5)</f>
        <v>127</v>
      </c>
      <c r="N29" s="13"/>
      <c r="O29" s="13"/>
      <c r="P29" s="13"/>
      <c r="Q29" s="13"/>
      <c r="R29" s="27"/>
      <c r="S29" s="27" t="s">
        <v>80</v>
      </c>
      <c r="T29" s="27" t="s">
        <v>84</v>
      </c>
      <c r="U29" s="30" t="str">
        <f ca="1">IF(A29="","",IFERROR(IF(OFFSET('Data Model'!$K$1,MATCH(W29,'Data Model'!L:L,0)-1,0)=TRUE,"Y","N"),"N"))</f>
        <v>N</v>
      </c>
      <c r="V29" s="10" t="str">
        <f t="shared" si="1"/>
        <v>('UPHP','Claim',27,'"claim_visits_days"','','CLAIM_UNIT_VISITS_DAYS',NULL,'',NULL,NULL,NULL,'UPHP','V00'),</v>
      </c>
      <c r="W29" s="10" t="str">
        <f t="shared" si="0"/>
        <v>-CLAIM_UNIT_VISITS_DAYS</v>
      </c>
    </row>
    <row r="30" spans="1:23" ht="30">
      <c r="A30" s="11" t="s">
        <v>80</v>
      </c>
      <c r="B30" s="11">
        <v>28</v>
      </c>
      <c r="C30" s="11" t="s">
        <v>125</v>
      </c>
      <c r="D30" s="11" t="s">
        <v>82</v>
      </c>
      <c r="E30" s="23" t="s">
        <v>126</v>
      </c>
      <c r="F30" s="15"/>
      <c r="G30" s="12"/>
      <c r="H30" s="11"/>
      <c r="I30" s="10">
        <f ca="1">IFERROR(OFFSET(Profile!$B$1,MATCH(A30&amp;"-"&amp;D30&amp;"-"&amp;T30&amp;"-"&amp;Medical!C30,Profile!B:B,0)-1,1),"NO DATA PROFILE FOUND")</f>
        <v>20230702</v>
      </c>
      <c r="J30" s="10">
        <f ca="1">OFFSET(Profile!$B$1,MATCH(A30&amp;"-"&amp;D30&amp;"-"&amp;T30&amp;"-"&amp;Medical!C30,Profile!B:B,0)-1,2)</f>
        <v>20241001</v>
      </c>
      <c r="K30" s="10">
        <f ca="1">OFFSET(Profile!$B$1,MATCH(A30&amp;"-"&amp;D30&amp;"-"&amp;T30&amp;"-"&amp;Medical!C30,Profile!B:B,0)-1,3)</f>
        <v>0</v>
      </c>
      <c r="L30" s="10" t="str">
        <f ca="1">OFFSET(Profile!$B$1,MATCH(A30&amp;"-"&amp;D30&amp;"-"&amp;T30&amp;"-"&amp;Medical!C30,Profile!B:B,0)-1,4)</f>
        <v>[["20231219",143033],["20240214",133241],["20240612",123518],["20240418",121206],["20240424",119425]]</v>
      </c>
      <c r="M30" s="10">
        <f ca="1">OFFSET(Profile!$B$1,MATCH(A30&amp;"-"&amp;D30&amp;"-"&amp;T30&amp;"-"&amp;Medical!C30,Profile!B:B,0)-1,5)</f>
        <v>457</v>
      </c>
      <c r="N30" s="13"/>
      <c r="O30" s="13"/>
      <c r="P30" s="13" t="b">
        <v>0</v>
      </c>
      <c r="Q30" s="13"/>
      <c r="R30" s="27"/>
      <c r="S30" s="27" t="s">
        <v>80</v>
      </c>
      <c r="T30" s="27" t="s">
        <v>84</v>
      </c>
      <c r="U30" s="30" t="str">
        <f ca="1">IF(A30="","",IFERROR(IF(OFFSET('Data Model'!$K$1,MATCH(W30,'Data Model'!L:L,0)-1,0)=TRUE,"Y","N"),"N"))</f>
        <v>N</v>
      </c>
      <c r="V30" s="10" t="str">
        <f t="shared" si="1"/>
        <v>('UPHP','Claim',28,'"create_dt"','','CLAIM_CREATE_DT',NULL,'',NULL,NULL,NULL,'UPHP','V00'),</v>
      </c>
      <c r="W30" s="10" t="str">
        <f t="shared" si="0"/>
        <v>-CLAIM_CREATE_DT</v>
      </c>
    </row>
    <row r="31" spans="1:23" ht="30">
      <c r="A31" s="11" t="s">
        <v>80</v>
      </c>
      <c r="B31" s="11">
        <v>29</v>
      </c>
      <c r="C31" s="11" t="s">
        <v>127</v>
      </c>
      <c r="D31" s="11" t="s">
        <v>82</v>
      </c>
      <c r="E31" s="12" t="s">
        <v>128</v>
      </c>
      <c r="F31" s="11"/>
      <c r="G31" s="12"/>
      <c r="H31" s="11"/>
      <c r="I31" s="10">
        <f ca="1">IFERROR(OFFSET(Profile!$B$1,MATCH(A31&amp;"-"&amp;D31&amp;"-"&amp;T31&amp;"-"&amp;Medical!C31,Profile!B:B,0)-1,1),"NO DATA PROFILE FOUND")</f>
        <v>20230221</v>
      </c>
      <c r="J31" s="10">
        <f ca="1">OFFSET(Profile!$B$1,MATCH(A31&amp;"-"&amp;D31&amp;"-"&amp;T31&amp;"-"&amp;Medical!C31,Profile!B:B,0)-1,2)</f>
        <v>20270427</v>
      </c>
      <c r="K31" s="10">
        <f ca="1">OFFSET(Profile!$B$1,MATCH(A31&amp;"-"&amp;D31&amp;"-"&amp;T31&amp;"-"&amp;Medical!C31,Profile!B:B,0)-1,3)</f>
        <v>66.040000000000006</v>
      </c>
      <c r="L31" s="10" t="str">
        <f ca="1">OFFSET(Profile!$B$1,MATCH(A31&amp;"-"&amp;D31&amp;"-"&amp;T31&amp;"-"&amp;Medical!C31,Profile!B:B,0)-1,4)</f>
        <v>[["20240131",40507],["20231130",37707],["20230731",37587],["20240430",36529],["20231031",36266]]</v>
      </c>
      <c r="M31" s="10">
        <f ca="1">OFFSET(Profile!$B$1,MATCH(A31&amp;"-"&amp;D31&amp;"-"&amp;T31&amp;"-"&amp;Medical!C31,Profile!B:B,0)-1,5)</f>
        <v>431</v>
      </c>
      <c r="N31" s="13"/>
      <c r="O31" s="13"/>
      <c r="P31" s="13"/>
      <c r="Q31" s="13"/>
      <c r="R31" s="27"/>
      <c r="S31" s="27" t="s">
        <v>80</v>
      </c>
      <c r="T31" s="27" t="s">
        <v>84</v>
      </c>
      <c r="U31" s="30" t="str">
        <f ca="1">IF(A31="","",IFERROR(IF(OFFSET('Data Model'!$K$1,MATCH(W31,'Data Model'!L:L,0)-1,0)=TRUE,"Y","N"),"N"))</f>
        <v>N</v>
      </c>
      <c r="V31" s="10" t="str">
        <f t="shared" si="1"/>
        <v>('UPHP','Claim',29,'"discharge_dt"','','CLAIM_DISCHARGE_DT',NULL,'',NULL,NULL,NULL,'UPHP','V00'),</v>
      </c>
      <c r="W31" s="10" t="str">
        <f t="shared" si="0"/>
        <v>-CLAIM_DISCHARGE_DT</v>
      </c>
    </row>
    <row r="32" spans="1:23">
      <c r="A32" s="11" t="s">
        <v>80</v>
      </c>
      <c r="B32" s="11">
        <v>30</v>
      </c>
      <c r="C32" s="11" t="s">
        <v>129</v>
      </c>
      <c r="D32" s="11" t="s">
        <v>82</v>
      </c>
      <c r="E32" s="12" t="s">
        <v>130</v>
      </c>
      <c r="F32" s="11"/>
      <c r="G32" s="12"/>
      <c r="H32" s="11"/>
      <c r="I32" s="10">
        <f ca="1">IFERROR(OFFSET(Profile!$B$1,MATCH(A32&amp;"-"&amp;D32&amp;"-"&amp;T32&amp;"-"&amp;Medical!C32,Profile!B:B,0)-1,1),"NO DATA PROFILE FOUND")</f>
        <v>1</v>
      </c>
      <c r="J32" s="10">
        <f ca="1">OFFSET(Profile!$B$1,MATCH(A32&amp;"-"&amp;D32&amp;"-"&amp;T32&amp;"-"&amp;Medical!C32,Profile!B:B,0)-1,2)</f>
        <v>99</v>
      </c>
      <c r="K32" s="10">
        <f ca="1">OFFSET(Profile!$B$1,MATCH(A32&amp;"-"&amp;D32&amp;"-"&amp;T32&amp;"-"&amp;Medical!C32,Profile!B:B,0)-1,3)</f>
        <v>63.19</v>
      </c>
      <c r="L32" s="10" t="str">
        <f ca="1">OFFSET(Profile!$B$1,MATCH(A32&amp;"-"&amp;D32&amp;"-"&amp;T32&amp;"-"&amp;Medical!C32,Profile!B:B,0)-1,4)</f>
        <v>[["01",7062983],["30",975870],["06",105421],["03",89816],["02",72740]]</v>
      </c>
      <c r="M32" s="10">
        <f ca="1">OFFSET(Profile!$B$1,MATCH(A32&amp;"-"&amp;D32&amp;"-"&amp;T32&amp;"-"&amp;Medical!C32,Profile!B:B,0)-1,5)</f>
        <v>48</v>
      </c>
      <c r="N32" s="13"/>
      <c r="O32" s="13"/>
      <c r="P32" s="13" t="b">
        <v>1</v>
      </c>
      <c r="Q32" s="13"/>
      <c r="R32" s="27"/>
      <c r="S32" s="27" t="s">
        <v>80</v>
      </c>
      <c r="T32" s="27" t="s">
        <v>84</v>
      </c>
      <c r="U32" s="30" t="str">
        <f ca="1">IF(A32="","",IFERROR(IF(OFFSET('Data Model'!$K$1,MATCH(W32,'Data Model'!L:L,0)-1,0)=TRUE,"Y","N"),"N"))</f>
        <v>N</v>
      </c>
      <c r="V32" s="10" t="str">
        <f t="shared" si="1"/>
        <v>('UPHP','Claim',30,'"discharge_status_cd"','','CLAIM_DISCHARGE_STATUS_CD',NULL,'',NULL,TRUE,NULL,'UPHP','V00'),</v>
      </c>
      <c r="W32" s="10" t="str">
        <f t="shared" si="0"/>
        <v>-CLAIM_DISCHARGE_STATUS_CD</v>
      </c>
    </row>
    <row r="33" spans="1:23" ht="30">
      <c r="A33" s="11" t="s">
        <v>80</v>
      </c>
      <c r="B33" s="11">
        <v>31</v>
      </c>
      <c r="C33" s="11" t="s">
        <v>131</v>
      </c>
      <c r="D33" s="11" t="s">
        <v>82</v>
      </c>
      <c r="E33" s="12" t="s">
        <v>132</v>
      </c>
      <c r="F33" s="11"/>
      <c r="G33" s="12"/>
      <c r="H33" s="11"/>
      <c r="I33" s="10">
        <f ca="1">IFERROR(OFFSET(Profile!$B$1,MATCH(A33&amp;"-"&amp;D33&amp;"-"&amp;T33&amp;"-"&amp;Medical!C33,Profile!B:B,0)-1,1),"NO DATA PROFILE FOUND")</f>
        <v>0</v>
      </c>
      <c r="J33" s="10" t="str">
        <f ca="1">OFFSET(Profile!$B$1,MATCH(A33&amp;"-"&amp;D33&amp;"-"&amp;T33&amp;"-"&amp;Medical!C33,Profile!B:B,0)-1,2)</f>
        <v>:00:00</v>
      </c>
      <c r="K33" s="10">
        <f ca="1">OFFSET(Profile!$B$1,MATCH(A33&amp;"-"&amp;D33&amp;"-"&amp;T33&amp;"-"&amp;Medical!C33,Profile!B:B,0)-1,3)</f>
        <v>86.51</v>
      </c>
      <c r="L33" s="10" t="str">
        <f ca="1">OFFSET(Profile!$B$1,MATCH(A33&amp;"-"&amp;D33&amp;"-"&amp;T33&amp;"-"&amp;Medical!C33,Profile!B:B,0)-1,4)</f>
        <v>[["00:00:00",2183518],[":00:00",176987],["14:00:00",95732],["13:00:00",94609],["15:00:00",89901]]</v>
      </c>
      <c r="M33" s="10">
        <f ca="1">OFFSET(Profile!$B$1,MATCH(A33&amp;"-"&amp;D33&amp;"-"&amp;T33&amp;"-"&amp;Medical!C33,Profile!B:B,0)-1,5)</f>
        <v>26</v>
      </c>
      <c r="N33" s="13"/>
      <c r="O33" s="13"/>
      <c r="P33" s="13" t="b">
        <v>0</v>
      </c>
      <c r="Q33" s="13"/>
      <c r="R33" s="27"/>
      <c r="S33" s="27" t="s">
        <v>80</v>
      </c>
      <c r="T33" s="27" t="s">
        <v>84</v>
      </c>
      <c r="U33" s="30" t="str">
        <f ca="1">IF(A33="","",IFERROR(IF(OFFSET('Data Model'!$K$1,MATCH(W33,'Data Model'!L:L,0)-1,0)=TRUE,"Y","N"),"N"))</f>
        <v>N</v>
      </c>
      <c r="V33" s="10" t="str">
        <f t="shared" si="1"/>
        <v>('UPHP','Claim',31,'"discharge_time"','','CLAIM_DISCHARGE_TIME',NULL,'',NULL,NULL,NULL,'UPHP','V00'),</v>
      </c>
      <c r="W33" s="10" t="str">
        <f t="shared" si="0"/>
        <v>-CLAIM_DISCHARGE_TIME</v>
      </c>
    </row>
    <row r="34" spans="1:23" ht="30">
      <c r="A34" s="11" t="s">
        <v>80</v>
      </c>
      <c r="B34" s="11">
        <v>32</v>
      </c>
      <c r="C34" s="11" t="s">
        <v>133</v>
      </c>
      <c r="D34" s="11" t="s">
        <v>82</v>
      </c>
      <c r="E34" s="12" t="e">
        <f>VLOOKUP(C34,'Data Model'!C:C,1,0)</f>
        <v>#N/A</v>
      </c>
      <c r="F34" s="11"/>
      <c r="G34" s="12"/>
      <c r="H34" s="11"/>
      <c r="I34" s="10">
        <f ca="1">IFERROR(OFFSET(Profile!$B$1,MATCH(A34&amp;"-"&amp;D34&amp;"-"&amp;T34&amp;"-"&amp;Medical!C34,Profile!B:B,0)-1,1),"NO DATA PROFILE FOUND")</f>
        <v>0</v>
      </c>
      <c r="J34" s="10">
        <f ca="1">OFFSET(Profile!$B$1,MATCH(A34&amp;"-"&amp;D34&amp;"-"&amp;T34&amp;"-"&amp;Medical!C34,Profile!B:B,0)-1,2)</f>
        <v>9998.7199999999993</v>
      </c>
      <c r="K34" s="10">
        <f ca="1">OFFSET(Profile!$B$1,MATCH(A34&amp;"-"&amp;D34&amp;"-"&amp;T34&amp;"-"&amp;Medical!C34,Profile!B:B,0)-1,3)</f>
        <v>97.64</v>
      </c>
      <c r="L34" s="10" t="str">
        <f ca="1">OFFSET(Profile!$B$1,MATCH(A34&amp;"-"&amp;D34&amp;"-"&amp;T34&amp;"-"&amp;Medical!C34,Profile!B:B,0)-1,4)</f>
        <v>[["3035.12",2514],["5656.98",1998],["4352.49",1630],["2007.28",1418],["17002.36",1368]]</v>
      </c>
      <c r="M34" s="10">
        <f ca="1">OFFSET(Profile!$B$1,MATCH(A34&amp;"-"&amp;D34&amp;"-"&amp;T34&amp;"-"&amp;Medical!C34,Profile!B:B,0)-1,5)</f>
        <v>20136</v>
      </c>
      <c r="N34" s="13"/>
      <c r="O34" s="13"/>
      <c r="P34" s="13" t="b">
        <v>0</v>
      </c>
      <c r="Q34" s="13"/>
      <c r="R34" s="27"/>
      <c r="S34" s="27" t="s">
        <v>80</v>
      </c>
      <c r="T34" s="27" t="s">
        <v>84</v>
      </c>
      <c r="U34" s="30" t="str">
        <f ca="1">IF(A34="","",IFERROR(IF(OFFSET('Data Model'!$K$1,MATCH(W34,'Data Model'!L:L,0)-1,0)=TRUE,"Y","N"),"N"))</f>
        <v>N</v>
      </c>
      <c r="V34" s="10" t="e">
        <f t="shared" si="1"/>
        <v>#N/A</v>
      </c>
      <c r="W34" s="10" t="e">
        <f t="shared" si="0"/>
        <v>#N/A</v>
      </c>
    </row>
    <row r="35" spans="1:23">
      <c r="A35" s="11" t="s">
        <v>80</v>
      </c>
      <c r="B35" s="11">
        <v>33</v>
      </c>
      <c r="C35" s="11" t="s">
        <v>134</v>
      </c>
      <c r="D35" s="11" t="s">
        <v>82</v>
      </c>
      <c r="E35" s="12" t="e">
        <f>VLOOKUP(C35,'Data Model'!C:C,1,0)</f>
        <v>#N/A</v>
      </c>
      <c r="F35" s="11"/>
      <c r="G35" s="12"/>
      <c r="H35" s="11"/>
      <c r="I35" s="10">
        <f ca="1">IFERROR(OFFSET(Profile!$B$1,MATCH(A35&amp;"-"&amp;D35&amp;"-"&amp;T35&amp;"-"&amp;Medical!C35,Profile!B:B,0)-1,1),"NO DATA PROFILE FOUND")</f>
        <v>0</v>
      </c>
      <c r="J35" s="10" t="str">
        <f ca="1">OFFSET(Profile!$B$1,MATCH(A35&amp;"-"&amp;D35&amp;"-"&amp;T35&amp;"-"&amp;Medical!C35,Profile!B:B,0)-1,2)</f>
        <v>Z3A0</v>
      </c>
      <c r="K35" s="10">
        <f ca="1">OFFSET(Profile!$B$1,MATCH(A35&amp;"-"&amp;D35&amp;"-"&amp;T35&amp;"-"&amp;Medical!C35,Profile!B:B,0)-1,3)</f>
        <v>96.92</v>
      </c>
      <c r="L35" s="10" t="str">
        <f ca="1">OFFSET(Profile!$B$1,MATCH(A35&amp;"-"&amp;D35&amp;"-"&amp;T35&amp;"-"&amp;Medical!C35,Profile!B:B,0)-1,4)</f>
        <v>[["999",77814],["871",16451],["6401",14004],["560",11876],["640",10706]]</v>
      </c>
      <c r="M35" s="10">
        <f ca="1">OFFSET(Profile!$B$1,MATCH(A35&amp;"-"&amp;D35&amp;"-"&amp;T35&amp;"-"&amp;Medical!C35,Profile!B:B,0)-1,5)</f>
        <v>1879</v>
      </c>
      <c r="N35" s="13"/>
      <c r="O35" s="13"/>
      <c r="P35" s="13"/>
      <c r="Q35" s="13"/>
      <c r="R35" s="27"/>
      <c r="S35" s="27" t="s">
        <v>80</v>
      </c>
      <c r="T35" s="27" t="s">
        <v>84</v>
      </c>
      <c r="U35" s="30" t="str">
        <f ca="1">IF(A35="","",IFERROR(IF(OFFSET('Data Model'!$K$1,MATCH(W35,'Data Model'!L:L,0)-1,0)=TRUE,"Y","N"),"N"))</f>
        <v>N</v>
      </c>
      <c r="V35" s="10" t="e">
        <f t="shared" si="1"/>
        <v>#N/A</v>
      </c>
      <c r="W35" s="10" t="e">
        <f t="shared" si="0"/>
        <v>#N/A</v>
      </c>
    </row>
    <row r="36" spans="1:23">
      <c r="A36" s="11" t="s">
        <v>80</v>
      </c>
      <c r="B36" s="11">
        <v>34</v>
      </c>
      <c r="C36" s="11" t="s">
        <v>135</v>
      </c>
      <c r="D36" s="11" t="s">
        <v>82</v>
      </c>
      <c r="E36" s="12" t="e">
        <f>VLOOKUP(C36,'Data Model'!C:C,1,0)</f>
        <v>#N/A</v>
      </c>
      <c r="F36" s="11"/>
      <c r="G36" s="12"/>
      <c r="H36" s="11"/>
      <c r="I36" s="10">
        <f ca="1">IFERROR(OFFSET(Profile!$B$1,MATCH(A36&amp;"-"&amp;D36&amp;"-"&amp;T36&amp;"-"&amp;Medical!C36,Profile!B:B,0)-1,1),"NO DATA PROFILE FOUND")</f>
        <v>1</v>
      </c>
      <c r="J36" s="10">
        <f ca="1">OFFSET(Profile!$B$1,MATCH(A36&amp;"-"&amp;D36&amp;"-"&amp;T36&amp;"-"&amp;Medical!C36,Profile!B:B,0)-1,2)</f>
        <v>989</v>
      </c>
      <c r="K36" s="10">
        <f ca="1">OFFSET(Profile!$B$1,MATCH(A36&amp;"-"&amp;D36&amp;"-"&amp;T36&amp;"-"&amp;Medical!C36,Profile!B:B,0)-1,3)</f>
        <v>97.48</v>
      </c>
      <c r="L36" s="10" t="str">
        <f ca="1">OFFSET(Profile!$B$1,MATCH(A36&amp;"-"&amp;D36&amp;"-"&amp;T36&amp;"-"&amp;Medical!C36,Profile!B:B,0)-1,4)</f>
        <v>[["6401",18461],["871",16317],["5601",15841],["5602",14376],["5401",12621]]</v>
      </c>
      <c r="M36" s="10">
        <f ca="1">OFFSET(Profile!$B$1,MATCH(A36&amp;"-"&amp;D36&amp;"-"&amp;T36&amp;"-"&amp;Medical!C36,Profile!B:B,0)-1,5)</f>
        <v>1680</v>
      </c>
      <c r="N36" s="13"/>
      <c r="O36" s="13"/>
      <c r="P36" s="13"/>
      <c r="Q36" s="13"/>
      <c r="R36" s="27"/>
      <c r="S36" s="27" t="s">
        <v>80</v>
      </c>
      <c r="T36" s="27" t="s">
        <v>84</v>
      </c>
      <c r="U36" s="30" t="str">
        <f ca="1">IF(A36="","",IFERROR(IF(OFFSET('Data Model'!$K$1,MATCH(W36,'Data Model'!L:L,0)-1,0)=TRUE,"Y","N"),"N"))</f>
        <v>N</v>
      </c>
      <c r="V36" s="10" t="e">
        <f t="shared" si="1"/>
        <v>#N/A</v>
      </c>
      <c r="W36" s="10" t="e">
        <f t="shared" si="0"/>
        <v>#N/A</v>
      </c>
    </row>
    <row r="37" spans="1:23">
      <c r="A37" s="11" t="s">
        <v>80</v>
      </c>
      <c r="B37" s="11">
        <v>35</v>
      </c>
      <c r="C37" s="11" t="s">
        <v>136</v>
      </c>
      <c r="D37" s="11" t="s">
        <v>82</v>
      </c>
      <c r="E37" s="12" t="e">
        <f>VLOOKUP(C37,'Data Model'!C:C,1,0)</f>
        <v>#N/A</v>
      </c>
      <c r="F37" s="11"/>
      <c r="G37" s="12"/>
      <c r="H37" s="11"/>
      <c r="I37" s="10" t="str">
        <f ca="1">IFERROR(OFFSET(Profile!$B$1,MATCH(A37&amp;"-"&amp;D37&amp;"-"&amp;T37&amp;"-"&amp;Medical!C37,Profile!B:B,0)-1,1),"NO DATA PROFILE FOUND")</f>
        <v>null</v>
      </c>
      <c r="J37" s="10" t="str">
        <f ca="1">OFFSET(Profile!$B$1,MATCH(A37&amp;"-"&amp;D37&amp;"-"&amp;T37&amp;"-"&amp;Medical!C37,Profile!B:B,0)-1,2)</f>
        <v>null</v>
      </c>
      <c r="K37" s="10">
        <f ca="1">OFFSET(Profile!$B$1,MATCH(A37&amp;"-"&amp;D37&amp;"-"&amp;T37&amp;"-"&amp;Medical!C37,Profile!B:B,0)-1,3)</f>
        <v>100</v>
      </c>
      <c r="L37" s="10" t="str">
        <f ca="1">OFFSET(Profile!$B$1,MATCH(A37&amp;"-"&amp;D37&amp;"-"&amp;T37&amp;"-"&amp;Medical!C37,Profile!B:B,0)-1,4)</f>
        <v>[]</v>
      </c>
      <c r="M37" s="10">
        <f ca="1">OFFSET(Profile!$B$1,MATCH(A37&amp;"-"&amp;D37&amp;"-"&amp;T37&amp;"-"&amp;Medical!C37,Profile!B:B,0)-1,5)</f>
        <v>0</v>
      </c>
      <c r="N37" s="13"/>
      <c r="O37" s="13"/>
      <c r="P37" s="13"/>
      <c r="Q37" s="13"/>
      <c r="R37" s="27"/>
      <c r="S37" s="27" t="s">
        <v>80</v>
      </c>
      <c r="T37" s="27" t="s">
        <v>84</v>
      </c>
      <c r="U37" s="30" t="str">
        <f ca="1">IF(A37="","",IFERROR(IF(OFFSET('Data Model'!$K$1,MATCH(W37,'Data Model'!L:L,0)-1,0)=TRUE,"Y","N"),"N"))</f>
        <v>N</v>
      </c>
      <c r="V37" s="10" t="e">
        <f t="shared" si="1"/>
        <v>#N/A</v>
      </c>
      <c r="W37" s="10" t="e">
        <f t="shared" si="0"/>
        <v>#N/A</v>
      </c>
    </row>
    <row r="38" spans="1:23">
      <c r="A38" s="11" t="s">
        <v>80</v>
      </c>
      <c r="B38" s="11">
        <v>36</v>
      </c>
      <c r="C38" s="11" t="s">
        <v>137</v>
      </c>
      <c r="D38" s="11" t="s">
        <v>82</v>
      </c>
      <c r="E38" s="12" t="e">
        <f>VLOOKUP(C38,'Data Model'!C:C,1,0)</f>
        <v>#N/A</v>
      </c>
      <c r="F38" s="11"/>
      <c r="G38" s="12"/>
      <c r="H38" s="11"/>
      <c r="I38" s="10" t="str">
        <f ca="1">IFERROR(OFFSET(Profile!$B$1,MATCH(A38&amp;"-"&amp;D38&amp;"-"&amp;T38&amp;"-"&amp;Medical!C38,Profile!B:B,0)-1,1),"NO DATA PROFILE FOUND")</f>
        <v>null</v>
      </c>
      <c r="J38" s="10" t="str">
        <f ca="1">OFFSET(Profile!$B$1,MATCH(A38&amp;"-"&amp;D38&amp;"-"&amp;T38&amp;"-"&amp;Medical!C38,Profile!B:B,0)-1,2)</f>
        <v>null</v>
      </c>
      <c r="K38" s="10">
        <f ca="1">OFFSET(Profile!$B$1,MATCH(A38&amp;"-"&amp;D38&amp;"-"&amp;T38&amp;"-"&amp;Medical!C38,Profile!B:B,0)-1,3)</f>
        <v>100</v>
      </c>
      <c r="L38" s="10" t="str">
        <f ca="1">OFFSET(Profile!$B$1,MATCH(A38&amp;"-"&amp;D38&amp;"-"&amp;T38&amp;"-"&amp;Medical!C38,Profile!B:B,0)-1,4)</f>
        <v>[]</v>
      </c>
      <c r="M38" s="10">
        <f ca="1">OFFSET(Profile!$B$1,MATCH(A38&amp;"-"&amp;D38&amp;"-"&amp;T38&amp;"-"&amp;Medical!C38,Profile!B:B,0)-1,5)</f>
        <v>0</v>
      </c>
      <c r="N38" s="13"/>
      <c r="O38" s="13"/>
      <c r="P38" s="13"/>
      <c r="Q38" s="13"/>
      <c r="R38" s="27"/>
      <c r="S38" s="27" t="s">
        <v>80</v>
      </c>
      <c r="T38" s="27" t="s">
        <v>84</v>
      </c>
      <c r="U38" s="30" t="str">
        <f ca="1">IF(A38="","",IFERROR(IF(OFFSET('Data Model'!$K$1,MATCH(W38,'Data Model'!L:L,0)-1,0)=TRUE,"Y","N"),"N"))</f>
        <v>N</v>
      </c>
      <c r="V38" s="10" t="e">
        <f t="shared" si="1"/>
        <v>#N/A</v>
      </c>
      <c r="W38" s="10" t="e">
        <f t="shared" si="0"/>
        <v>#N/A</v>
      </c>
    </row>
    <row r="39" spans="1:23" ht="75">
      <c r="A39" s="11" t="s">
        <v>80</v>
      </c>
      <c r="B39" s="11">
        <v>37</v>
      </c>
      <c r="C39" s="11" t="s">
        <v>138</v>
      </c>
      <c r="D39" s="11" t="s">
        <v>82</v>
      </c>
      <c r="E39" s="12" t="e">
        <f>VLOOKUP(C39,'Data Model'!C:C,1,0)</f>
        <v>#N/A</v>
      </c>
      <c r="F39" s="11"/>
      <c r="G39" s="12"/>
      <c r="H39" s="11"/>
      <c r="I39" s="10" t="str">
        <f ca="1">IFERROR(OFFSET(Profile!$B$1,MATCH(A39&amp;"-"&amp;D39&amp;"-"&amp;T39&amp;"-"&amp;Medical!C39,Profile!B:B,0)-1,1),"NO DATA PROFILE FOUND")</f>
        <v>Abdominal Pain</v>
      </c>
      <c r="J39" s="10" t="str">
        <f ca="1">OFFSET(Profile!$B$1,MATCH(A39&amp;"-"&amp;D39&amp;"-"&amp;T39&amp;"-"&amp;Medical!C39,Profile!B:B,0)-1,2)</f>
        <v>Viral Meningitis</v>
      </c>
      <c r="K39" s="10">
        <f ca="1">OFFSET(Profile!$B$1,MATCH(A39&amp;"-"&amp;D39&amp;"-"&amp;T39&amp;"-"&amp;Medical!C39,Profile!B:B,0)-1,3)</f>
        <v>98.96</v>
      </c>
      <c r="L39" s="10" t="str">
        <f ca="1">OFFSET(Profile!$B$1,MATCH(A39&amp;"-"&amp;D39&amp;"-"&amp;T39&amp;"-"&amp;Medical!C39,Profile!B:B,0)-1,4)</f>
        <v>[["Vaginal Delivery",21664],["Neonate, Bwt &gt; 2499g, Normal Newborn Or Neonate W Other Problem",18387],["Cesarean Delivery",15517],["Septicemia &amp; Disseminated Infections",10919],["Infectious &amp; Parasitic Diseases Including HIV W O.R. Procedure",4320]]</v>
      </c>
      <c r="M39" s="10">
        <f ca="1">OFFSET(Profile!$B$1,MATCH(A39&amp;"-"&amp;D39&amp;"-"&amp;T39&amp;"-"&amp;Medical!C39,Profile!B:B,0)-1,5)</f>
        <v>310</v>
      </c>
      <c r="N39" s="13"/>
      <c r="O39" s="13"/>
      <c r="P39" s="13" t="b">
        <v>1</v>
      </c>
      <c r="Q39" s="13"/>
      <c r="R39" s="27"/>
      <c r="S39" s="27" t="s">
        <v>80</v>
      </c>
      <c r="T39" s="27" t="s">
        <v>84</v>
      </c>
      <c r="U39" s="30" t="str">
        <f ca="1">IF(A39="","",IFERROR(IF(OFFSET('Data Model'!$K$1,MATCH(W39,'Data Model'!L:L,0)-1,0)=TRUE,"Y","N"),"N"))</f>
        <v>N</v>
      </c>
      <c r="V39" s="10" t="e">
        <f t="shared" si="1"/>
        <v>#N/A</v>
      </c>
      <c r="W39" s="10" t="e">
        <f t="shared" si="0"/>
        <v>#N/A</v>
      </c>
    </row>
    <row r="40" spans="1:23" ht="75">
      <c r="A40" s="11" t="s">
        <v>80</v>
      </c>
      <c r="B40" s="11">
        <v>38</v>
      </c>
      <c r="C40" s="11" t="s">
        <v>139</v>
      </c>
      <c r="D40" s="11" t="s">
        <v>82</v>
      </c>
      <c r="E40" s="12" t="e">
        <f>VLOOKUP(C40,'Data Model'!C:C,1,0)</f>
        <v>#N/A</v>
      </c>
      <c r="F40" s="11"/>
      <c r="G40" s="12"/>
      <c r="H40" s="11"/>
      <c r="I40" s="10" t="str">
        <f ca="1">IFERROR(OFFSET(Profile!$B$1,MATCH(A40&amp;"-"&amp;D40&amp;"-"&amp;T40&amp;"-"&amp;Medical!C40,Profile!B:B,0)-1,1),"NO DATA PROFILE FOUND")</f>
        <v>Abdominal Pain</v>
      </c>
      <c r="J40" s="10" t="str">
        <f ca="1">OFFSET(Profile!$B$1,MATCH(A40&amp;"-"&amp;D40&amp;"-"&amp;T40&amp;"-"&amp;Medical!C40,Profile!B:B,0)-1,2)</f>
        <v>Viral Meningitis</v>
      </c>
      <c r="K40" s="10">
        <f ca="1">OFFSET(Profile!$B$1,MATCH(A40&amp;"-"&amp;D40&amp;"-"&amp;T40&amp;"-"&amp;Medical!C40,Profile!B:B,0)-1,3)</f>
        <v>98.37</v>
      </c>
      <c r="L40" s="10" t="str">
        <f ca="1">OFFSET(Profile!$B$1,MATCH(A40&amp;"-"&amp;D40&amp;"-"&amp;T40&amp;"-"&amp;Medical!C40,Profile!B:B,0)-1,4)</f>
        <v>[["Vaginal Delivery",32581],["Neonate, Bwt &gt; 2499g, Normal Newborn Or Neonate W Other Problem",24219],["Cesarean Delivery",23423],["Septicemia &amp; Disseminated Infections",18540],["Infectious &amp; Parasitic Diseases Including HIV W O.R. Procedure",6888]]</v>
      </c>
      <c r="M40" s="10">
        <f ca="1">OFFSET(Profile!$B$1,MATCH(A40&amp;"-"&amp;D40&amp;"-"&amp;T40&amp;"-"&amp;Medical!C40,Profile!B:B,0)-1,5)</f>
        <v>313</v>
      </c>
      <c r="N40" s="13"/>
      <c r="O40" s="13"/>
      <c r="P40" s="13"/>
      <c r="Q40" s="13"/>
      <c r="R40" s="27"/>
      <c r="S40" s="27" t="s">
        <v>80</v>
      </c>
      <c r="T40" s="27" t="s">
        <v>84</v>
      </c>
      <c r="U40" s="30" t="str">
        <f ca="1">IF(A40="","",IFERROR(IF(OFFSET('Data Model'!$K$1,MATCH(W40,'Data Model'!L:L,0)-1,0)=TRUE,"Y","N"),"N"))</f>
        <v>N</v>
      </c>
      <c r="V40" s="10" t="e">
        <f t="shared" si="1"/>
        <v>#N/A</v>
      </c>
      <c r="W40" s="10" t="e">
        <f t="shared" si="0"/>
        <v>#N/A</v>
      </c>
    </row>
    <row r="41" spans="1:23">
      <c r="A41" s="11" t="s">
        <v>80</v>
      </c>
      <c r="B41" s="11">
        <v>39</v>
      </c>
      <c r="C41" s="11" t="s">
        <v>140</v>
      </c>
      <c r="D41" s="11" t="s">
        <v>82</v>
      </c>
      <c r="E41" s="12" t="e">
        <f>VLOOKUP(C41,'Data Model'!C:C,1,0)</f>
        <v>#N/A</v>
      </c>
      <c r="F41" s="11"/>
      <c r="G41" s="12"/>
      <c r="H41" s="11"/>
      <c r="I41" s="10">
        <f ca="1">IFERROR(OFFSET(Profile!$B$1,MATCH(A41&amp;"-"&amp;D41&amp;"-"&amp;T41&amp;"-"&amp;Medical!C41,Profile!B:B,0)-1,1),"NO DATA PROFILE FOUND")</f>
        <v>1</v>
      </c>
      <c r="J41" s="10">
        <f ca="1">OFFSET(Profile!$B$1,MATCH(A41&amp;"-"&amp;D41&amp;"-"&amp;T41&amp;"-"&amp;Medical!C41,Profile!B:B,0)-1,2)</f>
        <v>4</v>
      </c>
      <c r="K41" s="10">
        <f ca="1">OFFSET(Profile!$B$1,MATCH(A41&amp;"-"&amp;D41&amp;"-"&amp;T41&amp;"-"&amp;Medical!C41,Profile!B:B,0)-1,3)</f>
        <v>98.96</v>
      </c>
      <c r="L41" s="10" t="str">
        <f ca="1">OFFSET(Profile!$B$1,MATCH(A41&amp;"-"&amp;D41&amp;"-"&amp;T41&amp;"-"&amp;Medical!C41,Profile!B:B,0)-1,4)</f>
        <v>[["2",88418],["1",66881],["3",60489],["4",24112]]</v>
      </c>
      <c r="M41" s="10">
        <f ca="1">OFFSET(Profile!$B$1,MATCH(A41&amp;"-"&amp;D41&amp;"-"&amp;T41&amp;"-"&amp;Medical!C41,Profile!B:B,0)-1,5)</f>
        <v>4</v>
      </c>
      <c r="N41" s="13"/>
      <c r="O41" s="13"/>
      <c r="P41" s="13"/>
      <c r="Q41" s="13"/>
      <c r="R41" s="27"/>
      <c r="S41" s="27" t="s">
        <v>80</v>
      </c>
      <c r="T41" s="27" t="s">
        <v>84</v>
      </c>
      <c r="U41" s="30" t="str">
        <f ca="1">IF(A41="","",IFERROR(IF(OFFSET('Data Model'!$K$1,MATCH(W41,'Data Model'!L:L,0)-1,0)=TRUE,"Y","N"),"N"))</f>
        <v>N</v>
      </c>
      <c r="V41" s="10" t="e">
        <f t="shared" si="1"/>
        <v>#N/A</v>
      </c>
      <c r="W41" s="10" t="e">
        <f t="shared" si="0"/>
        <v>#N/A</v>
      </c>
    </row>
    <row r="42" spans="1:23">
      <c r="A42" s="11" t="s">
        <v>80</v>
      </c>
      <c r="B42" s="11">
        <v>40</v>
      </c>
      <c r="C42" s="11" t="s">
        <v>141</v>
      </c>
      <c r="D42" s="11" t="s">
        <v>82</v>
      </c>
      <c r="E42" s="12" t="e">
        <f>VLOOKUP(C42,'Data Model'!C:C,1,0)</f>
        <v>#N/A</v>
      </c>
      <c r="F42" s="11"/>
      <c r="G42" s="12"/>
      <c r="H42" s="11"/>
      <c r="I42" s="10">
        <f ca="1">IFERROR(OFFSET(Profile!$B$1,MATCH(A42&amp;"-"&amp;D42&amp;"-"&amp;T42&amp;"-"&amp;Medical!C42,Profile!B:B,0)-1,1),"NO DATA PROFILE FOUND")</f>
        <v>1</v>
      </c>
      <c r="J42" s="10">
        <f ca="1">OFFSET(Profile!$B$1,MATCH(A42&amp;"-"&amp;D42&amp;"-"&amp;T42&amp;"-"&amp;Medical!C42,Profile!B:B,0)-1,2)</f>
        <v>4</v>
      </c>
      <c r="K42" s="10">
        <f ca="1">OFFSET(Profile!$B$1,MATCH(A42&amp;"-"&amp;D42&amp;"-"&amp;T42&amp;"-"&amp;Medical!C42,Profile!B:B,0)-1,3)</f>
        <v>98.37</v>
      </c>
      <c r="L42" s="10" t="str">
        <f ca="1">OFFSET(Profile!$B$1,MATCH(A42&amp;"-"&amp;D42&amp;"-"&amp;T42&amp;"-"&amp;Medical!C42,Profile!B:B,0)-1,4)</f>
        <v>[["2",133424],["3",99111],["1",98377],["4",44811]]</v>
      </c>
      <c r="M42" s="10">
        <f ca="1">OFFSET(Profile!$B$1,MATCH(A42&amp;"-"&amp;D42&amp;"-"&amp;T42&amp;"-"&amp;Medical!C42,Profile!B:B,0)-1,5)</f>
        <v>4</v>
      </c>
      <c r="N42" s="13"/>
      <c r="O42" s="13"/>
      <c r="P42" s="13"/>
      <c r="Q42" s="13"/>
      <c r="R42" s="27"/>
      <c r="S42" s="27" t="s">
        <v>80</v>
      </c>
      <c r="T42" s="27" t="s">
        <v>84</v>
      </c>
      <c r="U42" s="30" t="str">
        <f ca="1">IF(A42="","",IFERROR(IF(OFFSET('Data Model'!$K$1,MATCH(W42,'Data Model'!L:L,0)-1,0)=TRUE,"Y","N"),"N"))</f>
        <v>N</v>
      </c>
      <c r="V42" s="10" t="e">
        <f t="shared" si="1"/>
        <v>#N/A</v>
      </c>
      <c r="W42" s="10" t="e">
        <f t="shared" si="0"/>
        <v>#N/A</v>
      </c>
    </row>
    <row r="43" spans="1:23">
      <c r="A43" s="11" t="s">
        <v>80</v>
      </c>
      <c r="B43" s="11">
        <v>41</v>
      </c>
      <c r="C43" s="11" t="s">
        <v>142</v>
      </c>
      <c r="D43" s="11" t="s">
        <v>82</v>
      </c>
      <c r="E43" s="12" t="e">
        <f>VLOOKUP(C43,'Data Model'!C:C,1,0)</f>
        <v>#N/A</v>
      </c>
      <c r="F43" s="11"/>
      <c r="G43" s="12"/>
      <c r="H43" s="11"/>
      <c r="I43" s="10" t="str">
        <f ca="1">IFERROR(OFFSET(Profile!$B$1,MATCH(A43&amp;"-"&amp;D43&amp;"-"&amp;T43&amp;"-"&amp;Medical!C43,Profile!B:B,0)-1,1),"NO DATA PROFILE FOUND")</f>
        <v>null</v>
      </c>
      <c r="J43" s="10" t="str">
        <f ca="1">OFFSET(Profile!$B$1,MATCH(A43&amp;"-"&amp;D43&amp;"-"&amp;T43&amp;"-"&amp;Medical!C43,Profile!B:B,0)-1,2)</f>
        <v>null</v>
      </c>
      <c r="K43" s="10">
        <f ca="1">OFFSET(Profile!$B$1,MATCH(A43&amp;"-"&amp;D43&amp;"-"&amp;T43&amp;"-"&amp;Medical!C43,Profile!B:B,0)-1,3)</f>
        <v>100</v>
      </c>
      <c r="L43" s="10" t="str">
        <f ca="1">OFFSET(Profile!$B$1,MATCH(A43&amp;"-"&amp;D43&amp;"-"&amp;T43&amp;"-"&amp;Medical!C43,Profile!B:B,0)-1,4)</f>
        <v>[]</v>
      </c>
      <c r="M43" s="10">
        <f ca="1">OFFSET(Profile!$B$1,MATCH(A43&amp;"-"&amp;D43&amp;"-"&amp;T43&amp;"-"&amp;Medical!C43,Profile!B:B,0)-1,5)</f>
        <v>0</v>
      </c>
      <c r="N43" s="13"/>
      <c r="O43" s="13"/>
      <c r="P43" s="13"/>
      <c r="Q43" s="13"/>
      <c r="R43" s="27"/>
      <c r="S43" s="27" t="s">
        <v>80</v>
      </c>
      <c r="T43" s="27" t="s">
        <v>84</v>
      </c>
      <c r="U43" s="30" t="str">
        <f ca="1">IF(A43="","",IFERROR(IF(OFFSET('Data Model'!$K$1,MATCH(W43,'Data Model'!L:L,0)-1,0)=TRUE,"Y","N"),"N"))</f>
        <v>N</v>
      </c>
      <c r="V43" s="10" t="e">
        <f t="shared" si="1"/>
        <v>#N/A</v>
      </c>
      <c r="W43" s="10" t="e">
        <f t="shared" si="0"/>
        <v>#N/A</v>
      </c>
    </row>
    <row r="44" spans="1:23">
      <c r="A44" s="11" t="s">
        <v>80</v>
      </c>
      <c r="B44" s="11">
        <v>42</v>
      </c>
      <c r="C44" s="11" t="s">
        <v>143</v>
      </c>
      <c r="D44" s="11" t="s">
        <v>82</v>
      </c>
      <c r="E44" s="12" t="e">
        <f>VLOOKUP(C44,'Data Model'!C:C,1,0)</f>
        <v>#N/A</v>
      </c>
      <c r="F44" s="11"/>
      <c r="G44" s="12"/>
      <c r="H44" s="11"/>
      <c r="I44" s="10">
        <f ca="1">IFERROR(OFFSET(Profile!$B$1,MATCH(A44&amp;"-"&amp;D44&amp;"-"&amp;T44&amp;"-"&amp;Medical!C44,Profile!B:B,0)-1,1),"NO DATA PROFILE FOUND")</f>
        <v>32</v>
      </c>
      <c r="J44" s="10">
        <f ca="1">OFFSET(Profile!$B$1,MATCH(A44&amp;"-"&amp;D44&amp;"-"&amp;T44&amp;"-"&amp;Medical!C44,Profile!B:B,0)-1,2)</f>
        <v>41.1</v>
      </c>
      <c r="K44" s="10">
        <f ca="1">OFFSET(Profile!$B$1,MATCH(A44&amp;"-"&amp;D44&amp;"-"&amp;T44&amp;"-"&amp;Medical!C44,Profile!B:B,0)-1,3)</f>
        <v>97.64</v>
      </c>
      <c r="L44" s="10" t="str">
        <f ca="1">OFFSET(Profile!$B$1,MATCH(A44&amp;"-"&amp;D44&amp;"-"&amp;T44&amp;"-"&amp;Medical!C44,Profile!B:B,0)-1,4)</f>
        <v>[["34",340775],["41",154297],["40",42679],["33",3406],["32",959]]</v>
      </c>
      <c r="M44" s="10">
        <f ca="1">OFFSET(Profile!$B$1,MATCH(A44&amp;"-"&amp;D44&amp;"-"&amp;T44&amp;"-"&amp;Medical!C44,Profile!B:B,0)-1,5)</f>
        <v>8</v>
      </c>
      <c r="N44" s="13"/>
      <c r="O44" s="13"/>
      <c r="P44" s="13"/>
      <c r="Q44" s="13"/>
      <c r="R44" s="27"/>
      <c r="S44" s="27" t="s">
        <v>80</v>
      </c>
      <c r="T44" s="27" t="s">
        <v>84</v>
      </c>
      <c r="U44" s="30" t="str">
        <f ca="1">IF(A44="","",IFERROR(IF(OFFSET('Data Model'!$K$1,MATCH(W44,'Data Model'!L:L,0)-1,0)=TRUE,"Y","N"),"N"))</f>
        <v>N</v>
      </c>
      <c r="V44" s="10" t="e">
        <f t="shared" si="1"/>
        <v>#N/A</v>
      </c>
      <c r="W44" s="10" t="e">
        <f t="shared" si="0"/>
        <v>#N/A</v>
      </c>
    </row>
    <row r="45" spans="1:23">
      <c r="A45" s="11" t="s">
        <v>80</v>
      </c>
      <c r="B45" s="11">
        <v>43</v>
      </c>
      <c r="C45" s="11" t="s">
        <v>144</v>
      </c>
      <c r="D45" s="11" t="s">
        <v>82</v>
      </c>
      <c r="E45" s="12" t="str">
        <f>VLOOKUP(C45,'Data Model'!C:C,1,0)</f>
        <v>LINE_ALLOWED_AMT</v>
      </c>
      <c r="F45" s="11"/>
      <c r="G45" s="12"/>
      <c r="H45" s="11"/>
      <c r="I45" s="10">
        <f ca="1">IFERROR(OFFSET(Profile!$B$1,MATCH(A45&amp;"-"&amp;D45&amp;"-"&amp;T45&amp;"-"&amp;Medical!C45,Profile!B:B,0)-1,1),"NO DATA PROFILE FOUND")</f>
        <v>0</v>
      </c>
      <c r="J45" s="10">
        <f ca="1">OFFSET(Profile!$B$1,MATCH(A45&amp;"-"&amp;D45&amp;"-"&amp;T45&amp;"-"&amp;Medical!C45,Profile!B:B,0)-1,2)</f>
        <v>9999.8799999999992</v>
      </c>
      <c r="K45" s="10">
        <f ca="1">OFFSET(Profile!$B$1,MATCH(A45&amp;"-"&amp;D45&amp;"-"&amp;T45&amp;"-"&amp;Medical!C45,Profile!B:B,0)-1,3)</f>
        <v>0</v>
      </c>
      <c r="L45" s="10" t="str">
        <f ca="1">OFFSET(Profile!$B$1,MATCH(A45&amp;"-"&amp;D45&amp;"-"&amp;T45&amp;"-"&amp;Medical!C45,Profile!B:B,0)-1,4)</f>
        <v>[["0",6991694],["50",169637],["80",136747],["60",126450],["10",118164]]</v>
      </c>
      <c r="M45" s="10">
        <f ca="1">OFFSET(Profile!$B$1,MATCH(A45&amp;"-"&amp;D45&amp;"-"&amp;T45&amp;"-"&amp;Medical!C45,Profile!B:B,0)-1,5)</f>
        <v>169689</v>
      </c>
      <c r="N45" s="13"/>
      <c r="O45" s="13"/>
      <c r="P45" s="13"/>
      <c r="Q45" s="13"/>
      <c r="R45" s="27"/>
      <c r="S45" s="27" t="s">
        <v>80</v>
      </c>
      <c r="T45" s="27" t="s">
        <v>84</v>
      </c>
      <c r="U45" s="30" t="str">
        <f ca="1">IF(A45="","",IFERROR(IF(OFFSET('Data Model'!$K$1,MATCH(W45,'Data Model'!L:L,0)-1,0)=TRUE,"Y","N"),"N"))</f>
        <v>N</v>
      </c>
      <c r="V45" s="10" t="str">
        <f t="shared" si="1"/>
        <v>('UPHP','Claim',43,'"line_allowed_amt"','','LINE_ALLOWED_AMT',NULL,'',NULL,NULL,NULL,'UPHP','V00'),</v>
      </c>
      <c r="W45" s="10" t="str">
        <f t="shared" si="0"/>
        <v>-LINE_ALLOWED_AMT</v>
      </c>
    </row>
    <row r="46" spans="1:23">
      <c r="A46" s="11" t="s">
        <v>80</v>
      </c>
      <c r="B46" s="11">
        <v>44</v>
      </c>
      <c r="C46" s="11" t="s">
        <v>145</v>
      </c>
      <c r="D46" s="11" t="s">
        <v>82</v>
      </c>
      <c r="E46" s="12" t="str">
        <f>VLOOKUP(C46,'Data Model'!C:C,1,0)</f>
        <v>LINE_BILLED_AMT</v>
      </c>
      <c r="F46" s="11"/>
      <c r="G46" s="12"/>
      <c r="H46" s="11"/>
      <c r="I46" s="10">
        <f ca="1">IFERROR(OFFSET(Profile!$B$1,MATCH(A46&amp;"-"&amp;D46&amp;"-"&amp;T46&amp;"-"&amp;Medical!C46,Profile!B:B,0)-1,1),"NO DATA PROFILE FOUND")</f>
        <v>0</v>
      </c>
      <c r="J46" s="10">
        <f ca="1">OFFSET(Profile!$B$1,MATCH(A46&amp;"-"&amp;D46&amp;"-"&amp;T46&amp;"-"&amp;Medical!C46,Profile!B:B,0)-1,2)</f>
        <v>99999</v>
      </c>
      <c r="K46" s="10">
        <f ca="1">OFFSET(Profile!$B$1,MATCH(A46&amp;"-"&amp;D46&amp;"-"&amp;T46&amp;"-"&amp;Medical!C46,Profile!B:B,0)-1,3)</f>
        <v>0</v>
      </c>
      <c r="L46" s="10" t="str">
        <f ca="1">OFFSET(Profile!$B$1,MATCH(A46&amp;"-"&amp;D46&amp;"-"&amp;T46&amp;"-"&amp;Medical!C46,Profile!B:B,0)-1,4)</f>
        <v>[["0",1020707],["0.01",327947],["150",304593],["50",291436],["200",268412]]</v>
      </c>
      <c r="M46" s="10">
        <f ca="1">OFFSET(Profile!$B$1,MATCH(A46&amp;"-"&amp;D46&amp;"-"&amp;T46&amp;"-"&amp;Medical!C46,Profile!B:B,0)-1,5)</f>
        <v>195408</v>
      </c>
      <c r="N46" s="13"/>
      <c r="O46" s="13"/>
      <c r="P46" s="13"/>
      <c r="Q46" s="13"/>
      <c r="R46" s="27"/>
      <c r="S46" s="27" t="s">
        <v>80</v>
      </c>
      <c r="T46" s="27" t="s">
        <v>84</v>
      </c>
      <c r="U46" s="30" t="str">
        <f ca="1">IF(A46="","",IFERROR(IF(OFFSET('Data Model'!$K$1,MATCH(W46,'Data Model'!L:L,0)-1,0)=TRUE,"Y","N"),"N"))</f>
        <v>N</v>
      </c>
      <c r="V46" s="10" t="str">
        <f t="shared" si="1"/>
        <v>('UPHP','Claim',44,'"line_billed_amt"','','LINE_BILLED_AMT',NULL,'',NULL,NULL,NULL,'UPHP','V00'),</v>
      </c>
      <c r="W46" s="10" t="str">
        <f t="shared" si="0"/>
        <v>-LINE_BILLED_AMT</v>
      </c>
    </row>
    <row r="47" spans="1:23" ht="30">
      <c r="A47" s="11" t="s">
        <v>80</v>
      </c>
      <c r="B47" s="11">
        <v>45</v>
      </c>
      <c r="C47" s="11" t="s">
        <v>146</v>
      </c>
      <c r="D47" s="11" t="s">
        <v>82</v>
      </c>
      <c r="E47" s="12" t="str">
        <f>VLOOKUP(C47,'Data Model'!C:C,1,0)</f>
        <v>LINE_COB_AMT</v>
      </c>
      <c r="F47" s="11"/>
      <c r="G47" s="12"/>
      <c r="H47" s="11"/>
      <c r="I47" s="10">
        <f ca="1">IFERROR(OFFSET(Profile!$B$1,MATCH(A47&amp;"-"&amp;D47&amp;"-"&amp;T47&amp;"-"&amp;Medical!C47,Profile!B:B,0)-1,1),"NO DATA PROFILE FOUND")</f>
        <v>-0.01</v>
      </c>
      <c r="J47" s="10">
        <f ca="1">OFFSET(Profile!$B$1,MATCH(A47&amp;"-"&amp;D47&amp;"-"&amp;T47&amp;"-"&amp;Medical!C47,Profile!B:B,0)-1,2)</f>
        <v>90.35</v>
      </c>
      <c r="K47" s="10">
        <f ca="1">OFFSET(Profile!$B$1,MATCH(A47&amp;"-"&amp;D47&amp;"-"&amp;T47&amp;"-"&amp;Medical!C47,Profile!B:B,0)-1,3)</f>
        <v>0</v>
      </c>
      <c r="L47" s="10" t="str">
        <f ca="1">OFFSET(Profile!$B$1,MATCH(A47&amp;"-"&amp;D47&amp;"-"&amp;T47&amp;"-"&amp;Medical!C47,Profile!B:B,0)-1,4)</f>
        <v>[["0",22631782],["-146.06",1876],["-45.02",1189],["-22.48",852],["-125.39",811]]</v>
      </c>
      <c r="M47" s="10">
        <f ca="1">OFFSET(Profile!$B$1,MATCH(A47&amp;"-"&amp;D47&amp;"-"&amp;T47&amp;"-"&amp;Medical!C47,Profile!B:B,0)-1,5)</f>
        <v>56010</v>
      </c>
      <c r="N47" s="13"/>
      <c r="O47" s="13"/>
      <c r="P47" s="13"/>
      <c r="Q47" s="13"/>
      <c r="R47" s="27"/>
      <c r="S47" s="27" t="s">
        <v>80</v>
      </c>
      <c r="T47" s="27" t="s">
        <v>84</v>
      </c>
      <c r="U47" s="30" t="str">
        <f ca="1">IF(A47="","",IFERROR(IF(OFFSET('Data Model'!$K$1,MATCH(W47,'Data Model'!L:L,0)-1,0)=TRUE,"Y","N"),"N"))</f>
        <v>N</v>
      </c>
      <c r="V47" s="10" t="str">
        <f t="shared" si="1"/>
        <v>('UPHP','Claim',45,'"line_cob_amt"','','LINE_COB_AMT',NULL,'',NULL,NULL,NULL,'UPHP','V00'),</v>
      </c>
      <c r="W47" s="10" t="str">
        <f t="shared" si="0"/>
        <v>-LINE_COB_AMT</v>
      </c>
    </row>
    <row r="48" spans="1:23">
      <c r="A48" s="11" t="s">
        <v>80</v>
      </c>
      <c r="B48" s="11">
        <v>46</v>
      </c>
      <c r="C48" s="11" t="s">
        <v>147</v>
      </c>
      <c r="D48" s="11" t="s">
        <v>82</v>
      </c>
      <c r="E48" s="12" t="str">
        <f>VLOOKUP(C48,'Data Model'!C:C,1,0)</f>
        <v>LINE_COINSURANCE_AMT</v>
      </c>
      <c r="F48" s="11"/>
      <c r="G48" s="11"/>
      <c r="H48" s="11"/>
      <c r="I48" s="10">
        <f ca="1">IFERROR(OFFSET(Profile!$B$1,MATCH(A48&amp;"-"&amp;D48&amp;"-"&amp;T48&amp;"-"&amp;Medical!C48,Profile!B:B,0)-1,1),"NO DATA PROFILE FOUND")</f>
        <v>0</v>
      </c>
      <c r="J48" s="10">
        <f ca="1">OFFSET(Profile!$B$1,MATCH(A48&amp;"-"&amp;D48&amp;"-"&amp;T48&amp;"-"&amp;Medical!C48,Profile!B:B,0)-1,2)</f>
        <v>999.98</v>
      </c>
      <c r="K48" s="10">
        <f ca="1">OFFSET(Profile!$B$1,MATCH(A48&amp;"-"&amp;D48&amp;"-"&amp;T48&amp;"-"&amp;Medical!C48,Profile!B:B,0)-1,3)</f>
        <v>0</v>
      </c>
      <c r="L48" s="10" t="str">
        <f ca="1">OFFSET(Profile!$B$1,MATCH(A48&amp;"-"&amp;D48&amp;"-"&amp;T48&amp;"-"&amp;Medical!C48,Profile!B:B,0)-1,4)</f>
        <v>[["0",22473522],["25",10422],["14.4",8580],["2.55",7460],["2.96",6271]]</v>
      </c>
      <c r="M48" s="10">
        <f ca="1">OFFSET(Profile!$B$1,MATCH(A48&amp;"-"&amp;D48&amp;"-"&amp;T48&amp;"-"&amp;Medical!C48,Profile!B:B,0)-1,5)</f>
        <v>27941</v>
      </c>
      <c r="N48" s="13"/>
      <c r="O48" s="13"/>
      <c r="P48" s="13"/>
      <c r="Q48" s="13"/>
      <c r="R48" s="27"/>
      <c r="S48" s="27" t="s">
        <v>80</v>
      </c>
      <c r="T48" s="27" t="s">
        <v>84</v>
      </c>
      <c r="U48" s="30" t="str">
        <f ca="1">IF(A48="","",IFERROR(IF(OFFSET('Data Model'!$K$1,MATCH(W48,'Data Model'!L:L,0)-1,0)=TRUE,"Y","N"),"N"))</f>
        <v>N</v>
      </c>
      <c r="V48" s="10" t="str">
        <f t="shared" si="1"/>
        <v>('UPHP','Claim',46,'"line_coinsurance_amt"','','LINE_COINSURANCE_AMT',NULL,'',NULL,NULL,NULL,'UPHP','V00'),</v>
      </c>
      <c r="W48" s="10" t="str">
        <f t="shared" si="0"/>
        <v>-LINE_COINSURANCE_AMT</v>
      </c>
    </row>
    <row r="49" spans="1:23">
      <c r="A49" s="11" t="s">
        <v>80</v>
      </c>
      <c r="B49" s="11">
        <v>47</v>
      </c>
      <c r="C49" s="11" t="s">
        <v>148</v>
      </c>
      <c r="D49" s="11" t="s">
        <v>82</v>
      </c>
      <c r="E49" s="12" t="str">
        <f>VLOOKUP(C49,'Data Model'!C:C,1,0)</f>
        <v>LINE_COPAY_AMT</v>
      </c>
      <c r="F49" s="11"/>
      <c r="G49" s="11"/>
      <c r="H49" s="11"/>
      <c r="I49" s="10">
        <f ca="1">IFERROR(OFFSET(Profile!$B$1,MATCH(A49&amp;"-"&amp;D49&amp;"-"&amp;T49&amp;"-"&amp;Medical!C49,Profile!B:B,0)-1,1),"NO DATA PROFILE FOUND")</f>
        <v>0</v>
      </c>
      <c r="J49" s="10">
        <f ca="1">OFFSET(Profile!$B$1,MATCH(A49&amp;"-"&amp;D49&amp;"-"&amp;T49&amp;"-"&amp;Medical!C49,Profile!B:B,0)-1,2)</f>
        <v>998.45</v>
      </c>
      <c r="K49" s="10">
        <f ca="1">OFFSET(Profile!$B$1,MATCH(A49&amp;"-"&amp;D49&amp;"-"&amp;T49&amp;"-"&amp;Medical!C49,Profile!B:B,0)-1,3)</f>
        <v>0</v>
      </c>
      <c r="L49" s="10" t="str">
        <f ca="1">OFFSET(Profile!$B$1,MATCH(A49&amp;"-"&amp;D49&amp;"-"&amp;T49&amp;"-"&amp;Medical!C49,Profile!B:B,0)-1,4)</f>
        <v>[["0",20998910],["15",328155],["20",248230],["25",228580],["40",164107]]</v>
      </c>
      <c r="M49" s="10">
        <f ca="1">OFFSET(Profile!$B$1,MATCH(A49&amp;"-"&amp;D49&amp;"-"&amp;T49&amp;"-"&amp;Medical!C49,Profile!B:B,0)-1,5)</f>
        <v>8629</v>
      </c>
      <c r="N49" s="13"/>
      <c r="O49" s="13"/>
      <c r="P49" s="13"/>
      <c r="Q49" s="13"/>
      <c r="R49" s="27"/>
      <c r="S49" s="27" t="s">
        <v>80</v>
      </c>
      <c r="T49" s="27" t="s">
        <v>84</v>
      </c>
      <c r="U49" s="30" t="str">
        <f ca="1">IF(A49="","",IFERROR(IF(OFFSET('Data Model'!$K$1,MATCH(W49,'Data Model'!L:L,0)-1,0)=TRUE,"Y","N"),"N"))</f>
        <v>N</v>
      </c>
      <c r="V49" s="10" t="str">
        <f t="shared" si="1"/>
        <v>('UPHP','Claim',47,'"line_copay_amt"','','LINE_COPAY_AMT',NULL,'',NULL,NULL,NULL,'UPHP','V00'),</v>
      </c>
      <c r="W49" s="10" t="str">
        <f t="shared" si="0"/>
        <v>-LINE_COPAY_AMT</v>
      </c>
    </row>
    <row r="50" spans="1:23">
      <c r="A50" s="11" t="s">
        <v>80</v>
      </c>
      <c r="B50" s="11">
        <v>48</v>
      </c>
      <c r="C50" s="11" t="s">
        <v>149</v>
      </c>
      <c r="D50" s="11" t="s">
        <v>82</v>
      </c>
      <c r="E50" s="12" t="str">
        <f>VLOOKUP(C50,'Data Model'!C:C,1,0)</f>
        <v>LINE_DEDUCTIBLE_AMT</v>
      </c>
      <c r="F50" s="11"/>
      <c r="G50" s="12"/>
      <c r="H50" s="11"/>
      <c r="I50" s="10">
        <f ca="1">IFERROR(OFFSET(Profile!$B$1,MATCH(A50&amp;"-"&amp;D50&amp;"-"&amp;T50&amp;"-"&amp;Medical!C50,Profile!B:B,0)-1,1),"NO DATA PROFILE FOUND")</f>
        <v>0</v>
      </c>
      <c r="J50" s="10">
        <f ca="1">OFFSET(Profile!$B$1,MATCH(A50&amp;"-"&amp;D50&amp;"-"&amp;T50&amp;"-"&amp;Medical!C50,Profile!B:B,0)-1,2)</f>
        <v>999.99</v>
      </c>
      <c r="K50" s="10">
        <f ca="1">OFFSET(Profile!$B$1,MATCH(A50&amp;"-"&amp;D50&amp;"-"&amp;T50&amp;"-"&amp;Medical!C50,Profile!B:B,0)-1,3)</f>
        <v>0</v>
      </c>
      <c r="L50" s="10" t="str">
        <f ca="1">OFFSET(Profile!$B$1,MATCH(A50&amp;"-"&amp;D50&amp;"-"&amp;T50&amp;"-"&amp;Medical!C50,Profile!B:B,0)-1,4)</f>
        <v>[["0",22026475],["60",15210],["50",14573],["80",11508],["103.08",10928]]</v>
      </c>
      <c r="M50" s="10">
        <f ca="1">OFFSET(Profile!$B$1,MATCH(A50&amp;"-"&amp;D50&amp;"-"&amp;T50&amp;"-"&amp;Medical!C50,Profile!B:B,0)-1,5)</f>
        <v>52968</v>
      </c>
      <c r="N50" s="13"/>
      <c r="O50" s="13"/>
      <c r="P50" s="13"/>
      <c r="Q50" s="13"/>
      <c r="R50" s="27"/>
      <c r="S50" s="27" t="s">
        <v>80</v>
      </c>
      <c r="T50" s="27" t="s">
        <v>84</v>
      </c>
      <c r="U50" s="30" t="str">
        <f ca="1">IF(A50="","",IFERROR(IF(OFFSET('Data Model'!$K$1,MATCH(W50,'Data Model'!L:L,0)-1,0)=TRUE,"Y","N"),"N"))</f>
        <v>N</v>
      </c>
      <c r="V50" s="10" t="str">
        <f t="shared" si="1"/>
        <v>('UPHP','Claim',48,'"line_deductible_amt"','','LINE_DEDUCTIBLE_AMT',NULL,'',NULL,NULL,NULL,'UPHP','V00'),</v>
      </c>
      <c r="W50" s="10" t="str">
        <f t="shared" si="0"/>
        <v>-LINE_DEDUCTIBLE_AMT</v>
      </c>
    </row>
    <row r="51" spans="1:23">
      <c r="A51" s="11" t="s">
        <v>80</v>
      </c>
      <c r="B51" s="11">
        <v>49</v>
      </c>
      <c r="C51" s="11" t="s">
        <v>150</v>
      </c>
      <c r="D51" s="11" t="s">
        <v>82</v>
      </c>
      <c r="E51" s="12" t="str">
        <f>VLOOKUP(C51,'Data Model'!C:C,1,0)</f>
        <v>LINE_DENIED_AMT</v>
      </c>
      <c r="F51" s="11"/>
      <c r="G51" s="12"/>
      <c r="H51" s="11"/>
      <c r="I51" s="10">
        <f ca="1">IFERROR(OFFSET(Profile!$B$1,MATCH(A51&amp;"-"&amp;D51&amp;"-"&amp;T51&amp;"-"&amp;Medical!C51,Profile!B:B,0)-1,1),"NO DATA PROFILE FOUND")</f>
        <v>0</v>
      </c>
      <c r="J51" s="10">
        <f ca="1">OFFSET(Profile!$B$1,MATCH(A51&amp;"-"&amp;D51&amp;"-"&amp;T51&amp;"-"&amp;Medical!C51,Profile!B:B,0)-1,2)</f>
        <v>99999</v>
      </c>
      <c r="K51" s="10">
        <f ca="1">OFFSET(Profile!$B$1,MATCH(A51&amp;"-"&amp;D51&amp;"-"&amp;T51&amp;"-"&amp;Medical!C51,Profile!B:B,0)-1,3)</f>
        <v>0</v>
      </c>
      <c r="L51" s="10" t="str">
        <f ca="1">OFFSET(Profile!$B$1,MATCH(A51&amp;"-"&amp;D51&amp;"-"&amp;T51&amp;"-"&amp;Medical!C51,Profile!B:B,0)-1,4)</f>
        <v>[["0",4321926],["0.01",299824],["50",149389],["10",144408],["20",130528]]</v>
      </c>
      <c r="M51" s="10">
        <f ca="1">OFFSET(Profile!$B$1,MATCH(A51&amp;"-"&amp;D51&amp;"-"&amp;T51&amp;"-"&amp;Medical!C51,Profile!B:B,0)-1,5)</f>
        <v>352900</v>
      </c>
      <c r="N51" s="13"/>
      <c r="O51" s="13"/>
      <c r="P51" s="13" t="b">
        <v>0</v>
      </c>
      <c r="Q51" s="13"/>
      <c r="R51" s="27"/>
      <c r="S51" s="27" t="s">
        <v>80</v>
      </c>
      <c r="T51" s="27" t="s">
        <v>84</v>
      </c>
      <c r="U51" s="30" t="str">
        <f ca="1">IF(A51="","",IFERROR(IF(OFFSET('Data Model'!$K$1,MATCH(W51,'Data Model'!L:L,0)-1,0)=TRUE,"Y","N"),"N"))</f>
        <v>N</v>
      </c>
      <c r="V51" s="10" t="str">
        <f t="shared" si="1"/>
        <v>('UPHP','Claim',49,'"line_denied_amt"','','LINE_DENIED_AMT',NULL,'',NULL,NULL,NULL,'UPHP','V00'),</v>
      </c>
      <c r="W51" s="10" t="str">
        <f t="shared" si="0"/>
        <v>-LINE_DENIED_AMT</v>
      </c>
    </row>
    <row r="52" spans="1:23">
      <c r="A52" s="11" t="s">
        <v>80</v>
      </c>
      <c r="B52" s="11">
        <v>50</v>
      </c>
      <c r="C52" s="11" t="s">
        <v>151</v>
      </c>
      <c r="D52" s="11" t="s">
        <v>82</v>
      </c>
      <c r="E52" s="12" t="str">
        <f>VLOOKUP(C52,'Data Model'!C:C,1,0)</f>
        <v>LINE_DISCOUNT_AMT</v>
      </c>
      <c r="F52" s="11"/>
      <c r="G52" s="11"/>
      <c r="H52" s="11"/>
      <c r="I52" s="10">
        <f ca="1">IFERROR(OFFSET(Profile!$B$1,MATCH(A52&amp;"-"&amp;D52&amp;"-"&amp;T52&amp;"-"&amp;Medical!C52,Profile!B:B,0)-1,1),"NO DATA PROFILE FOUND")</f>
        <v>0</v>
      </c>
      <c r="J52" s="10">
        <f ca="1">OFFSET(Profile!$B$1,MATCH(A52&amp;"-"&amp;D52&amp;"-"&amp;T52&amp;"-"&amp;Medical!C52,Profile!B:B,0)-1,2)</f>
        <v>0</v>
      </c>
      <c r="K52" s="10">
        <f ca="1">OFFSET(Profile!$B$1,MATCH(A52&amp;"-"&amp;D52&amp;"-"&amp;T52&amp;"-"&amp;Medical!C52,Profile!B:B,0)-1,3)</f>
        <v>0</v>
      </c>
      <c r="L52" s="10" t="str">
        <f ca="1">OFFSET(Profile!$B$1,MATCH(A52&amp;"-"&amp;D52&amp;"-"&amp;T52&amp;"-"&amp;Medical!C52,Profile!B:B,0)-1,4)</f>
        <v>[["0",23009820]]</v>
      </c>
      <c r="M52" s="10">
        <f ca="1">OFFSET(Profile!$B$1,MATCH(A52&amp;"-"&amp;D52&amp;"-"&amp;T52&amp;"-"&amp;Medical!C52,Profile!B:B,0)-1,5)</f>
        <v>1</v>
      </c>
      <c r="N52" s="13"/>
      <c r="O52" s="13"/>
      <c r="P52" s="13"/>
      <c r="Q52" s="13"/>
      <c r="R52" s="27"/>
      <c r="S52" s="27" t="s">
        <v>80</v>
      </c>
      <c r="T52" s="27" t="s">
        <v>84</v>
      </c>
      <c r="U52" s="30" t="str">
        <f ca="1">IF(A52="","",IFERROR(IF(OFFSET('Data Model'!$K$1,MATCH(W52,'Data Model'!L:L,0)-1,0)=TRUE,"Y","N"),"N"))</f>
        <v>N</v>
      </c>
      <c r="V52" s="10" t="str">
        <f t="shared" si="1"/>
        <v>('UPHP','Claim',50,'"line_discount_amt"','','LINE_DISCOUNT_AMT',NULL,'',NULL,NULL,NULL,'UPHP','V00'),</v>
      </c>
      <c r="W52" s="10" t="str">
        <f t="shared" si="0"/>
        <v>-LINE_DISCOUNT_AMT</v>
      </c>
    </row>
    <row r="53" spans="1:23" ht="30">
      <c r="A53" s="11" t="s">
        <v>80</v>
      </c>
      <c r="B53" s="11">
        <v>51</v>
      </c>
      <c r="C53" s="11" t="s">
        <v>152</v>
      </c>
      <c r="D53" s="11" t="s">
        <v>82</v>
      </c>
      <c r="E53" s="12" t="str">
        <f>VLOOKUP(C53,'Data Model'!C:C,1,0)</f>
        <v>LINE_FROM_DT</v>
      </c>
      <c r="F53" s="11"/>
      <c r="G53" s="11"/>
      <c r="H53" s="11"/>
      <c r="I53" s="10">
        <f ca="1">IFERROR(OFFSET(Profile!$B$1,MATCH(A53&amp;"-"&amp;D53&amp;"-"&amp;T53&amp;"-"&amp;Medical!C53,Profile!B:B,0)-1,1),"NO DATA PROFILE FOUND")</f>
        <v>20230701</v>
      </c>
      <c r="J53" s="10">
        <f ca="1">OFFSET(Profile!$B$1,MATCH(A53&amp;"-"&amp;D53&amp;"-"&amp;T53&amp;"-"&amp;Medical!C53,Profile!B:B,0)-1,2)</f>
        <v>20240630</v>
      </c>
      <c r="K53" s="10">
        <f ca="1">OFFSET(Profile!$B$1,MATCH(A53&amp;"-"&amp;D53&amp;"-"&amp;T53&amp;"-"&amp;Medical!C53,Profile!B:B,0)-1,3)</f>
        <v>0</v>
      </c>
      <c r="L53" s="10" t="str">
        <f ca="1">OFFSET(Profile!$B$1,MATCH(A53&amp;"-"&amp;D53&amp;"-"&amp;T53&amp;"-"&amp;Medical!C53,Profile!B:B,0)-1,4)</f>
        <v>[["20231023",109747],["20231128",105557],["20231113",105366],["20231130",102762],["20231201",102372]]</v>
      </c>
      <c r="M53" s="10">
        <f ca="1">OFFSET(Profile!$B$1,MATCH(A53&amp;"-"&amp;D53&amp;"-"&amp;T53&amp;"-"&amp;Medical!C53,Profile!B:B,0)-1,5)</f>
        <v>366</v>
      </c>
      <c r="N53" s="13"/>
      <c r="O53" s="13"/>
      <c r="P53" s="13"/>
      <c r="Q53" s="13"/>
      <c r="R53" s="27"/>
      <c r="S53" s="27" t="s">
        <v>80</v>
      </c>
      <c r="T53" s="27" t="s">
        <v>84</v>
      </c>
      <c r="U53" s="30" t="str">
        <f ca="1">IF(A53="","",IFERROR(IF(OFFSET('Data Model'!$K$1,MATCH(W53,'Data Model'!L:L,0)-1,0)=TRUE,"Y","N"),"N"))</f>
        <v>N</v>
      </c>
      <c r="V53" s="10" t="str">
        <f t="shared" si="1"/>
        <v>('UPHP','Claim',51,'"line_from_dt"','','LINE_FROM_DT',NULL,'',NULL,NULL,NULL,'UPHP','V00'),</v>
      </c>
      <c r="W53" s="10" t="str">
        <f t="shared" si="0"/>
        <v>-LINE_FROM_DT</v>
      </c>
    </row>
    <row r="54" spans="1:23">
      <c r="A54" s="11" t="s">
        <v>80</v>
      </c>
      <c r="B54" s="11">
        <v>52</v>
      </c>
      <c r="C54" s="11" t="s">
        <v>153</v>
      </c>
      <c r="D54" s="11" t="s">
        <v>82</v>
      </c>
      <c r="E54" s="12" t="str">
        <f>VLOOKUP(C54,'Data Model'!C:C,1,0)</f>
        <v>LINE_INTEREST_AMT</v>
      </c>
      <c r="F54" s="11"/>
      <c r="G54" s="12"/>
      <c r="H54" s="11"/>
      <c r="I54" s="10">
        <f ca="1">IFERROR(OFFSET(Profile!$B$1,MATCH(A54&amp;"-"&amp;D54&amp;"-"&amp;T54&amp;"-"&amp;Medical!C54,Profile!B:B,0)-1,1),"NO DATA PROFILE FOUND")</f>
        <v>0</v>
      </c>
      <c r="J54" s="10">
        <f ca="1">OFFSET(Profile!$B$1,MATCH(A54&amp;"-"&amp;D54&amp;"-"&amp;T54&amp;"-"&amp;Medical!C54,Profile!B:B,0)-1,2)</f>
        <v>99.84</v>
      </c>
      <c r="K54" s="10">
        <f ca="1">OFFSET(Profile!$B$1,MATCH(A54&amp;"-"&amp;D54&amp;"-"&amp;T54&amp;"-"&amp;Medical!C54,Profile!B:B,0)-1,3)</f>
        <v>0</v>
      </c>
      <c r="L54" s="10" t="str">
        <f ca="1">OFFSET(Profile!$B$1,MATCH(A54&amp;"-"&amp;D54&amp;"-"&amp;T54&amp;"-"&amp;Medical!C54,Profile!B:B,0)-1,4)</f>
        <v>[["0",23000569],["2.3",54],["2.25",50],["2.7",41],["3.28",41]]</v>
      </c>
      <c r="M54" s="10">
        <f ca="1">OFFSET(Profile!$B$1,MATCH(A54&amp;"-"&amp;D54&amp;"-"&amp;T54&amp;"-"&amp;Medical!C54,Profile!B:B,0)-1,5)</f>
        <v>2638</v>
      </c>
      <c r="N54" s="13"/>
      <c r="O54" s="13"/>
      <c r="P54" s="13"/>
      <c r="Q54" s="13"/>
      <c r="R54" s="27"/>
      <c r="S54" s="27" t="s">
        <v>80</v>
      </c>
      <c r="T54" s="27" t="s">
        <v>84</v>
      </c>
      <c r="U54" s="30" t="str">
        <f ca="1">IF(A54="","",IFERROR(IF(OFFSET('Data Model'!$K$1,MATCH(W54,'Data Model'!L:L,0)-1,0)=TRUE,"Y","N"),"N"))</f>
        <v>N</v>
      </c>
      <c r="V54" s="10" t="str">
        <f t="shared" si="1"/>
        <v>('UPHP','Claim',52,'"line_interest_amt"','','LINE_INTEREST_AMT',NULL,'',NULL,NULL,NULL,'UPHP','V00'),</v>
      </c>
      <c r="W54" s="10" t="str">
        <f t="shared" si="0"/>
        <v>-LINE_INTEREST_AMT</v>
      </c>
    </row>
    <row r="55" spans="1:23">
      <c r="A55" s="11" t="s">
        <v>80</v>
      </c>
      <c r="B55" s="11">
        <v>53</v>
      </c>
      <c r="C55" s="11" t="s">
        <v>154</v>
      </c>
      <c r="D55" s="11" t="s">
        <v>82</v>
      </c>
      <c r="E55" s="12" t="str">
        <f>VLOOKUP(C55,'Data Model'!C:C,1,0)</f>
        <v>LINE_PAID_AMT</v>
      </c>
      <c r="F55" s="11"/>
      <c r="G55" s="12"/>
      <c r="H55" s="11"/>
      <c r="I55" s="10">
        <f ca="1">IFERROR(OFFSET(Profile!$B$1,MATCH(A55&amp;"-"&amp;D55&amp;"-"&amp;T55&amp;"-"&amp;Medical!C55,Profile!B:B,0)-1,1),"NO DATA PROFILE FOUND")</f>
        <v>0</v>
      </c>
      <c r="J55" s="10">
        <f ca="1">OFFSET(Profile!$B$1,MATCH(A55&amp;"-"&amp;D55&amp;"-"&amp;T55&amp;"-"&amp;Medical!C55,Profile!B:B,0)-1,2)</f>
        <v>9999.25</v>
      </c>
      <c r="K55" s="10">
        <f ca="1">OFFSET(Profile!$B$1,MATCH(A55&amp;"-"&amp;D55&amp;"-"&amp;T55&amp;"-"&amp;Medical!C55,Profile!B:B,0)-1,3)</f>
        <v>0</v>
      </c>
      <c r="L55" s="10" t="str">
        <f ca="1">OFFSET(Profile!$B$1,MATCH(A55&amp;"-"&amp;D55&amp;"-"&amp;T55&amp;"-"&amp;Medical!C55,Profile!B:B,0)-1,4)</f>
        <v>[["0",8457533],["10",112582],["80",107990],["50",106760],["150",81287]]</v>
      </c>
      <c r="M55" s="10">
        <f ca="1">OFFSET(Profile!$B$1,MATCH(A55&amp;"-"&amp;D55&amp;"-"&amp;T55&amp;"-"&amp;Medical!C55,Profile!B:B,0)-1,5)</f>
        <v>189262</v>
      </c>
      <c r="N55" s="13"/>
      <c r="O55" s="13"/>
      <c r="P55" s="13"/>
      <c r="Q55" s="13"/>
      <c r="R55" s="27"/>
      <c r="S55" s="27" t="s">
        <v>80</v>
      </c>
      <c r="T55" s="27" t="s">
        <v>84</v>
      </c>
      <c r="U55" s="30" t="str">
        <f ca="1">IF(A55="","",IFERROR(IF(OFFSET('Data Model'!$K$1,MATCH(W55,'Data Model'!L:L,0)-1,0)=TRUE,"Y","N"),"N"))</f>
        <v>N</v>
      </c>
      <c r="V55" s="10" t="str">
        <f t="shared" si="1"/>
        <v>('UPHP','Claim',53,'"line_paid_amt"','','LINE_PAID_AMT',NULL,'',NULL,NULL,NULL,'UPHP','V00'),</v>
      </c>
      <c r="W55" s="10" t="str">
        <f t="shared" si="0"/>
        <v>-LINE_PAID_AMT</v>
      </c>
    </row>
    <row r="56" spans="1:23">
      <c r="A56" s="11" t="s">
        <v>80</v>
      </c>
      <c r="B56" s="11">
        <v>54</v>
      </c>
      <c r="C56" s="11" t="s">
        <v>155</v>
      </c>
      <c r="D56" s="11" t="s">
        <v>82</v>
      </c>
      <c r="E56" s="12" t="str">
        <f>VLOOKUP(C56,'Data Model'!C:C,1,0)</f>
        <v>LINE_REFUND_AMT</v>
      </c>
      <c r="F56" s="11"/>
      <c r="G56" s="11"/>
      <c r="H56" s="11"/>
      <c r="I56" s="10" t="str">
        <f ca="1">IFERROR(OFFSET(Profile!$B$1,MATCH(A56&amp;"-"&amp;D56&amp;"-"&amp;T56&amp;"-"&amp;Medical!C56,Profile!B:B,0)-1,1),"NO DATA PROFILE FOUND")</f>
        <v>null</v>
      </c>
      <c r="J56" s="10" t="str">
        <f ca="1">OFFSET(Profile!$B$1,MATCH(A56&amp;"-"&amp;D56&amp;"-"&amp;T56&amp;"-"&amp;Medical!C56,Profile!B:B,0)-1,2)</f>
        <v>null</v>
      </c>
      <c r="K56" s="10">
        <f ca="1">OFFSET(Profile!$B$1,MATCH(A56&amp;"-"&amp;D56&amp;"-"&amp;T56&amp;"-"&amp;Medical!C56,Profile!B:B,0)-1,3)</f>
        <v>100</v>
      </c>
      <c r="L56" s="10" t="str">
        <f ca="1">OFFSET(Profile!$B$1,MATCH(A56&amp;"-"&amp;D56&amp;"-"&amp;T56&amp;"-"&amp;Medical!C56,Profile!B:B,0)-1,4)</f>
        <v>[]</v>
      </c>
      <c r="M56" s="10">
        <f ca="1">OFFSET(Profile!$B$1,MATCH(A56&amp;"-"&amp;D56&amp;"-"&amp;T56&amp;"-"&amp;Medical!C56,Profile!B:B,0)-1,5)</f>
        <v>0</v>
      </c>
      <c r="N56" s="13"/>
      <c r="O56" s="13"/>
      <c r="P56" s="13"/>
      <c r="Q56" s="13"/>
      <c r="R56" s="27"/>
      <c r="S56" s="27" t="s">
        <v>80</v>
      </c>
      <c r="T56" s="27" t="s">
        <v>84</v>
      </c>
      <c r="U56" s="30" t="str">
        <f ca="1">IF(A56="","",IFERROR(IF(OFFSET('Data Model'!$K$1,MATCH(W56,'Data Model'!L:L,0)-1,0)=TRUE,"Y","N"),"N"))</f>
        <v>N</v>
      </c>
      <c r="V56" s="10" t="str">
        <f t="shared" si="1"/>
        <v>('UPHP','Claim',54,'"line_refund_amt"','','LINE_REFUND_AMT',NULL,'',NULL,NULL,NULL,'UPHP','V00'),</v>
      </c>
      <c r="W56" s="10" t="str">
        <f t="shared" si="0"/>
        <v>-LINE_REFUND_AMT</v>
      </c>
    </row>
    <row r="57" spans="1:23" ht="30">
      <c r="A57" s="11" t="s">
        <v>80</v>
      </c>
      <c r="B57" s="11">
        <v>55</v>
      </c>
      <c r="C57" s="11" t="s">
        <v>156</v>
      </c>
      <c r="D57" s="11" t="s">
        <v>82</v>
      </c>
      <c r="E57" s="12" t="s">
        <v>157</v>
      </c>
      <c r="F57" s="11"/>
      <c r="G57" s="11"/>
      <c r="H57" s="11"/>
      <c r="I57" s="10">
        <f ca="1">IFERROR(OFFSET(Profile!$B$1,MATCH(A57&amp;"-"&amp;D57&amp;"-"&amp;T57&amp;"-"&amp;Medical!C57,Profile!B:B,0)-1,1),"NO DATA PROFILE FOUND")</f>
        <v>20230701</v>
      </c>
      <c r="J57" s="10">
        <f ca="1">OFFSET(Profile!$B$1,MATCH(A57&amp;"-"&amp;D57&amp;"-"&amp;T57&amp;"-"&amp;Medical!C57,Profile!B:B,0)-1,2)</f>
        <v>20240630</v>
      </c>
      <c r="K57" s="10">
        <f ca="1">OFFSET(Profile!$B$1,MATCH(A57&amp;"-"&amp;D57&amp;"-"&amp;T57&amp;"-"&amp;Medical!C57,Profile!B:B,0)-1,3)</f>
        <v>0</v>
      </c>
      <c r="L57" s="10" t="str">
        <f ca="1">OFFSET(Profile!$B$1,MATCH(A57&amp;"-"&amp;D57&amp;"-"&amp;T57&amp;"-"&amp;Medical!C57,Profile!B:B,0)-1,4)</f>
        <v>[["20231108",114429],["20231114",112719],["20231113",112476],["20231107",111771],["20231205",109492]]</v>
      </c>
      <c r="M57" s="10">
        <f ca="1">OFFSET(Profile!$B$1,MATCH(A57&amp;"-"&amp;D57&amp;"-"&amp;T57&amp;"-"&amp;Medical!C57,Profile!B:B,0)-1,5)</f>
        <v>366</v>
      </c>
      <c r="N57" s="13"/>
      <c r="O57" s="13"/>
      <c r="P57" s="13"/>
      <c r="Q57" s="13"/>
      <c r="R57" s="27"/>
      <c r="S57" s="27" t="s">
        <v>80</v>
      </c>
      <c r="T57" s="27" t="s">
        <v>84</v>
      </c>
      <c r="U57" s="30" t="str">
        <f ca="1">IF(A57="","",IFERROR(IF(OFFSET('Data Model'!$K$1,MATCH(W57,'Data Model'!L:L,0)-1,0)=TRUE,"Y","N"),"N"))</f>
        <v>N</v>
      </c>
      <c r="V57" s="10" t="str">
        <f t="shared" si="1"/>
        <v>('UPHP','Claim',55,'"line_svc_dt"','','?',NULL,'',NULL,NULL,NULL,'UPHP','V00'),</v>
      </c>
      <c r="W57" s="10" t="str">
        <f t="shared" si="0"/>
        <v>-?</v>
      </c>
    </row>
    <row r="58" spans="1:23" ht="30">
      <c r="A58" s="11" t="s">
        <v>80</v>
      </c>
      <c r="B58" s="11">
        <v>56</v>
      </c>
      <c r="C58" s="11" t="s">
        <v>158</v>
      </c>
      <c r="D58" s="11" t="s">
        <v>82</v>
      </c>
      <c r="E58" s="12" t="str">
        <f>VLOOKUP(C58,'Data Model'!C:C,1,0)</f>
        <v>LINE_THRU_DT</v>
      </c>
      <c r="F58" s="11"/>
      <c r="G58" s="12"/>
      <c r="H58" s="11"/>
      <c r="I58" s="10">
        <f ca="1">IFERROR(OFFSET(Profile!$B$1,MATCH(A58&amp;"-"&amp;D58&amp;"-"&amp;T58&amp;"-"&amp;Medical!C58,Profile!B:B,0)-1,1),"NO DATA PROFILE FOUND")</f>
        <v>20230701</v>
      </c>
      <c r="J58" s="10">
        <f ca="1">OFFSET(Profile!$B$1,MATCH(A58&amp;"-"&amp;D58&amp;"-"&amp;T58&amp;"-"&amp;Medical!C58,Profile!B:B,0)-1,2)</f>
        <v>20240924</v>
      </c>
      <c r="K58" s="10">
        <f ca="1">OFFSET(Profile!$B$1,MATCH(A58&amp;"-"&amp;D58&amp;"-"&amp;T58&amp;"-"&amp;Medical!C58,Profile!B:B,0)-1,3)</f>
        <v>0</v>
      </c>
      <c r="L58" s="10" t="str">
        <f ca="1">OFFSET(Profile!$B$1,MATCH(A58&amp;"-"&amp;D58&amp;"-"&amp;T58&amp;"-"&amp;Medical!C58,Profile!B:B,0)-1,4)</f>
        <v>[["20230913",115956],["20231018",110573],["20230926",110541],["20230921",109990],["20230925",109687]]</v>
      </c>
      <c r="M58" s="10">
        <f ca="1">OFFSET(Profile!$B$1,MATCH(A58&amp;"-"&amp;D58&amp;"-"&amp;T58&amp;"-"&amp;Medical!C58,Profile!B:B,0)-1,5)</f>
        <v>449</v>
      </c>
      <c r="N58" s="13"/>
      <c r="O58" s="13"/>
      <c r="P58" s="13"/>
      <c r="Q58" s="13"/>
      <c r="R58" s="27"/>
      <c r="S58" s="27" t="s">
        <v>80</v>
      </c>
      <c r="T58" s="27" t="s">
        <v>84</v>
      </c>
      <c r="U58" s="30" t="str">
        <f ca="1">IF(A58="","",IFERROR(IF(OFFSET('Data Model'!$K$1,MATCH(W58,'Data Model'!L:L,0)-1,0)=TRUE,"Y","N"),"N"))</f>
        <v>N</v>
      </c>
      <c r="V58" s="10" t="str">
        <f t="shared" si="1"/>
        <v>('UPHP','Claim',56,'"line_thru_dt"','','LINE_THRU_DT',NULL,'',NULL,NULL,NULL,'UPHP','V00'),</v>
      </c>
      <c r="W58" s="10" t="str">
        <f t="shared" si="0"/>
        <v>-LINE_THRU_DT</v>
      </c>
    </row>
    <row r="59" spans="1:23">
      <c r="A59" s="11" t="s">
        <v>80</v>
      </c>
      <c r="B59" s="11">
        <v>57</v>
      </c>
      <c r="C59" s="11" t="s">
        <v>159</v>
      </c>
      <c r="D59" s="11" t="s">
        <v>82</v>
      </c>
      <c r="E59" s="12" t="str">
        <f>VLOOKUP(C59,'Data Model'!C:C,1,0)</f>
        <v>LINE_UNIT_CNT_ALLOWED</v>
      </c>
      <c r="F59" s="11"/>
      <c r="G59" s="12"/>
      <c r="H59" s="11"/>
      <c r="I59" s="10">
        <f ca="1">IFERROR(OFFSET(Profile!$B$1,MATCH(A59&amp;"-"&amp;D59&amp;"-"&amp;T59&amp;"-"&amp;Medical!C59,Profile!B:B,0)-1,1),"NO DATA PROFILE FOUND")</f>
        <v>0</v>
      </c>
      <c r="J59" s="10">
        <f ca="1">OFFSET(Profile!$B$1,MATCH(A59&amp;"-"&amp;D59&amp;"-"&amp;T59&amp;"-"&amp;Medical!C59,Profile!B:B,0)-1,2)</f>
        <v>9999</v>
      </c>
      <c r="K59" s="10">
        <f ca="1">OFFSET(Profile!$B$1,MATCH(A59&amp;"-"&amp;D59&amp;"-"&amp;T59&amp;"-"&amp;Medical!C59,Profile!B:B,0)-1,3)</f>
        <v>0</v>
      </c>
      <c r="L59" s="10" t="str">
        <f ca="1">OFFSET(Profile!$B$1,MATCH(A59&amp;"-"&amp;D59&amp;"-"&amp;T59&amp;"-"&amp;Medical!C59,Profile!B:B,0)-1,4)</f>
        <v>[["1",14359249],["0",7114611],["2",433125],["3",159560],["4",111940]]</v>
      </c>
      <c r="M59" s="10">
        <f ca="1">OFFSET(Profile!$B$1,MATCH(A59&amp;"-"&amp;D59&amp;"-"&amp;T59&amp;"-"&amp;Medical!C59,Profile!B:B,0)-1,5)</f>
        <v>856</v>
      </c>
      <c r="N59" s="13"/>
      <c r="O59" s="13"/>
      <c r="P59" s="13"/>
      <c r="Q59" s="13"/>
      <c r="R59" s="27"/>
      <c r="S59" s="27" t="s">
        <v>80</v>
      </c>
      <c r="T59" s="27" t="s">
        <v>84</v>
      </c>
      <c r="U59" s="30" t="str">
        <f ca="1">IF(A59="","",IFERROR(IF(OFFSET('Data Model'!$K$1,MATCH(W59,'Data Model'!L:L,0)-1,0)=TRUE,"Y","N"),"N"))</f>
        <v>N</v>
      </c>
      <c r="V59" s="10" t="str">
        <f t="shared" si="1"/>
        <v>('UPHP','Claim',57,'"line_unit_cnt_allowed"','','LINE_UNIT_CNT_ALLOWED',NULL,'',NULL,NULL,NULL,'UPHP','V00'),</v>
      </c>
      <c r="W59" s="10" t="str">
        <f t="shared" si="0"/>
        <v>-LINE_UNIT_CNT_ALLOWED</v>
      </c>
    </row>
    <row r="60" spans="1:23">
      <c r="A60" s="11" t="s">
        <v>80</v>
      </c>
      <c r="B60" s="11">
        <v>58</v>
      </c>
      <c r="C60" s="11" t="s">
        <v>160</v>
      </c>
      <c r="D60" s="11" t="s">
        <v>82</v>
      </c>
      <c r="E60" s="12" t="str">
        <f>VLOOKUP(C60,'Data Model'!C:C,1,0)</f>
        <v>LINE_UNIT_CNT_BILLED</v>
      </c>
      <c r="F60" s="11"/>
      <c r="G60" s="11"/>
      <c r="H60" s="11"/>
      <c r="I60" s="10">
        <f ca="1">IFERROR(OFFSET(Profile!$B$1,MATCH(A60&amp;"-"&amp;D60&amp;"-"&amp;T60&amp;"-"&amp;Medical!C60,Profile!B:B,0)-1,1),"NO DATA PROFILE FOUND")</f>
        <v>0</v>
      </c>
      <c r="J60" s="10">
        <f ca="1">OFFSET(Profile!$B$1,MATCH(A60&amp;"-"&amp;D60&amp;"-"&amp;T60&amp;"-"&amp;Medical!C60,Profile!B:B,0)-1,2)</f>
        <v>9999</v>
      </c>
      <c r="K60" s="10">
        <f ca="1">OFFSET(Profile!$B$1,MATCH(A60&amp;"-"&amp;D60&amp;"-"&amp;T60&amp;"-"&amp;Medical!C60,Profile!B:B,0)-1,3)</f>
        <v>0</v>
      </c>
      <c r="L60" s="10" t="str">
        <f ca="1">OFFSET(Profile!$B$1,MATCH(A60&amp;"-"&amp;D60&amp;"-"&amp;T60&amp;"-"&amp;Medical!C60,Profile!B:B,0)-1,4)</f>
        <v>[["1",20052249],["2",850072],["3",292408],["4",275667],["5",91498]]</v>
      </c>
      <c r="M60" s="10">
        <f ca="1">OFFSET(Profile!$B$1,MATCH(A60&amp;"-"&amp;D60&amp;"-"&amp;T60&amp;"-"&amp;Medical!C60,Profile!B:B,0)-1,5)</f>
        <v>3425</v>
      </c>
      <c r="N60" s="13"/>
      <c r="O60" s="13"/>
      <c r="P60" s="13"/>
      <c r="Q60" s="13"/>
      <c r="R60" s="27"/>
      <c r="S60" s="27" t="s">
        <v>80</v>
      </c>
      <c r="T60" s="27" t="s">
        <v>84</v>
      </c>
      <c r="U60" s="30" t="str">
        <f ca="1">IF(A60="","",IFERROR(IF(OFFSET('Data Model'!$K$1,MATCH(W60,'Data Model'!L:L,0)-1,0)=TRUE,"Y","N"),"N"))</f>
        <v>N</v>
      </c>
      <c r="V60" s="10" t="str">
        <f t="shared" si="1"/>
        <v>('UPHP','Claim',58,'"line_unit_cnt_billed"','','LINE_UNIT_CNT_BILLED',NULL,'',NULL,NULL,NULL,'UPHP','V00'),</v>
      </c>
      <c r="W60" s="10" t="str">
        <f t="shared" si="0"/>
        <v>-LINE_UNIT_CNT_BILLED</v>
      </c>
    </row>
    <row r="61" spans="1:23">
      <c r="A61" s="11" t="s">
        <v>80</v>
      </c>
      <c r="B61" s="11">
        <v>59</v>
      </c>
      <c r="C61" s="11" t="s">
        <v>161</v>
      </c>
      <c r="D61" s="11" t="s">
        <v>82</v>
      </c>
      <c r="E61" s="12" t="s">
        <v>162</v>
      </c>
      <c r="F61" s="11"/>
      <c r="G61" s="11"/>
      <c r="H61" s="11"/>
      <c r="I61" s="10" t="str">
        <f ca="1">IFERROR(OFFSET(Profile!$B$1,MATCH(A61&amp;"-"&amp;D61&amp;"-"&amp;T61&amp;"-"&amp;Medical!C61,Profile!B:B,0)-1,1),"NO DATA PROFILE FOUND")</f>
        <v>null</v>
      </c>
      <c r="J61" s="10" t="str">
        <f ca="1">OFFSET(Profile!$B$1,MATCH(A61&amp;"-"&amp;D61&amp;"-"&amp;T61&amp;"-"&amp;Medical!C61,Profile!B:B,0)-1,2)</f>
        <v>null</v>
      </c>
      <c r="K61" s="10">
        <f ca="1">OFFSET(Profile!$B$1,MATCH(A61&amp;"-"&amp;D61&amp;"-"&amp;T61&amp;"-"&amp;Medical!C61,Profile!B:B,0)-1,3)</f>
        <v>100</v>
      </c>
      <c r="L61" s="10" t="str">
        <f ca="1">OFFSET(Profile!$B$1,MATCH(A61&amp;"-"&amp;D61&amp;"-"&amp;T61&amp;"-"&amp;Medical!C61,Profile!B:B,0)-1,4)</f>
        <v>[]</v>
      </c>
      <c r="M61" s="10">
        <f ca="1">OFFSET(Profile!$B$1,MATCH(A61&amp;"-"&amp;D61&amp;"-"&amp;T61&amp;"-"&amp;Medical!C61,Profile!B:B,0)-1,5)</f>
        <v>0</v>
      </c>
      <c r="N61" s="13"/>
      <c r="O61" s="13"/>
      <c r="P61" s="13"/>
      <c r="Q61" s="13"/>
      <c r="R61" s="27"/>
      <c r="S61" s="27" t="s">
        <v>80</v>
      </c>
      <c r="T61" s="27" t="s">
        <v>84</v>
      </c>
      <c r="U61" s="30" t="str">
        <f ca="1">IF(A61="","",IFERROR(IF(OFFSET('Data Model'!$K$1,MATCH(W61,'Data Model'!L:L,0)-1,0)=TRUE,"Y","N"),"N"))</f>
        <v>N</v>
      </c>
      <c r="V61" s="10" t="str">
        <f t="shared" si="1"/>
        <v>('UPHP','Claim',59,'"medical_record_num"','','CLAIM_MEDICAL_RECORD_NUM',NULL,'',NULL,NULL,NULL,'UPHP','V00'),</v>
      </c>
      <c r="W61" s="10" t="str">
        <f t="shared" si="0"/>
        <v>-CLAIM_MEDICAL_RECORD_NUM</v>
      </c>
    </row>
    <row r="62" spans="1:23">
      <c r="A62" s="11" t="s">
        <v>80</v>
      </c>
      <c r="B62" s="11">
        <v>60</v>
      </c>
      <c r="C62" s="11" t="s">
        <v>163</v>
      </c>
      <c r="D62" s="11" t="s">
        <v>82</v>
      </c>
      <c r="E62" s="12" t="s">
        <v>164</v>
      </c>
      <c r="F62" s="11"/>
      <c r="G62" s="12"/>
      <c r="H62" s="11"/>
      <c r="I62" s="10" t="str">
        <f ca="1">IFERROR(OFFSET(Profile!$B$1,MATCH(A62&amp;"-"&amp;D62&amp;"-"&amp;T62&amp;"-"&amp;Medical!C62,Profile!B:B,0)-1,1),"NO DATA PROFILE FOUND")</f>
        <v>N</v>
      </c>
      <c r="J62" s="10" t="str">
        <f ca="1">OFFSET(Profile!$B$1,MATCH(A62&amp;"-"&amp;D62&amp;"-"&amp;T62&amp;"-"&amp;Medical!C62,Profile!B:B,0)-1,2)</f>
        <v>U</v>
      </c>
      <c r="K62" s="10">
        <f ca="1">OFFSET(Profile!$B$1,MATCH(A62&amp;"-"&amp;D62&amp;"-"&amp;T62&amp;"-"&amp;Medical!C62,Profile!B:B,0)-1,3)</f>
        <v>0</v>
      </c>
      <c r="L62" s="10" t="str">
        <f ca="1">OFFSET(Profile!$B$1,MATCH(A62&amp;"-"&amp;D62&amp;"-"&amp;T62&amp;"-"&amp;Medical!C62,Profile!B:B,0)-1,4)</f>
        <v>[["P",21344106],["N",1602229],["U",63485]]</v>
      </c>
      <c r="M62" s="10">
        <f ca="1">OFFSET(Profile!$B$1,MATCH(A62&amp;"-"&amp;D62&amp;"-"&amp;T62&amp;"-"&amp;Medical!C62,Profile!B:B,0)-1,5)</f>
        <v>3</v>
      </c>
      <c r="N62" s="13"/>
      <c r="O62" s="13"/>
      <c r="P62" s="13"/>
      <c r="Q62" s="13"/>
      <c r="R62" s="27"/>
      <c r="S62" s="27" t="s">
        <v>80</v>
      </c>
      <c r="T62" s="27" t="s">
        <v>84</v>
      </c>
      <c r="U62" s="30" t="str">
        <f ca="1">IF(A62="","",IFERROR(IF(OFFSET('Data Model'!$K$1,MATCH(W62,'Data Model'!L:L,0)-1,0)=TRUE,"Y","N"),"N"))</f>
        <v>N</v>
      </c>
      <c r="V62" s="10" t="str">
        <f t="shared" si="1"/>
        <v>('UPHP','Claim',60,'"par_nonpar_ind"','','LINE_PAR_NONPAR_IND',NULL,'',NULL,NULL,NULL,'UPHP','V00'),</v>
      </c>
      <c r="W62" s="10" t="str">
        <f t="shared" si="0"/>
        <v>-LINE_PAR_NONPAR_IND</v>
      </c>
    </row>
    <row r="63" spans="1:23">
      <c r="A63" s="11" t="s">
        <v>80</v>
      </c>
      <c r="B63" s="11">
        <v>61</v>
      </c>
      <c r="C63" s="11" t="s">
        <v>165</v>
      </c>
      <c r="D63" s="11" t="s">
        <v>82</v>
      </c>
      <c r="E63" s="12" t="str">
        <f>VLOOKUP(C63,'Data Model'!C:C,1,0)</f>
        <v>PAT_AGE</v>
      </c>
      <c r="F63" s="11"/>
      <c r="G63" s="12"/>
      <c r="H63" s="11"/>
      <c r="I63" s="10">
        <f ca="1">IFERROR(OFFSET(Profile!$B$1,MATCH(A63&amp;"-"&amp;D63&amp;"-"&amp;T63&amp;"-"&amp;Medical!C63,Profile!B:B,0)-1,1),"NO DATA PROFILE FOUND")</f>
        <v>0</v>
      </c>
      <c r="J63" s="10">
        <f ca="1">OFFSET(Profile!$B$1,MATCH(A63&amp;"-"&amp;D63&amp;"-"&amp;T63&amp;"-"&amp;Medical!C63,Profile!B:B,0)-1,2)</f>
        <v>99</v>
      </c>
      <c r="K63" s="10">
        <f ca="1">OFFSET(Profile!$B$1,MATCH(A63&amp;"-"&amp;D63&amp;"-"&amp;T63&amp;"-"&amp;Medical!C63,Profile!B:B,0)-1,3)</f>
        <v>0</v>
      </c>
      <c r="L63" s="10" t="str">
        <f ca="1">OFFSET(Profile!$B$1,MATCH(A63&amp;"-"&amp;D63&amp;"-"&amp;T63&amp;"-"&amp;Medical!C63,Profile!B:B,0)-1,4)</f>
        <v>[["63",491782],["62",484124],["64",481814],["61",459818],["59",442091]]</v>
      </c>
      <c r="M63" s="10">
        <f ca="1">OFFSET(Profile!$B$1,MATCH(A63&amp;"-"&amp;D63&amp;"-"&amp;T63&amp;"-"&amp;Medical!C63,Profile!B:B,0)-1,5)</f>
        <v>110</v>
      </c>
      <c r="N63" s="13"/>
      <c r="O63" s="13"/>
      <c r="P63" s="13"/>
      <c r="Q63" s="13"/>
      <c r="R63" s="27"/>
      <c r="S63" s="27" t="s">
        <v>80</v>
      </c>
      <c r="T63" s="27" t="s">
        <v>84</v>
      </c>
      <c r="U63" s="30" t="str">
        <f ca="1">IF(A63="","",IFERROR(IF(OFFSET('Data Model'!$K$1,MATCH(W63,'Data Model'!L:L,0)-1,0)=TRUE,"Y","N"),"N"))</f>
        <v>N</v>
      </c>
      <c r="V63" s="10" t="str">
        <f t="shared" si="1"/>
        <v>('UPHP','Claim',61,'"pat_age"','','PAT_AGE',NULL,'',NULL,NULL,NULL,'UPHP','V00'),</v>
      </c>
      <c r="W63" s="10" t="str">
        <f t="shared" si="0"/>
        <v>-PAT_AGE</v>
      </c>
    </row>
    <row r="64" spans="1:23" ht="30">
      <c r="A64" s="11" t="s">
        <v>80</v>
      </c>
      <c r="B64" s="11">
        <v>62</v>
      </c>
      <c r="C64" s="11" t="s">
        <v>166</v>
      </c>
      <c r="D64" s="11" t="s">
        <v>82</v>
      </c>
      <c r="E64" s="12" t="str">
        <f>VLOOKUP(C64,'Data Model'!C:C,1,0)</f>
        <v>PAT_BIRTH_DT</v>
      </c>
      <c r="F64" s="11"/>
      <c r="G64" s="12"/>
      <c r="H64" s="11"/>
      <c r="I64" s="10">
        <f ca="1">IFERROR(OFFSET(Profile!$B$1,MATCH(A64&amp;"-"&amp;D64&amp;"-"&amp;T64&amp;"-"&amp;Medical!C64,Profile!B:B,0)-1,1),"NO DATA PROFILE FOUND")</f>
        <v>19000101</v>
      </c>
      <c r="J64" s="10">
        <f ca="1">OFFSET(Profile!$B$1,MATCH(A64&amp;"-"&amp;D64&amp;"-"&amp;T64&amp;"-"&amp;Medical!C64,Profile!B:B,0)-1,2)</f>
        <v>20240630</v>
      </c>
      <c r="K64" s="10">
        <f ca="1">OFFSET(Profile!$B$1,MATCH(A64&amp;"-"&amp;D64&amp;"-"&amp;T64&amp;"-"&amp;Medical!C64,Profile!B:B,0)-1,3)</f>
        <v>0</v>
      </c>
      <c r="L64" s="10" t="str">
        <f ca="1">OFFSET(Profile!$B$1,MATCH(A64&amp;"-"&amp;D64&amp;"-"&amp;T64&amp;"-"&amp;Medical!C64,Profile!B:B,0)-1,4)</f>
        <v>[["19940119",22738],["19580729",22736],["20231214",22736],["19630412",22435],["19650506",22133]]</v>
      </c>
      <c r="M64" s="10">
        <f ca="1">OFFSET(Profile!$B$1,MATCH(A64&amp;"-"&amp;D64&amp;"-"&amp;T64&amp;"-"&amp;Medical!C64,Profile!B:B,0)-1,5)</f>
        <v>35085</v>
      </c>
      <c r="N64" s="13"/>
      <c r="O64" s="13"/>
      <c r="P64" s="13"/>
      <c r="Q64" s="13"/>
      <c r="R64" s="27"/>
      <c r="S64" s="27" t="s">
        <v>80</v>
      </c>
      <c r="T64" s="27" t="s">
        <v>84</v>
      </c>
      <c r="U64" s="30" t="str">
        <f ca="1">IF(A64="","",IFERROR(IF(OFFSET('Data Model'!$K$1,MATCH(W64,'Data Model'!L:L,0)-1,0)=TRUE,"Y","N"),"N"))</f>
        <v>N</v>
      </c>
      <c r="V64" s="10" t="str">
        <f t="shared" si="1"/>
        <v>('UPHP','Claim',62,'"pat_birth_dt"','','PAT_BIRTH_DT',NULL,'',NULL,NULL,NULL,'UPHP','V00'),</v>
      </c>
      <c r="W64" s="10" t="str">
        <f t="shared" si="0"/>
        <v>-PAT_BIRTH_DT</v>
      </c>
    </row>
    <row r="65" spans="1:23" ht="30">
      <c r="A65" s="11" t="s">
        <v>80</v>
      </c>
      <c r="B65" s="11">
        <v>63</v>
      </c>
      <c r="C65" s="11" t="s">
        <v>167</v>
      </c>
      <c r="D65" s="11" t="s">
        <v>82</v>
      </c>
      <c r="E65" s="12" t="str">
        <f>VLOOKUP(C65,'Data Model'!C:C,1,0)</f>
        <v>PAT_FIRST_NAME</v>
      </c>
      <c r="F65" s="11"/>
      <c r="G65" s="12"/>
      <c r="H65" s="11"/>
      <c r="I65" s="10" t="str">
        <f ca="1">IFERROR(OFFSET(Profile!$B$1,MATCH(A65&amp;"-"&amp;D65&amp;"-"&amp;T65&amp;"-"&amp;Medical!C65,Profile!B:B,0)-1,1),"NO DATA PROFILE FOUND")</f>
        <v>A</v>
      </c>
      <c r="J65" s="10" t="str">
        <f ca="1">OFFSET(Profile!$B$1,MATCH(A65&amp;"-"&amp;D65&amp;"-"&amp;T65&amp;"-"&amp;Medical!C65,Profile!B:B,0)-1,2)</f>
        <v>ZYTORIA</v>
      </c>
      <c r="K65" s="10">
        <f ca="1">OFFSET(Profile!$B$1,MATCH(A65&amp;"-"&amp;D65&amp;"-"&amp;T65&amp;"-"&amp;Medical!C65,Profile!B:B,0)-1,3)</f>
        <v>0</v>
      </c>
      <c r="L65" s="10" t="str">
        <f ca="1">OFFSET(Profile!$B$1,MATCH(A65&amp;"-"&amp;D65&amp;"-"&amp;T65&amp;"-"&amp;Medical!C65,Profile!B:B,0)-1,4)</f>
        <v>[["MICHAEL",289714],["JOHN",286147],["ROBERT",255148],["JAMES",234227],["DAVID",227077]]</v>
      </c>
      <c r="M65" s="10">
        <f ca="1">OFFSET(Profile!$B$1,MATCH(A65&amp;"-"&amp;D65&amp;"-"&amp;T65&amp;"-"&amp;Medical!C65,Profile!B:B,0)-1,5)</f>
        <v>56351</v>
      </c>
      <c r="N65" s="13"/>
      <c r="O65" s="13"/>
      <c r="P65" s="13"/>
      <c r="Q65" s="13"/>
      <c r="R65" s="27"/>
      <c r="S65" s="27" t="s">
        <v>80</v>
      </c>
      <c r="T65" s="27" t="s">
        <v>84</v>
      </c>
      <c r="U65" s="30" t="str">
        <f ca="1">IF(A65="","",IFERROR(IF(OFFSET('Data Model'!$K$1,MATCH(W65,'Data Model'!L:L,0)-1,0)=TRUE,"Y","N"),"N"))</f>
        <v>N</v>
      </c>
      <c r="V65" s="10" t="str">
        <f t="shared" si="1"/>
        <v>('UPHP','Claim',63,'"pat_first_name"','','PAT_FIRST_NAME',NULL,'',NULL,NULL,NULL,'UPHP','V00'),</v>
      </c>
      <c r="W65" s="10" t="str">
        <f t="shared" si="0"/>
        <v>-PAT_FIRST_NAME</v>
      </c>
    </row>
    <row r="66" spans="1:23" ht="30">
      <c r="A66" s="11" t="s">
        <v>80</v>
      </c>
      <c r="B66" s="11">
        <v>64</v>
      </c>
      <c r="C66" s="11" t="s">
        <v>168</v>
      </c>
      <c r="D66" s="11" t="s">
        <v>82</v>
      </c>
      <c r="E66" s="12" t="str">
        <f>VLOOKUP(C66,'Data Model'!C:C,1,0)</f>
        <v>PAT_LAST_NAME</v>
      </c>
      <c r="F66" s="11"/>
      <c r="G66" s="12"/>
      <c r="H66" s="11"/>
      <c r="I66" s="10" t="str">
        <f ca="1">IFERROR(OFFSET(Profile!$B$1,MATCH(A66&amp;"-"&amp;D66&amp;"-"&amp;T66&amp;"-"&amp;Medical!C66,Profile!B:B,0)-1,1),"NO DATA PROFILE FOUND")</f>
        <v>A WOOD-JABAUT</v>
      </c>
      <c r="J66" s="10" t="str">
        <f ca="1">OFFSET(Profile!$B$1,MATCH(A66&amp;"-"&amp;D66&amp;"-"&amp;T66&amp;"-"&amp;Medical!C66,Profile!B:B,0)-1,2)</f>
        <v>ZYZES</v>
      </c>
      <c r="K66" s="10">
        <f ca="1">OFFSET(Profile!$B$1,MATCH(A66&amp;"-"&amp;D66&amp;"-"&amp;T66&amp;"-"&amp;Medical!C66,Profile!B:B,0)-1,3)</f>
        <v>0</v>
      </c>
      <c r="L66" s="10" t="str">
        <f ca="1">OFFSET(Profile!$B$1,MATCH(A66&amp;"-"&amp;D66&amp;"-"&amp;T66&amp;"-"&amp;Medical!C66,Profile!B:B,0)-1,4)</f>
        <v>[["SMITH",159131],["WILLIAMS",127721],["GARCIA",74548],["HERNANDEZ",72620],["PEREZ",65357]]</v>
      </c>
      <c r="M66" s="10">
        <f ca="1">OFFSET(Profile!$B$1,MATCH(A66&amp;"-"&amp;D66&amp;"-"&amp;T66&amp;"-"&amp;Medical!C66,Profile!B:B,0)-1,5)</f>
        <v>122277</v>
      </c>
      <c r="N66" s="13"/>
      <c r="O66" s="13"/>
      <c r="P66" s="13"/>
      <c r="Q66" s="13"/>
      <c r="R66" s="27"/>
      <c r="S66" s="27" t="s">
        <v>80</v>
      </c>
      <c r="T66" s="27" t="s">
        <v>84</v>
      </c>
      <c r="U66" s="30" t="str">
        <f ca="1">IF(A66="","",IFERROR(IF(OFFSET('Data Model'!$K$1,MATCH(W66,'Data Model'!L:L,0)-1,0)=TRUE,"Y","N"),"N"))</f>
        <v>N</v>
      </c>
      <c r="V66" s="10" t="str">
        <f t="shared" si="1"/>
        <v>('UPHP','Claim',64,'"pat_last_name"','','PAT_LAST_NAME',NULL,'',NULL,NULL,NULL,'UPHP','V00'),</v>
      </c>
      <c r="W66" s="10" t="str">
        <f t="shared" si="0"/>
        <v>-PAT_LAST_NAME</v>
      </c>
    </row>
    <row r="67" spans="1:23">
      <c r="A67" s="11" t="s">
        <v>80</v>
      </c>
      <c r="B67" s="11">
        <v>65</v>
      </c>
      <c r="C67" s="11" t="s">
        <v>169</v>
      </c>
      <c r="D67" s="11" t="s">
        <v>82</v>
      </c>
      <c r="E67" s="23" t="s">
        <v>170</v>
      </c>
      <c r="F67" s="11"/>
      <c r="G67" s="12"/>
      <c r="H67" s="11"/>
      <c r="I67" s="10" t="str">
        <f ca="1">IFERROR(OFFSET(Profile!$B$1,MATCH(A67&amp;"-"&amp;D67&amp;"-"&amp;T67&amp;"-"&amp;Medical!C67,Profile!B:B,0)-1,1),"NO DATA PROFILE FOUND")</f>
        <v>,</v>
      </c>
      <c r="J67" s="10" t="str">
        <f ca="1">OFFSET(Profile!$B$1,MATCH(A67&amp;"-"&amp;D67&amp;"-"&amp;T67&amp;"-"&amp;Medical!C67,Profile!B:B,0)-1,2)</f>
        <v>x</v>
      </c>
      <c r="K67" s="10">
        <f ca="1">OFFSET(Profile!$B$1,MATCH(A67&amp;"-"&amp;D67&amp;"-"&amp;T67&amp;"-"&amp;Medical!C67,Profile!B:B,0)-1,3)</f>
        <v>38.4</v>
      </c>
      <c r="L67" s="10" t="str">
        <f ca="1">OFFSET(Profile!$B$1,MATCH(A67&amp;"-"&amp;D67&amp;"-"&amp;T67&amp;"-"&amp;Medical!C67,Profile!B:B,0)-1,4)</f>
        <v>[["A",2116282],["M",2045156],["J",1484942],["L",1363970],["E",960463]]</v>
      </c>
      <c r="M67" s="10">
        <f ca="1">OFFSET(Profile!$B$1,MATCH(A67&amp;"-"&amp;D67&amp;"-"&amp;T67&amp;"-"&amp;Medical!C67,Profile!B:B,0)-1,5)</f>
        <v>49</v>
      </c>
      <c r="N67" s="13"/>
      <c r="O67" s="13"/>
      <c r="P67" s="13"/>
      <c r="Q67" s="13"/>
      <c r="R67" s="27"/>
      <c r="S67" s="27" t="s">
        <v>80</v>
      </c>
      <c r="T67" s="27" t="s">
        <v>84</v>
      </c>
      <c r="U67" s="30" t="str">
        <f ca="1">IF(A67="","",IFERROR(IF(OFFSET('Data Model'!$K$1,MATCH(W67,'Data Model'!L:L,0)-1,0)=TRUE,"Y","N"),"N"))</f>
        <v>N</v>
      </c>
      <c r="V67" s="10" t="str">
        <f t="shared" si="1"/>
        <v>('UPHP','Claim',65,'"pat_mid_init"','','PAT_MIDDLE_NAME',NULL,'',NULL,NULL,NULL,'UPHP','V00'),</v>
      </c>
      <c r="W67" s="10" t="str">
        <f t="shared" ref="W67:W130" si="2">IF(A67="","",TRIM(G67)&amp;"-"&amp;TRIM(E67))</f>
        <v>-PAT_MIDDLE_NAME</v>
      </c>
    </row>
    <row r="68" spans="1:23" ht="30">
      <c r="A68" s="11" t="s">
        <v>80</v>
      </c>
      <c r="B68" s="11">
        <v>66</v>
      </c>
      <c r="C68" s="11" t="s">
        <v>171</v>
      </c>
      <c r="D68" s="11" t="s">
        <v>82</v>
      </c>
      <c r="E68" s="23" t="s">
        <v>172</v>
      </c>
      <c r="F68" s="11"/>
      <c r="G68" s="12"/>
      <c r="H68" s="11"/>
      <c r="I68" s="10" t="str">
        <f ca="1">IFERROR(OFFSET(Profile!$B$1,MATCH(A68&amp;"-"&amp;D68&amp;"-"&amp;T68&amp;"-"&amp;Medical!C68,Profile!B:B,0)-1,1),"NO DATA PROFILE FOUND")</f>
        <v>Daughter</v>
      </c>
      <c r="J68" s="10" t="str">
        <f ca="1">OFFSET(Profile!$B$1,MATCH(A68&amp;"-"&amp;D68&amp;"-"&amp;T68&amp;"-"&amp;Medical!C68,Profile!B:B,0)-1,2)</f>
        <v>Wife</v>
      </c>
      <c r="K68" s="10">
        <f ca="1">OFFSET(Profile!$B$1,MATCH(A68&amp;"-"&amp;D68&amp;"-"&amp;T68&amp;"-"&amp;Medical!C68,Profile!B:B,0)-1,3)</f>
        <v>0</v>
      </c>
      <c r="L68" s="10" t="str">
        <f ca="1">OFFSET(Profile!$B$1,MATCH(A68&amp;"-"&amp;D68&amp;"-"&amp;T68&amp;"-"&amp;Medical!C68,Profile!B:B,0)-1,4)</f>
        <v>[["Subscriber",19769213],["Wife",1058743],["Daughter",883421],["Son",757404],["Husband",540910]]</v>
      </c>
      <c r="M68" s="10">
        <f ca="1">OFFSET(Profile!$B$1,MATCH(A68&amp;"-"&amp;D68&amp;"-"&amp;T68&amp;"-"&amp;Medical!C68,Profile!B:B,0)-1,5)</f>
        <v>6</v>
      </c>
      <c r="N68" s="13"/>
      <c r="O68" s="13"/>
      <c r="P68" s="13"/>
      <c r="Q68" s="13"/>
      <c r="R68" s="27"/>
      <c r="S68" s="27" t="s">
        <v>80</v>
      </c>
      <c r="T68" s="27" t="s">
        <v>84</v>
      </c>
      <c r="U68" s="30" t="str">
        <f ca="1">IF(A68="","",IFERROR(IF(OFFSET('Data Model'!$K$1,MATCH(W68,'Data Model'!L:L,0)-1,0)=TRUE,"Y","N"),"N"))</f>
        <v>N</v>
      </c>
      <c r="V68" s="10" t="str">
        <f t="shared" ref="V68:V131" si="3">IF(A68="","",IF(E68="NOT USED","('"&amp;A68&amp;"','"&amp;D68&amp;"',"&amp;B68&amp;",'"""&amp;C68&amp;"""',NULL,NULL,NULL,NULL,NULL,"&amp;IF(P68=TRUE,"TRUE","NULL")&amp;","&amp;IF(O68=TRUE,"TRUE","NULL,")&amp;IF(S68="","NULL","'"&amp;S68&amp;"'")&amp;","&amp;IF(T68="","NULL","'"&amp;T68&amp;"'")&amp;"),","('"&amp;A68&amp;"',"&amp;IF(ISBLANK(D68),"NULL","'"&amp;D68&amp;"'")&amp;","&amp;IF(ISBLANK(B68),"NULL",B68)&amp;","&amp;IF(ISBLANK(C68),"NULL","'"""&amp;C68&amp;"""'")&amp;",'"&amp;G68&amp;"','"&amp;E68&amp;"',"&amp;IF(N68="","NULL",N68)&amp;","&amp;IF(F68="Y","NULL","'"&amp;H68&amp;"'")&amp;","&amp;IF(R68="","NULL","'"&amp;R68&amp;"'")&amp;","&amp;IF(P68=TRUE,"TRUE","NULL")&amp;","&amp;IF(O68=TRUE,"TRUE","NULL,")&amp;IF(S68="","NULL","'"&amp;S68&amp;"'")&amp;","&amp;IF(T68="","NULL","'"&amp;T68&amp;"'")&amp;"),"))</f>
        <v>('UPHP','Claim',66,'"pat_relation_cd"','','PAT_RELATION_CD_PRIMARY',NULL,'',NULL,NULL,NULL,'UPHP','V00'),</v>
      </c>
      <c r="W68" s="10" t="str">
        <f t="shared" si="2"/>
        <v>-PAT_RELATION_CD_PRIMARY</v>
      </c>
    </row>
    <row r="69" spans="1:23">
      <c r="A69" s="11" t="s">
        <v>80</v>
      </c>
      <c r="B69" s="11">
        <v>67</v>
      </c>
      <c r="C69" s="11" t="s">
        <v>173</v>
      </c>
      <c r="D69" s="11" t="s">
        <v>82</v>
      </c>
      <c r="E69" s="23" t="s">
        <v>174</v>
      </c>
      <c r="F69" s="11"/>
      <c r="G69" s="12"/>
      <c r="H69" s="11"/>
      <c r="I69" s="10" t="str">
        <f ca="1">IFERROR(OFFSET(Profile!$B$1,MATCH(A69&amp;"-"&amp;D69&amp;"-"&amp;T69&amp;"-"&amp;Medical!C69,Profile!B:B,0)-1,1),"NO DATA PROFILE FOUND")</f>
        <v>F</v>
      </c>
      <c r="J69" s="10" t="str">
        <f ca="1">OFFSET(Profile!$B$1,MATCH(A69&amp;"-"&amp;D69&amp;"-"&amp;T69&amp;"-"&amp;Medical!C69,Profile!B:B,0)-1,2)</f>
        <v>U</v>
      </c>
      <c r="K69" s="10">
        <f ca="1">OFFSET(Profile!$B$1,MATCH(A69&amp;"-"&amp;D69&amp;"-"&amp;T69&amp;"-"&amp;Medical!C69,Profile!B:B,0)-1,3)</f>
        <v>0</v>
      </c>
      <c r="L69" s="10" t="str">
        <f ca="1">OFFSET(Profile!$B$1,MATCH(A69&amp;"-"&amp;D69&amp;"-"&amp;T69&amp;"-"&amp;Medical!C69,Profile!B:B,0)-1,4)</f>
        <v>[["F",13843224],["M",9155114],["U",11482]]</v>
      </c>
      <c r="M69" s="10">
        <f ca="1">OFFSET(Profile!$B$1,MATCH(A69&amp;"-"&amp;D69&amp;"-"&amp;T69&amp;"-"&amp;Medical!C69,Profile!B:B,0)-1,5)</f>
        <v>3</v>
      </c>
      <c r="N69" s="13"/>
      <c r="O69" s="13"/>
      <c r="P69" s="13"/>
      <c r="Q69" s="13"/>
      <c r="R69" s="27"/>
      <c r="S69" s="27" t="s">
        <v>80</v>
      </c>
      <c r="T69" s="27" t="s">
        <v>84</v>
      </c>
      <c r="U69" s="30" t="str">
        <f ca="1">IF(A69="","",IFERROR(IF(OFFSET('Data Model'!$K$1,MATCH(W69,'Data Model'!L:L,0)-1,0)=TRUE,"Y","N"),"N"))</f>
        <v>N</v>
      </c>
      <c r="V69" s="10" t="str">
        <f t="shared" si="3"/>
        <v>('UPHP','Claim',67,'"pat_sex"','','PAT_GENDER',NULL,'',NULL,NULL,NULL,'UPHP','V00'),</v>
      </c>
      <c r="W69" s="10" t="str">
        <f t="shared" si="2"/>
        <v>-PAT_GENDER</v>
      </c>
    </row>
    <row r="70" spans="1:23" ht="30">
      <c r="A70" s="11" t="s">
        <v>80</v>
      </c>
      <c r="B70" s="11">
        <v>68</v>
      </c>
      <c r="C70" s="11" t="s">
        <v>175</v>
      </c>
      <c r="D70" s="11" t="s">
        <v>82</v>
      </c>
      <c r="E70" s="12" t="str">
        <f>VLOOKUP(C70,'Data Model'!C:C,1,0)</f>
        <v>PAYMENT_CHECK_NUM</v>
      </c>
      <c r="F70" s="11"/>
      <c r="G70" s="12"/>
      <c r="H70" s="11"/>
      <c r="I70" s="10">
        <f ca="1">IFERROR(OFFSET(Profile!$B$1,MATCH(A70&amp;"-"&amp;D70&amp;"-"&amp;T70&amp;"-"&amp;Medical!C70,Profile!B:B,0)-1,1),"NO DATA PROFILE FOUND")</f>
        <v>0</v>
      </c>
      <c r="J70" s="10">
        <f ca="1">OFFSET(Profile!$B$1,MATCH(A70&amp;"-"&amp;D70&amp;"-"&amp;T70&amp;"-"&amp;Medical!C70,Profile!B:B,0)-1,2)</f>
        <v>999999</v>
      </c>
      <c r="K70" s="10">
        <f ca="1">OFFSET(Profile!$B$1,MATCH(A70&amp;"-"&amp;D70&amp;"-"&amp;T70&amp;"-"&amp;Medical!C70,Profile!B:B,0)-1,3)</f>
        <v>4.47</v>
      </c>
      <c r="L70" s="10" t="str">
        <f ca="1">OFFSET(Profile!$B$1,MATCH(A70&amp;"-"&amp;D70&amp;"-"&amp;T70&amp;"-"&amp;Medical!C70,Profile!B:B,0)-1,4)</f>
        <v>[["0",21106851],["8748546",1968],["8758880",1924],["8767135",1728],["8767492",1717]]</v>
      </c>
      <c r="M70" s="10">
        <f ca="1">OFFSET(Profile!$B$1,MATCH(A70&amp;"-"&amp;D70&amp;"-"&amp;T70&amp;"-"&amp;Medical!C70,Profile!B:B,0)-1,5)</f>
        <v>166447</v>
      </c>
      <c r="N70" s="13"/>
      <c r="O70" s="13"/>
      <c r="P70" s="13"/>
      <c r="Q70" s="13"/>
      <c r="R70" s="27"/>
      <c r="S70" s="27" t="s">
        <v>80</v>
      </c>
      <c r="T70" s="27" t="s">
        <v>84</v>
      </c>
      <c r="U70" s="30" t="str">
        <f ca="1">IF(A70="","",IFERROR(IF(OFFSET('Data Model'!$K$1,MATCH(W70,'Data Model'!L:L,0)-1,0)=TRUE,"Y","N"),"N"))</f>
        <v>N</v>
      </c>
      <c r="V70" s="10" t="str">
        <f t="shared" si="3"/>
        <v>('UPHP','Claim',68,'"payment_check_num"','','PAYMENT_CHECK_NUM',NULL,'',NULL,NULL,NULL,'UPHP','V00'),</v>
      </c>
      <c r="W70" s="10" t="str">
        <f t="shared" si="2"/>
        <v>-PAYMENT_CHECK_NUM</v>
      </c>
    </row>
    <row r="71" spans="1:23" ht="30">
      <c r="A71" s="11" t="s">
        <v>80</v>
      </c>
      <c r="B71" s="11">
        <v>69</v>
      </c>
      <c r="C71" s="11" t="s">
        <v>176</v>
      </c>
      <c r="D71" s="11" t="s">
        <v>82</v>
      </c>
      <c r="E71" s="12" t="e">
        <f>VLOOKUP(C71,'Data Model'!C:C,1,0)</f>
        <v>#N/A</v>
      </c>
      <c r="F71" s="11"/>
      <c r="G71" s="12"/>
      <c r="H71" s="11"/>
      <c r="I71" s="10" t="str">
        <f ca="1">IFERROR(OFFSET(Profile!$B$1,MATCH(A71&amp;"-"&amp;D71&amp;"-"&amp;T71&amp;"-"&amp;Medical!C71,Profile!B:B,0)-1,1),"NO DATA PROFILE FOUND")</f>
        <v>ADKHLTH</v>
      </c>
      <c r="J71" s="10" t="str">
        <f ca="1">OFFSET(Profile!$B$1,MATCH(A71&amp;"-"&amp;D71&amp;"-"&amp;T71&amp;"-"&amp;Medical!C71,Profile!B:B,0)-1,2)</f>
        <v>VERNONV</v>
      </c>
      <c r="K71" s="10">
        <f ca="1">OFFSET(Profile!$B$1,MATCH(A71&amp;"-"&amp;D71&amp;"-"&amp;T71&amp;"-"&amp;Medical!C71,Profile!B:B,0)-1,3)</f>
        <v>0</v>
      </c>
      <c r="L71" s="10" t="str">
        <f ca="1">OFFSET(Profile!$B$1,MATCH(A71&amp;"-"&amp;D71&amp;"-"&amp;T71&amp;"-"&amp;Medical!C71,Profile!B:B,0)-1,4)</f>
        <v>[["GOVTPROG",9573584],["MEDGOLD",5087618],["HEALTHPB",3867129],["MVPHSCB",2762408],["CITYROCH",315463]]</v>
      </c>
      <c r="M71" s="10">
        <f ca="1">OFFSET(Profile!$B$1,MATCH(A71&amp;"-"&amp;D71&amp;"-"&amp;T71&amp;"-"&amp;Medical!C71,Profile!B:B,0)-1,5)</f>
        <v>52</v>
      </c>
      <c r="N71" s="13"/>
      <c r="O71" s="13"/>
      <c r="P71" s="13"/>
      <c r="Q71" s="13"/>
      <c r="R71" s="27"/>
      <c r="S71" s="27" t="s">
        <v>80</v>
      </c>
      <c r="T71" s="27" t="s">
        <v>84</v>
      </c>
      <c r="U71" s="30" t="str">
        <f ca="1">IF(A71="","",IFERROR(IF(OFFSET('Data Model'!$K$1,MATCH(W71,'Data Model'!L:L,0)-1,0)=TRUE,"Y","N"),"N"))</f>
        <v>N</v>
      </c>
      <c r="V71" s="10" t="e">
        <f t="shared" si="3"/>
        <v>#N/A</v>
      </c>
      <c r="W71" s="10" t="e">
        <f t="shared" si="2"/>
        <v>#N/A</v>
      </c>
    </row>
    <row r="72" spans="1:23">
      <c r="A72" s="11" t="s">
        <v>80</v>
      </c>
      <c r="B72" s="11">
        <v>70</v>
      </c>
      <c r="C72" s="11" t="s">
        <v>177</v>
      </c>
      <c r="D72" s="11" t="s">
        <v>82</v>
      </c>
      <c r="E72" s="12" t="str">
        <f>VLOOKUP(C72,'Data Model'!C:C,1,0)</f>
        <v>PAYTO_CD</v>
      </c>
      <c r="F72" s="11"/>
      <c r="G72" s="12"/>
      <c r="H72" s="11"/>
      <c r="I72" s="10" t="str">
        <f ca="1">IFERROR(OFFSET(Profile!$B$1,MATCH(A72&amp;"-"&amp;D72&amp;"-"&amp;T72&amp;"-"&amp;Medical!C72,Profile!B:B,0)-1,1),"NO DATA PROFILE FOUND")</f>
        <v>A</v>
      </c>
      <c r="J72" s="10" t="str">
        <f ca="1">OFFSET(Profile!$B$1,MATCH(A72&amp;"-"&amp;D72&amp;"-"&amp;T72&amp;"-"&amp;Medical!C72,Profile!B:B,0)-1,2)</f>
        <v>S</v>
      </c>
      <c r="K72" s="10">
        <f ca="1">OFFSET(Profile!$B$1,MATCH(A72&amp;"-"&amp;D72&amp;"-"&amp;T72&amp;"-"&amp;Medical!C72,Profile!B:B,0)-1,3)</f>
        <v>0</v>
      </c>
      <c r="L72" s="10" t="str">
        <f ca="1">OFFSET(Profile!$B$1,MATCH(A72&amp;"-"&amp;D72&amp;"-"&amp;T72&amp;"-"&amp;Medical!C72,Profile!B:B,0)-1,4)</f>
        <v>[["P",22875688],["S",102301],["A",31831]]</v>
      </c>
      <c r="M72" s="10">
        <f ca="1">OFFSET(Profile!$B$1,MATCH(A72&amp;"-"&amp;D72&amp;"-"&amp;T72&amp;"-"&amp;Medical!C72,Profile!B:B,0)-1,5)</f>
        <v>3</v>
      </c>
      <c r="N72" s="13"/>
      <c r="O72" s="13"/>
      <c r="P72" s="13"/>
      <c r="Q72" s="13"/>
      <c r="R72" s="27"/>
      <c r="S72" s="27" t="s">
        <v>80</v>
      </c>
      <c r="T72" s="27" t="s">
        <v>84</v>
      </c>
      <c r="U72" s="30" t="str">
        <f ca="1">IF(A72="","",IFERROR(IF(OFFSET('Data Model'!$K$1,MATCH(W72,'Data Model'!L:L,0)-1,0)=TRUE,"Y","N"),"N"))</f>
        <v>N</v>
      </c>
      <c r="V72" s="10" t="str">
        <f t="shared" si="3"/>
        <v>('UPHP','Claim',70,'"payto_cd"','','PAYTO_CD',NULL,'',NULL,NULL,NULL,'UPHP','V00'),</v>
      </c>
      <c r="W72" s="10" t="str">
        <f t="shared" si="2"/>
        <v>-PAYTO_CD</v>
      </c>
    </row>
    <row r="73" spans="1:23">
      <c r="A73" s="11" t="s">
        <v>80</v>
      </c>
      <c r="B73" s="11">
        <v>71</v>
      </c>
      <c r="C73" s="11" t="s">
        <v>178</v>
      </c>
      <c r="D73" s="11" t="s">
        <v>82</v>
      </c>
      <c r="E73" s="23" t="s">
        <v>179</v>
      </c>
      <c r="F73" s="11"/>
      <c r="G73" s="12"/>
      <c r="H73" s="11"/>
      <c r="I73" s="10">
        <f ca="1">IFERROR(OFFSET(Profile!$B$1,MATCH(A73&amp;"-"&amp;D73&amp;"-"&amp;T73&amp;"-"&amp;Medical!C73,Profile!B:B,0)-1,1),"NO DATA PROFILE FOUND")</f>
        <v>0</v>
      </c>
      <c r="J73" s="10" t="str">
        <f ca="1">OFFSET(Profile!$B$1,MATCH(A73&amp;"-"&amp;D73&amp;"-"&amp;T73&amp;"-"&amp;Medical!C73,Profile!B:B,0)-1,2)</f>
        <v>OL</v>
      </c>
      <c r="K73" s="10">
        <f ca="1">OFFSET(Profile!$B$1,MATCH(A73&amp;"-"&amp;D73&amp;"-"&amp;T73&amp;"-"&amp;Medical!C73,Profile!B:B,0)-1,3)</f>
        <v>36.82</v>
      </c>
      <c r="L73" s="10" t="str">
        <f ca="1">OFFSET(Profile!$B$1,MATCH(A73&amp;"-"&amp;D73&amp;"-"&amp;T73&amp;"-"&amp;Medical!C73,Profile!B:B,0)-1,4)</f>
        <v>[["11",8709640],["81",1899506],["22",749667],["12",657936],["21",636300]]</v>
      </c>
      <c r="M73" s="10">
        <f ca="1">OFFSET(Profile!$B$1,MATCH(A73&amp;"-"&amp;D73&amp;"-"&amp;T73&amp;"-"&amp;Medical!C73,Profile!B:B,0)-1,5)</f>
        <v>61</v>
      </c>
      <c r="N73" s="13"/>
      <c r="O73" s="13"/>
      <c r="P73" s="13"/>
      <c r="Q73" s="13"/>
      <c r="R73" s="27"/>
      <c r="S73" s="27" t="s">
        <v>80</v>
      </c>
      <c r="T73" s="27" t="s">
        <v>84</v>
      </c>
      <c r="U73" s="30" t="str">
        <f ca="1">IF(A73="","",IFERROR(IF(OFFSET('Data Model'!$K$1,MATCH(W73,'Data Model'!L:L,0)-1,0)=TRUE,"Y","N"),"N"))</f>
        <v>N</v>
      </c>
      <c r="V73" s="10" t="str">
        <f t="shared" si="3"/>
        <v>('UPHP','Claim',71,'"place_of_svc_cd"','','PLACE_OF_SERVICE_CD',NULL,'',NULL,NULL,NULL,'UPHP','V00'),</v>
      </c>
      <c r="W73" s="10" t="str">
        <f t="shared" si="2"/>
        <v>-PLACE_OF_SERVICE_CD</v>
      </c>
    </row>
    <row r="74" spans="1:23" ht="60">
      <c r="A74" s="11" t="s">
        <v>80</v>
      </c>
      <c r="B74" s="11">
        <v>72</v>
      </c>
      <c r="C74" s="11" t="s">
        <v>180</v>
      </c>
      <c r="D74" s="11" t="s">
        <v>82</v>
      </c>
      <c r="E74" s="23" t="s">
        <v>181</v>
      </c>
      <c r="F74" s="11"/>
      <c r="G74" s="12"/>
      <c r="H74" s="11"/>
      <c r="I74" s="10" t="str">
        <f ca="1">IFERROR(OFFSET(Profile!$B$1,MATCH(A74&amp;"-"&amp;D74&amp;"-"&amp;T74&amp;"-"&amp;Medical!C74,Profile!B:B,0)-1,1),"NO DATA PROFILE FOUND")</f>
        <v>Ambulance Air or Water</v>
      </c>
      <c r="J74" s="10" t="str">
        <f ca="1">OFFSET(Profile!$B$1,MATCH(A74&amp;"-"&amp;D74&amp;"-"&amp;T74&amp;"-"&amp;Medical!C74,Profile!B:B,0)-1,2)</f>
        <v>Walk-in Retail Health Clinic</v>
      </c>
      <c r="K74" s="10">
        <f ca="1">OFFSET(Profile!$B$1,MATCH(A74&amp;"-"&amp;D74&amp;"-"&amp;T74&amp;"-"&amp;Medical!C74,Profile!B:B,0)-1,3)</f>
        <v>36.82</v>
      </c>
      <c r="L74" s="10" t="str">
        <f ca="1">OFFSET(Profile!$B$1,MATCH(A74&amp;"-"&amp;D74&amp;"-"&amp;T74&amp;"-"&amp;Medical!C74,Profile!B:B,0)-1,4)</f>
        <v>[["Office",8709640],["Independent Laboratory",1899506],["On Campus-Outpatient Hospital",749667],["Home",657936],["Inpatient Hospital",636300]]</v>
      </c>
      <c r="M74" s="10">
        <f ca="1">OFFSET(Profile!$B$1,MATCH(A74&amp;"-"&amp;D74&amp;"-"&amp;T74&amp;"-"&amp;Medical!C74,Profile!B:B,0)-1,5)</f>
        <v>53</v>
      </c>
      <c r="N74" s="13"/>
      <c r="O74" s="13"/>
      <c r="P74" s="13"/>
      <c r="Q74" s="13"/>
      <c r="R74" s="27"/>
      <c r="S74" s="27" t="s">
        <v>80</v>
      </c>
      <c r="T74" s="27" t="s">
        <v>84</v>
      </c>
      <c r="U74" s="30" t="str">
        <f ca="1">IF(A74="","",IFERROR(IF(OFFSET('Data Model'!$K$1,MATCH(W74,'Data Model'!L:L,0)-1,0)=TRUE,"Y","N"),"N"))</f>
        <v>N</v>
      </c>
      <c r="V74" s="10" t="str">
        <f t="shared" si="3"/>
        <v>('UPHP','Claim',72,'"place_of_svc_desc"','','PLACE_OF_SERVICE_DESC',NULL,'',NULL,NULL,NULL,'UPHP','V00'),</v>
      </c>
      <c r="W74" s="10" t="str">
        <f t="shared" si="2"/>
        <v>-PLACE_OF_SERVICE_DESC</v>
      </c>
    </row>
    <row r="75" spans="1:23" ht="30">
      <c r="A75" s="11" t="s">
        <v>80</v>
      </c>
      <c r="B75" s="11">
        <v>73</v>
      </c>
      <c r="C75" s="11" t="s">
        <v>182</v>
      </c>
      <c r="D75" s="11" t="s">
        <v>82</v>
      </c>
      <c r="E75" s="23" t="s">
        <v>183</v>
      </c>
      <c r="F75" s="11"/>
      <c r="G75" s="12"/>
      <c r="H75" s="11"/>
      <c r="I75" s="10">
        <f ca="1">IFERROR(OFFSET(Profile!$B$1,MATCH(A75&amp;"-"&amp;D75&amp;"-"&amp;T75&amp;"-"&amp;Medical!C75,Profile!B:B,0)-1,1),"NO DATA PROFILE FOUND")</f>
        <v>20230701</v>
      </c>
      <c r="J75" s="10">
        <f ca="1">OFFSET(Profile!$B$1,MATCH(A75&amp;"-"&amp;D75&amp;"-"&amp;T75&amp;"-"&amp;Medical!C75,Profile!B:B,0)-1,2)</f>
        <v>20241001</v>
      </c>
      <c r="K75" s="10">
        <f ca="1">OFFSET(Profile!$B$1,MATCH(A75&amp;"-"&amp;D75&amp;"-"&amp;T75&amp;"-"&amp;Medical!C75,Profile!B:B,0)-1,3)</f>
        <v>0</v>
      </c>
      <c r="L75" s="10" t="str">
        <f ca="1">OFFSET(Profile!$B$1,MATCH(A75&amp;"-"&amp;D75&amp;"-"&amp;T75&amp;"-"&amp;Medical!C75,Profile!B:B,0)-1,4)</f>
        <v>[["20240423",140530],["20231218",117687],["20240612",116481],["20240205",113646],["20240613",111594]]</v>
      </c>
      <c r="M75" s="10">
        <f ca="1">OFFSET(Profile!$B$1,MATCH(A75&amp;"-"&amp;D75&amp;"-"&amp;T75&amp;"-"&amp;Medical!C75,Profile!B:B,0)-1,5)</f>
        <v>459</v>
      </c>
      <c r="N75" s="13"/>
      <c r="O75" s="13"/>
      <c r="P75" s="13"/>
      <c r="Q75" s="13"/>
      <c r="R75" s="27"/>
      <c r="S75" s="27" t="s">
        <v>80</v>
      </c>
      <c r="T75" s="27" t="s">
        <v>84</v>
      </c>
      <c r="U75" s="30" t="str">
        <f ca="1">IF(A75="","",IFERROR(IF(OFFSET('Data Model'!$K$1,MATCH(W75,'Data Model'!L:L,0)-1,0)=TRUE,"Y","N"),"N"))</f>
        <v>N</v>
      </c>
      <c r="V75" s="10" t="str">
        <f t="shared" si="3"/>
        <v>('UPHP','Claim',73,'"received_dt"','','LINE_RECEIVED_DT',NULL,'',NULL,NULL,NULL,'UPHP','V00'),</v>
      </c>
      <c r="W75" s="10" t="str">
        <f t="shared" si="2"/>
        <v>-LINE_RECEIVED_DT</v>
      </c>
    </row>
    <row r="76" spans="1:23" ht="30">
      <c r="A76" s="11" t="s">
        <v>80</v>
      </c>
      <c r="B76" s="11">
        <v>74</v>
      </c>
      <c r="C76" s="11" t="s">
        <v>184</v>
      </c>
      <c r="D76" s="11" t="s">
        <v>82</v>
      </c>
      <c r="E76" s="23" t="s">
        <v>185</v>
      </c>
      <c r="F76" s="11"/>
      <c r="G76" s="12"/>
      <c r="H76" s="11"/>
      <c r="I76" s="10">
        <f ca="1">IFERROR(OFFSET(Profile!$B$1,MATCH(A76&amp;"-"&amp;D76&amp;"-"&amp;T76&amp;"-"&amp;Medical!C76,Profile!B:B,0)-1,1),"NO DATA PROFILE FOUND")</f>
        <v>20230702</v>
      </c>
      <c r="J76" s="10">
        <f ca="1">OFFSET(Profile!$B$1,MATCH(A76&amp;"-"&amp;D76&amp;"-"&amp;T76&amp;"-"&amp;Medical!C76,Profile!B:B,0)-1,2)</f>
        <v>20241001</v>
      </c>
      <c r="K76" s="10">
        <f ca="1">OFFSET(Profile!$B$1,MATCH(A76&amp;"-"&amp;D76&amp;"-"&amp;T76&amp;"-"&amp;Medical!C76,Profile!B:B,0)-1,3)</f>
        <v>0</v>
      </c>
      <c r="L76" s="10" t="str">
        <f ca="1">OFFSET(Profile!$B$1,MATCH(A76&amp;"-"&amp;D76&amp;"-"&amp;T76&amp;"-"&amp;Medical!C76,Profile!B:B,0)-1,4)</f>
        <v>[["20240623",326328],["20240616",318397],["20240428",298870],["20240505",280462],["20240225",278761]]</v>
      </c>
      <c r="M76" s="10">
        <f ca="1">OFFSET(Profile!$B$1,MATCH(A76&amp;"-"&amp;D76&amp;"-"&amp;T76&amp;"-"&amp;Medical!C76,Profile!B:B,0)-1,5)</f>
        <v>197</v>
      </c>
      <c r="N76" s="13"/>
      <c r="O76" s="13"/>
      <c r="P76" s="13"/>
      <c r="Q76" s="13"/>
      <c r="R76" s="27"/>
      <c r="S76" s="27" t="s">
        <v>80</v>
      </c>
      <c r="T76" s="27" t="s">
        <v>84</v>
      </c>
      <c r="U76" s="30" t="str">
        <f ca="1">IF(A76="","",IFERROR(IF(OFFSET('Data Model'!$K$1,MATCH(W76,'Data Model'!L:L,0)-1,0)=TRUE,"Y","N"),"N"))</f>
        <v>N</v>
      </c>
      <c r="V76" s="10" t="str">
        <f t="shared" si="3"/>
        <v>('UPHP','Claim',74,'"remit_dt"','','LINE_REMIT_DT',NULL,'',NULL,NULL,NULL,'UPHP','V00'),</v>
      </c>
      <c r="W76" s="10" t="str">
        <f t="shared" si="2"/>
        <v>-LINE_REMIT_DT</v>
      </c>
    </row>
    <row r="77" spans="1:23" ht="30">
      <c r="A77" s="11" t="s">
        <v>80</v>
      </c>
      <c r="B77" s="11">
        <v>75</v>
      </c>
      <c r="C77" s="11" t="s">
        <v>186</v>
      </c>
      <c r="D77" s="11" t="s">
        <v>82</v>
      </c>
      <c r="E77" s="12" t="str">
        <f>VLOOKUP(C77,'Data Model'!C:C,1,0)</f>
        <v>REVENUE_CD</v>
      </c>
      <c r="F77" s="11"/>
      <c r="G77" s="12"/>
      <c r="H77" s="11"/>
      <c r="I77" s="10">
        <f ca="1">IFERROR(OFFSET(Profile!$B$1,MATCH(A77&amp;"-"&amp;D77&amp;"-"&amp;T77&amp;"-"&amp;Medical!C77,Profile!B:B,0)-1,1),"NO DATA PROFILE FOUND")</f>
        <v>0</v>
      </c>
      <c r="J77" s="10">
        <f ca="1">OFFSET(Profile!$B$1,MATCH(A77&amp;"-"&amp;D77&amp;"-"&amp;T77&amp;"-"&amp;Medical!C77,Profile!B:B,0)-1,2)</f>
        <v>3109</v>
      </c>
      <c r="K77" s="10">
        <f ca="1">OFFSET(Profile!$B$1,MATCH(A77&amp;"-"&amp;D77&amp;"-"&amp;T77&amp;"-"&amp;Medical!C77,Profile!B:B,0)-1,3)</f>
        <v>63.18</v>
      </c>
      <c r="L77" s="10" t="str">
        <f ca="1">OFFSET(Profile!$B$1,MATCH(A77&amp;"-"&amp;D77&amp;"-"&amp;T77&amp;"-"&amp;Medical!C77,Profile!B:B,0)-1,4)</f>
        <v>[["0301",1475093],["0300",728930],["0636",708750],["0305",439747],["0306",363096]]</v>
      </c>
      <c r="M77" s="10">
        <f ca="1">OFFSET(Profile!$B$1,MATCH(A77&amp;"-"&amp;D77&amp;"-"&amp;T77&amp;"-"&amp;Medical!C77,Profile!B:B,0)-1,5)</f>
        <v>394</v>
      </c>
      <c r="N77" s="13"/>
      <c r="O77" s="13"/>
      <c r="P77" s="13"/>
      <c r="Q77" s="13"/>
      <c r="R77" s="27"/>
      <c r="S77" s="27" t="s">
        <v>80</v>
      </c>
      <c r="T77" s="27" t="s">
        <v>84</v>
      </c>
      <c r="U77" s="30" t="str">
        <f ca="1">IF(A77="","",IFERROR(IF(OFFSET('Data Model'!$K$1,MATCH(W77,'Data Model'!L:L,0)-1,0)=TRUE,"Y","N"),"N"))</f>
        <v>N</v>
      </c>
      <c r="V77" s="10" t="str">
        <f t="shared" si="3"/>
        <v>('UPHP','Claim',75,'"revenue_cd"','','REVENUE_CD',NULL,'',NULL,NULL,NULL,'UPHP','V00'),</v>
      </c>
      <c r="W77" s="10" t="str">
        <f t="shared" si="2"/>
        <v>-REVENUE_CD</v>
      </c>
    </row>
    <row r="78" spans="1:23" ht="30">
      <c r="A78" s="11" t="s">
        <v>80</v>
      </c>
      <c r="B78" s="11">
        <v>76</v>
      </c>
      <c r="C78" s="11" t="s">
        <v>187</v>
      </c>
      <c r="D78" s="11" t="s">
        <v>82</v>
      </c>
      <c r="E78" s="23" t="s">
        <v>188</v>
      </c>
      <c r="F78" s="11"/>
      <c r="G78" s="12"/>
      <c r="H78" s="11"/>
      <c r="I78" s="10" t="str">
        <f ca="1">IFERROR(OFFSET(Profile!$B$1,MATCH(A78&amp;"-"&amp;D78&amp;"-"&amp;T78&amp;"-"&amp;Medical!C78,Profile!B:B,0)-1,1),"NO DATA PROFILE FOUND")</f>
        <v>A001</v>
      </c>
      <c r="J78" s="10" t="str">
        <f ca="1">OFFSET(Profile!$B$1,MATCH(A78&amp;"-"&amp;D78&amp;"-"&amp;T78&amp;"-"&amp;Medical!C78,Profile!B:B,0)-1,2)</f>
        <v>ZA02</v>
      </c>
      <c r="K78" s="10">
        <f ca="1">OFFSET(Profile!$B$1,MATCH(A78&amp;"-"&amp;D78&amp;"-"&amp;T78&amp;"-"&amp;Medical!C78,Profile!B:B,0)-1,3)</f>
        <v>0</v>
      </c>
      <c r="L78" s="10" t="str">
        <f ca="1">OFFSET(Profile!$B$1,MATCH(A78&amp;"-"&amp;D78&amp;"-"&amp;T78&amp;"-"&amp;Medical!C78,Profile!B:B,0)-1,4)</f>
        <v>[["Q001",2434916],["D035",1012873],["K002",905392],["KA68",772311],["Z001",747805]]</v>
      </c>
      <c r="M78" s="10">
        <f ca="1">OFFSET(Profile!$B$1,MATCH(A78&amp;"-"&amp;D78&amp;"-"&amp;T78&amp;"-"&amp;Medical!C78,Profile!B:B,0)-1,5)</f>
        <v>2507</v>
      </c>
      <c r="N78" s="13"/>
      <c r="O78" s="13"/>
      <c r="P78" s="13"/>
      <c r="Q78" s="13"/>
      <c r="R78" s="27"/>
      <c r="S78" s="27" t="s">
        <v>80</v>
      </c>
      <c r="T78" s="27" t="s">
        <v>84</v>
      </c>
      <c r="U78" s="30" t="str">
        <f ca="1">IF(A78="","",IFERROR(IF(OFFSET('Data Model'!$K$1,MATCH(W78,'Data Model'!L:L,0)-1,0)=TRUE,"Y","N"),"N"))</f>
        <v>N</v>
      </c>
      <c r="V78" s="10" t="str">
        <f t="shared" si="3"/>
        <v>('UPHP','Claim',76,'"svc_category_cd"','','LINE_SERVICE_CATEGORY_CD',NULL,'',NULL,NULL,NULL,'UPHP','V00'),</v>
      </c>
      <c r="W78" s="10" t="str">
        <f t="shared" si="2"/>
        <v>-LINE_SERVICE_CATEGORY_CD</v>
      </c>
    </row>
    <row r="79" spans="1:23" ht="45">
      <c r="A79" s="11" t="s">
        <v>80</v>
      </c>
      <c r="B79" s="11">
        <v>77</v>
      </c>
      <c r="C79" s="11" t="s">
        <v>189</v>
      </c>
      <c r="D79" s="11" t="s">
        <v>82</v>
      </c>
      <c r="E79" s="23" t="s">
        <v>190</v>
      </c>
      <c r="F79" s="11"/>
      <c r="G79" s="12"/>
      <c r="H79" s="11"/>
      <c r="I79" s="10" t="str">
        <f ca="1">IFERROR(OFFSET(Profile!$B$1,MATCH(A79&amp;"-"&amp;D79&amp;"-"&amp;T79&amp;"-"&amp;Medical!C79,Profile!B:B,0)-1,1),"NO DATA PROFILE FOUND")</f>
        <v>Fac-IP-Anc-Amb</v>
      </c>
      <c r="J79" s="10" t="str">
        <f ca="1">OFFSET(Profile!$B$1,MATCH(A79&amp;"-"&amp;D79&amp;"-"&amp;T79&amp;"-"&amp;Medical!C79,Profile!B:B,0)-1,2)</f>
        <v>Phys-OP-WellBeing Rewards</v>
      </c>
      <c r="K79" s="10">
        <f ca="1">OFFSET(Profile!$B$1,MATCH(A79&amp;"-"&amp;D79&amp;"-"&amp;T79&amp;"-"&amp;Medical!C79,Profile!B:B,0)-1,3)</f>
        <v>0</v>
      </c>
      <c r="L79" s="10" t="str">
        <f ca="1">OFFSET(Profile!$B$1,MATCH(A79&amp;"-"&amp;D79&amp;"-"&amp;T79&amp;"-"&amp;Medical!C79,Profile!B:B,0)-1,4)</f>
        <v>[["Fac-OP-Lab",2436178],["Phys-OP-Lab-F",1012439],["Phys-OP-Visit",904990],["Phys-OP-Visit-PCP",771934],["Phys-OP-N/C",747311]]</v>
      </c>
      <c r="M79" s="10">
        <f ca="1">OFFSET(Profile!$B$1,MATCH(A79&amp;"-"&amp;D79&amp;"-"&amp;T79&amp;"-"&amp;Medical!C79,Profile!B:B,0)-1,5)</f>
        <v>2503</v>
      </c>
      <c r="N79" s="13"/>
      <c r="O79" s="13"/>
      <c r="P79" s="13"/>
      <c r="Q79" s="13"/>
      <c r="R79" s="27"/>
      <c r="S79" s="27" t="s">
        <v>80</v>
      </c>
      <c r="T79" s="27" t="s">
        <v>84</v>
      </c>
      <c r="U79" s="30" t="str">
        <f ca="1">IF(A79="","",IFERROR(IF(OFFSET('Data Model'!$K$1,MATCH(W79,'Data Model'!L:L,0)-1,0)=TRUE,"Y","N"),"N"))</f>
        <v>N</v>
      </c>
      <c r="V79" s="10" t="str">
        <f t="shared" si="3"/>
        <v>('UPHP','Claim',77,'"svc_category_desc"','','SERVICE_CATEGORY_DESC',NULL,'',NULL,NULL,NULL,'UPHP','V00'),</v>
      </c>
      <c r="W79" s="10" t="str">
        <f t="shared" si="2"/>
        <v>-SERVICE_CATEGORY_DESC</v>
      </c>
    </row>
    <row r="80" spans="1:23">
      <c r="A80" s="11" t="s">
        <v>80</v>
      </c>
      <c r="B80" s="11">
        <v>78</v>
      </c>
      <c r="C80" s="11" t="s">
        <v>191</v>
      </c>
      <c r="D80" s="11" t="s">
        <v>82</v>
      </c>
      <c r="E80" s="12" t="e">
        <f>VLOOKUP(C80,'Data Model'!C:C,1,0)</f>
        <v>#N/A</v>
      </c>
      <c r="F80" s="11"/>
      <c r="G80" s="12"/>
      <c r="H80" s="11"/>
      <c r="I80" s="10" t="str">
        <f ca="1">IFERROR(OFFSET(Profile!$B$1,MATCH(A80&amp;"-"&amp;D80&amp;"-"&amp;T80&amp;"-"&amp;Medical!C80,Profile!B:B,0)-1,1),"NO DATA PROFILE FOUND")</f>
        <v>null</v>
      </c>
      <c r="J80" s="10" t="str">
        <f ca="1">OFFSET(Profile!$B$1,MATCH(A80&amp;"-"&amp;D80&amp;"-"&amp;T80&amp;"-"&amp;Medical!C80,Profile!B:B,0)-1,2)</f>
        <v>null</v>
      </c>
      <c r="K80" s="10">
        <f ca="1">OFFSET(Profile!$B$1,MATCH(A80&amp;"-"&amp;D80&amp;"-"&amp;T80&amp;"-"&amp;Medical!C80,Profile!B:B,0)-1,3)</f>
        <v>100</v>
      </c>
      <c r="L80" s="10" t="str">
        <f ca="1">OFFSET(Profile!$B$1,MATCH(A80&amp;"-"&amp;D80&amp;"-"&amp;T80&amp;"-"&amp;Medical!C80,Profile!B:B,0)-1,4)</f>
        <v>[]</v>
      </c>
      <c r="M80" s="10">
        <f ca="1">OFFSET(Profile!$B$1,MATCH(A80&amp;"-"&amp;D80&amp;"-"&amp;T80&amp;"-"&amp;Medical!C80,Profile!B:B,0)-1,5)</f>
        <v>0</v>
      </c>
      <c r="N80" s="13"/>
      <c r="O80" s="13"/>
      <c r="P80" s="13"/>
      <c r="Q80" s="13"/>
      <c r="R80" s="27"/>
      <c r="S80" s="27" t="s">
        <v>80</v>
      </c>
      <c r="T80" s="27" t="s">
        <v>84</v>
      </c>
      <c r="U80" s="30" t="str">
        <f ca="1">IF(A80="","",IFERROR(IF(OFFSET('Data Model'!$K$1,MATCH(W80,'Data Model'!L:L,0)-1,0)=TRUE,"Y","N"),"N"))</f>
        <v>N</v>
      </c>
      <c r="V80" s="10" t="e">
        <f t="shared" si="3"/>
        <v>#N/A</v>
      </c>
      <c r="W80" s="10" t="e">
        <f t="shared" si="2"/>
        <v>#N/A</v>
      </c>
    </row>
    <row r="81" spans="1:23">
      <c r="A81" s="11" t="s">
        <v>80</v>
      </c>
      <c r="B81" s="11">
        <v>79</v>
      </c>
      <c r="C81" s="11" t="s">
        <v>192</v>
      </c>
      <c r="D81" s="11" t="s">
        <v>82</v>
      </c>
      <c r="E81" s="12" t="e">
        <f>VLOOKUP(C81,'Data Model'!C:C,1,0)</f>
        <v>#N/A</v>
      </c>
      <c r="F81" s="11"/>
      <c r="G81" s="12"/>
      <c r="H81" s="11"/>
      <c r="I81" s="10" t="str">
        <f ca="1">IFERROR(OFFSET(Profile!$B$1,MATCH(A81&amp;"-"&amp;D81&amp;"-"&amp;T81&amp;"-"&amp;Medical!C81,Profile!B:B,0)-1,1),"NO DATA PROFILE FOUND")</f>
        <v>null</v>
      </c>
      <c r="J81" s="10" t="str">
        <f ca="1">OFFSET(Profile!$B$1,MATCH(A81&amp;"-"&amp;D81&amp;"-"&amp;T81&amp;"-"&amp;Medical!C81,Profile!B:B,0)-1,2)</f>
        <v>null</v>
      </c>
      <c r="K81" s="10">
        <f ca="1">OFFSET(Profile!$B$1,MATCH(A81&amp;"-"&amp;D81&amp;"-"&amp;T81&amp;"-"&amp;Medical!C81,Profile!B:B,0)-1,3)</f>
        <v>100</v>
      </c>
      <c r="L81" s="10" t="str">
        <f ca="1">OFFSET(Profile!$B$1,MATCH(A81&amp;"-"&amp;D81&amp;"-"&amp;T81&amp;"-"&amp;Medical!C81,Profile!B:B,0)-1,4)</f>
        <v>[]</v>
      </c>
      <c r="M81" s="10">
        <f ca="1">OFFSET(Profile!$B$1,MATCH(A81&amp;"-"&amp;D81&amp;"-"&amp;T81&amp;"-"&amp;Medical!C81,Profile!B:B,0)-1,5)</f>
        <v>0</v>
      </c>
      <c r="N81" s="13"/>
      <c r="O81" s="13"/>
      <c r="P81" s="13"/>
      <c r="Q81" s="13"/>
      <c r="R81" s="27"/>
      <c r="S81" s="27" t="s">
        <v>80</v>
      </c>
      <c r="T81" s="27" t="s">
        <v>84</v>
      </c>
      <c r="U81" s="30" t="str">
        <f ca="1">IF(A81="","",IFERROR(IF(OFFSET('Data Model'!$K$1,MATCH(W81,'Data Model'!L:L,0)-1,0)=TRUE,"Y","N"),"N"))</f>
        <v>N</v>
      </c>
      <c r="V81" s="10" t="e">
        <f t="shared" si="3"/>
        <v>#N/A</v>
      </c>
      <c r="W81" s="10" t="e">
        <f t="shared" si="2"/>
        <v>#N/A</v>
      </c>
    </row>
    <row r="82" spans="1:23">
      <c r="A82" s="11" t="s">
        <v>80</v>
      </c>
      <c r="B82" s="11">
        <v>80</v>
      </c>
      <c r="C82" s="11" t="s">
        <v>193</v>
      </c>
      <c r="D82" s="11" t="s">
        <v>82</v>
      </c>
      <c r="E82" s="12" t="e">
        <f>VLOOKUP(C82,'Data Model'!C:C,1,0)</f>
        <v>#N/A</v>
      </c>
      <c r="F82" s="11"/>
      <c r="G82" s="12"/>
      <c r="H82" s="11"/>
      <c r="I82" s="10" t="str">
        <f ca="1">IFERROR(OFFSET(Profile!$B$1,MATCH(A82&amp;"-"&amp;D82&amp;"-"&amp;T82&amp;"-"&amp;Medical!C82,Profile!B:B,0)-1,1),"NO DATA PROFILE FOUND")</f>
        <v>A</v>
      </c>
      <c r="J82" s="10" t="str">
        <f ca="1">OFFSET(Profile!$B$1,MATCH(A82&amp;"-"&amp;D82&amp;"-"&amp;T82&amp;"-"&amp;Medical!C82,Profile!B:B,0)-1,2)</f>
        <v>Z</v>
      </c>
      <c r="K82" s="10">
        <f ca="1">OFFSET(Profile!$B$1,MATCH(A82&amp;"-"&amp;D82&amp;"-"&amp;T82&amp;"-"&amp;Medical!C82,Profile!B:B,0)-1,3)</f>
        <v>98.04</v>
      </c>
      <c r="L82" s="10" t="str">
        <f ca="1">OFFSET(Profile!$B$1,MATCH(A82&amp;"-"&amp;D82&amp;"-"&amp;T82&amp;"-"&amp;Medical!C82,Profile!B:B,0)-1,4)</f>
        <v>[["E",404934],["I",37115],["A",6902],["W",696],["Z",223]]</v>
      </c>
      <c r="M82" s="10">
        <f ca="1">OFFSET(Profile!$B$1,MATCH(A82&amp;"-"&amp;D82&amp;"-"&amp;T82&amp;"-"&amp;Medical!C82,Profile!B:B,0)-1,5)</f>
        <v>6</v>
      </c>
      <c r="N82" s="13"/>
      <c r="O82" s="13"/>
      <c r="P82" s="13"/>
      <c r="Q82" s="13"/>
      <c r="R82" s="27"/>
      <c r="S82" s="27" t="s">
        <v>80</v>
      </c>
      <c r="T82" s="27" t="s">
        <v>84</v>
      </c>
      <c r="U82" s="30" t="str">
        <f ca="1">IF(A82="","",IFERROR(IF(OFFSET('Data Model'!$K$1,MATCH(W82,'Data Model'!L:L,0)-1,0)=TRUE,"Y","N"),"N"))</f>
        <v>N</v>
      </c>
      <c r="V82" s="10" t="e">
        <f t="shared" si="3"/>
        <v>#N/A</v>
      </c>
      <c r="W82" s="10" t="e">
        <f t="shared" si="2"/>
        <v>#N/A</v>
      </c>
    </row>
    <row r="83" spans="1:23">
      <c r="A83" s="11" t="s">
        <v>80</v>
      </c>
      <c r="B83" s="11">
        <v>81</v>
      </c>
      <c r="C83" s="11" t="s">
        <v>194</v>
      </c>
      <c r="D83" s="11" t="s">
        <v>82</v>
      </c>
      <c r="E83" s="23" t="s">
        <v>195</v>
      </c>
      <c r="F83" s="11"/>
      <c r="G83" s="12"/>
      <c r="H83" s="11"/>
      <c r="I83" s="10" t="str">
        <f ca="1">IFERROR(OFFSET(Profile!$B$1,MATCH(A83&amp;"-"&amp;D83&amp;"-"&amp;T83&amp;"-"&amp;Medical!C83,Profile!B:B,0)-1,1),"NO DATA PROFILE FOUND")</f>
        <v>N</v>
      </c>
      <c r="J83" s="10" t="str">
        <f ca="1">OFFSET(Profile!$B$1,MATCH(A83&amp;"-"&amp;D83&amp;"-"&amp;T83&amp;"-"&amp;Medical!C83,Profile!B:B,0)-1,2)</f>
        <v>Y</v>
      </c>
      <c r="K83" s="10">
        <f ca="1">OFFSET(Profile!$B$1,MATCH(A83&amp;"-"&amp;D83&amp;"-"&amp;T83&amp;"-"&amp;Medical!C83,Profile!B:B,0)-1,3)</f>
        <v>0.28000000000000003</v>
      </c>
      <c r="L83" s="10" t="str">
        <f ca="1">OFFSET(Profile!$B$1,MATCH(A83&amp;"-"&amp;D83&amp;"-"&amp;T83&amp;"-"&amp;Medical!C83,Profile!B:B,0)-1,4)</f>
        <v>[["N",22576902],["Y",369070],["P",363]]</v>
      </c>
      <c r="M83" s="10">
        <f ca="1">OFFSET(Profile!$B$1,MATCH(A83&amp;"-"&amp;D83&amp;"-"&amp;T83&amp;"-"&amp;Medical!C83,Profile!B:B,0)-1,5)</f>
        <v>3</v>
      </c>
      <c r="N83" s="13"/>
      <c r="O83" s="13"/>
      <c r="P83" s="13"/>
      <c r="Q83" s="13"/>
      <c r="R83" s="27"/>
      <c r="S83" s="27" t="s">
        <v>80</v>
      </c>
      <c r="T83" s="27" t="s">
        <v>84</v>
      </c>
      <c r="U83" s="30" t="str">
        <f ca="1">IF(A83="","",IFERROR(IF(OFFSET('Data Model'!$K$1,MATCH(W83,'Data Model'!L:L,0)-1,0)=TRUE,"Y","N"),"N"))</f>
        <v>N</v>
      </c>
      <c r="V83" s="10" t="str">
        <f t="shared" si="3"/>
        <v>('UPHP','Claim',81,'"value_based_payment_ind"','','LINE_VALUE_BASED_PAYMENT_IND',NULL,'',NULL,NULL,NULL,'UPHP','V00'),</v>
      </c>
      <c r="W83" s="10" t="str">
        <f t="shared" si="2"/>
        <v>-LINE_VALUE_BASED_PAYMENT_IND</v>
      </c>
    </row>
    <row r="84" spans="1:23" ht="30">
      <c r="A84" s="11" t="s">
        <v>80</v>
      </c>
      <c r="B84" s="11">
        <v>82</v>
      </c>
      <c r="C84" s="11" t="s">
        <v>196</v>
      </c>
      <c r="D84" s="11" t="s">
        <v>82</v>
      </c>
      <c r="E84" s="12" t="str">
        <f>VLOOKUP(C84,'Data Model'!C:C,1,0)</f>
        <v>CPT4_PROC_CD</v>
      </c>
      <c r="F84" s="11"/>
      <c r="G84" s="12"/>
      <c r="H84" s="11"/>
      <c r="I84" s="10" t="str">
        <f ca="1">IFERROR(OFFSET(Profile!$B$1,MATCH(A84&amp;"-"&amp;D84&amp;"-"&amp;T84&amp;"-"&amp;Medical!C84,Profile!B:B,0)-1,1),"NO DATA PROFILE FOUND")</f>
        <v>0001A</v>
      </c>
      <c r="J84" s="10" t="str">
        <f ca="1">OFFSET(Profile!$B$1,MATCH(A84&amp;"-"&amp;D84&amp;"-"&amp;T84&amp;"-"&amp;Medical!C84,Profile!B:B,0)-1,2)</f>
        <v>ZZZZZ</v>
      </c>
      <c r="K84" s="10">
        <f ca="1">OFFSET(Profile!$B$1,MATCH(A84&amp;"-"&amp;D84&amp;"-"&amp;T84&amp;"-"&amp;Medical!C84,Profile!B:B,0)-1,3)</f>
        <v>5.31</v>
      </c>
      <c r="L84" s="10" t="str">
        <f ca="1">OFFSET(Profile!$B$1,MATCH(A84&amp;"-"&amp;D84&amp;"-"&amp;T84&amp;"-"&amp;Medical!C84,Profile!B:B,0)-1,4)</f>
        <v>[["99213",980247],["99214",901910],["36415",536340],["T1019",494214],["85025",399298]]</v>
      </c>
      <c r="M84" s="10">
        <f ca="1">OFFSET(Profile!$B$1,MATCH(A84&amp;"-"&amp;D84&amp;"-"&amp;T84&amp;"-"&amp;Medical!C84,Profile!B:B,0)-1,5)</f>
        <v>12439</v>
      </c>
      <c r="N84" s="13"/>
      <c r="O84" s="13"/>
      <c r="P84" s="13"/>
      <c r="Q84" s="13"/>
      <c r="R84" s="27"/>
      <c r="S84" s="27" t="s">
        <v>80</v>
      </c>
      <c r="T84" s="27" t="s">
        <v>84</v>
      </c>
      <c r="U84" s="30" t="str">
        <f ca="1">IF(A84="","",IFERROR(IF(OFFSET('Data Model'!$K$1,MATCH(W84,'Data Model'!L:L,0)-1,0)=TRUE,"Y","N"),"N"))</f>
        <v>N</v>
      </c>
      <c r="V84" s="10" t="str">
        <f t="shared" si="3"/>
        <v>('UPHP','Claim',82,'"cpt4_proc_cd"','','CPT4_PROC_CD',NULL,'',NULL,NULL,NULL,'UPHP','V00'),</v>
      </c>
      <c r="W84" s="10" t="str">
        <f t="shared" si="2"/>
        <v>-CPT4_PROC_CD</v>
      </c>
    </row>
    <row r="85" spans="1:23" ht="120">
      <c r="A85" s="11" t="s">
        <v>80</v>
      </c>
      <c r="B85" s="11">
        <v>83</v>
      </c>
      <c r="C85" s="11" t="s">
        <v>197</v>
      </c>
      <c r="D85" s="11" t="s">
        <v>82</v>
      </c>
      <c r="E85" s="12" t="str">
        <f>VLOOKUP(C85,'Data Model'!C:C,1,0)</f>
        <v>CPT4_PROC_DESC</v>
      </c>
      <c r="F85" s="11"/>
      <c r="G85" s="12"/>
      <c r="H85" s="11"/>
      <c r="I85" s="10" t="str">
        <f ca="1">IFERROR(OFFSET(Profile!$B$1,MATCH(A85&amp;"-"&amp;D85&amp;"-"&amp;T85&amp;"-"&amp;Medical!C85,Profile!B:B,0)-1,1),"NO DATA PROFILE FOUND")</f>
        <v>'BRACHYTX, STRANDED, I-125</v>
      </c>
      <c r="J85" s="10" t="str">
        <f ca="1">OFFSET(Profile!$B$1,MATCH(A85&amp;"-"&amp;D85&amp;"-"&amp;T85&amp;"-"&amp;Medical!C85,Profile!B:B,0)-1,2)</f>
        <v>unspecified oral surgery procedure, by report</v>
      </c>
      <c r="K85" s="10">
        <f ca="1">OFFSET(Profile!$B$1,MATCH(A85&amp;"-"&amp;D85&amp;"-"&amp;T85&amp;"-"&amp;Medical!C85,Profile!B:B,0)-1,3)</f>
        <v>0</v>
      </c>
      <c r="L85" s="10" t="str">
        <f ca="1">OFFSET(Profile!$B$1,MATCH(A85&amp;"-"&amp;D85&amp;"-"&amp;T85&amp;"-"&amp;Medical!C85,Profile!B:B,0)-1,4)</f>
        <v>[["Not Assigned",1250368],["OFFICE OR OTHER OUTPATIENT VISIT FOR THE EVALUATION AND MANAGEMENT OF AN ESTABLISHED PATIENT, WHICH REQUIRES A MEDICALLY APPROPRIATE HISTORY AND/OR EXAMINATION AND LOW LEVEL O",980185],["OFFICE OR OTHER OUTPATIENT VISIT FOR THE EVALUATION AND MANAGEMENT OF AN ESTABLISHED PATIENT, WHICH REQUIRES A MEDICALLY APPROPRIATE HISTORY AND/OR EXAMINATION AND MODERATE LE",901459],["Intergral -- Venipuncture",537223],["Personal care serv, per 15 min",495536]]</v>
      </c>
      <c r="M85" s="10">
        <f ca="1">OFFSET(Profile!$B$1,MATCH(A85&amp;"-"&amp;D85&amp;"-"&amp;T85&amp;"-"&amp;Medical!C85,Profile!B:B,0)-1,5)</f>
        <v>11178</v>
      </c>
      <c r="N85" s="13"/>
      <c r="O85" s="13"/>
      <c r="P85" s="13"/>
      <c r="Q85" s="13"/>
      <c r="R85" s="27"/>
      <c r="S85" s="27" t="s">
        <v>80</v>
      </c>
      <c r="T85" s="27" t="s">
        <v>84</v>
      </c>
      <c r="U85" s="30" t="str">
        <f ca="1">IF(A85="","",IFERROR(IF(OFFSET('Data Model'!$K$1,MATCH(W85,'Data Model'!L:L,0)-1,0)=TRUE,"Y","N"),"N"))</f>
        <v>N</v>
      </c>
      <c r="V85" s="10" t="str">
        <f t="shared" si="3"/>
        <v>('UPHP','Claim',83,'"cpt4_proc_desc"','','CPT4_PROC_DESC',NULL,'',NULL,NULL,NULL,'UPHP','V00'),</v>
      </c>
      <c r="W85" s="10" t="str">
        <f t="shared" si="2"/>
        <v>-CPT4_PROC_DESC</v>
      </c>
    </row>
    <row r="86" spans="1:23">
      <c r="A86" s="11" t="s">
        <v>80</v>
      </c>
      <c r="B86" s="11">
        <v>84</v>
      </c>
      <c r="C86" s="11" t="s">
        <v>198</v>
      </c>
      <c r="D86" s="11" t="s">
        <v>82</v>
      </c>
      <c r="E86" s="12" t="str">
        <f>VLOOKUP(C86,'Data Model'!C:C,1,0)</f>
        <v>CPT4_PROC_MOD_1</v>
      </c>
      <c r="F86" s="11"/>
      <c r="G86" s="12"/>
      <c r="H86" s="11"/>
      <c r="I86" s="10">
        <f ca="1">IFERROR(OFFSET(Profile!$B$1,MATCH(A86&amp;"-"&amp;D86&amp;"-"&amp;T86&amp;"-"&amp;Medical!C86,Profile!B:B,0)-1,1),"NO DATA PROFILE FOUND")</f>
        <v>5</v>
      </c>
      <c r="J86" s="10" t="str">
        <f ca="1">OFFSET(Profile!$B$1,MATCH(A86&amp;"-"&amp;D86&amp;"-"&amp;T86&amp;"-"&amp;Medical!C86,Profile!B:B,0)-1,2)</f>
        <v>q6</v>
      </c>
      <c r="K86" s="10">
        <f ca="1">OFFSET(Profile!$B$1,MATCH(A86&amp;"-"&amp;D86&amp;"-"&amp;T86&amp;"-"&amp;Medical!C86,Profile!B:B,0)-1,3)</f>
        <v>71.09</v>
      </c>
      <c r="L86" s="10" t="str">
        <f ca="1">OFFSET(Profile!$B$1,MATCH(A86&amp;"-"&amp;D86&amp;"-"&amp;T86&amp;"-"&amp;Medical!C86,Profile!B:B,0)-1,4)</f>
        <v>[["25",867849],["26",866707],["GP",612059],["U6",455405],["95",420973]]</v>
      </c>
      <c r="M86" s="10">
        <f ca="1">OFFSET(Profile!$B$1,MATCH(A86&amp;"-"&amp;D86&amp;"-"&amp;T86&amp;"-"&amp;Medical!C86,Profile!B:B,0)-1,5)</f>
        <v>374</v>
      </c>
      <c r="N86" s="13"/>
      <c r="O86" s="13"/>
      <c r="P86" s="13"/>
      <c r="Q86" s="13"/>
      <c r="R86" s="27"/>
      <c r="S86" s="27" t="s">
        <v>80</v>
      </c>
      <c r="T86" s="27" t="s">
        <v>84</v>
      </c>
      <c r="U86" s="30" t="str">
        <f ca="1">IF(A86="","",IFERROR(IF(OFFSET('Data Model'!$K$1,MATCH(W86,'Data Model'!L:L,0)-1,0)=TRUE,"Y","N"),"N"))</f>
        <v>N</v>
      </c>
      <c r="V86" s="10" t="str">
        <f t="shared" si="3"/>
        <v>('UPHP','Claim',84,'"cpt4_proc_mod_1"','','CPT4_PROC_MOD_1',NULL,'',NULL,NULL,NULL,'UPHP','V00'),</v>
      </c>
      <c r="W86" s="10" t="str">
        <f t="shared" si="2"/>
        <v>-CPT4_PROC_MOD_1</v>
      </c>
    </row>
    <row r="87" spans="1:23">
      <c r="A87" s="11" t="s">
        <v>80</v>
      </c>
      <c r="B87" s="11">
        <v>85</v>
      </c>
      <c r="C87" s="11" t="s">
        <v>199</v>
      </c>
      <c r="D87" s="11" t="s">
        <v>82</v>
      </c>
      <c r="E87" s="12" t="str">
        <f>VLOOKUP(C87,'Data Model'!C:C,1,0)</f>
        <v>CPT4_PROC_MOD_2</v>
      </c>
      <c r="F87" s="11"/>
      <c r="G87" s="12"/>
      <c r="H87" s="11"/>
      <c r="I87" s="10">
        <f ca="1">IFERROR(OFFSET(Profile!$B$1,MATCH(A87&amp;"-"&amp;D87&amp;"-"&amp;T87&amp;"-"&amp;Medical!C87,Profile!B:B,0)-1,1),"NO DATA PROFILE FOUND")</f>
        <v>2</v>
      </c>
      <c r="J87" s="10" t="str">
        <f ca="1">OFFSET(Profile!$B$1,MATCH(A87&amp;"-"&amp;D87&amp;"-"&amp;T87&amp;"-"&amp;Medical!C87,Profile!B:B,0)-1,2)</f>
        <v>XU</v>
      </c>
      <c r="K87" s="10">
        <f ca="1">OFFSET(Profile!$B$1,MATCH(A87&amp;"-"&amp;D87&amp;"-"&amp;T87&amp;"-"&amp;Medical!C87,Profile!B:B,0)-1,3)</f>
        <v>96.12</v>
      </c>
      <c r="L87" s="10" t="str">
        <f ca="1">OFFSET(Profile!$B$1,MATCH(A87&amp;"-"&amp;D87&amp;"-"&amp;T87&amp;"-"&amp;Medical!C87,Profile!B:B,0)-1,4)</f>
        <v>[["KX",143943],["RT",101124],["LT",100718],["59",81072],["QS",40699]]</v>
      </c>
      <c r="M87" s="10">
        <f ca="1">OFFSET(Profile!$B$1,MATCH(A87&amp;"-"&amp;D87&amp;"-"&amp;T87&amp;"-"&amp;Medical!C87,Profile!B:B,0)-1,5)</f>
        <v>341</v>
      </c>
      <c r="N87" s="13"/>
      <c r="O87" s="13"/>
      <c r="P87" s="13"/>
      <c r="Q87" s="13"/>
      <c r="R87" s="27"/>
      <c r="S87" s="27" t="s">
        <v>80</v>
      </c>
      <c r="T87" s="27" t="s">
        <v>84</v>
      </c>
      <c r="U87" s="30" t="str">
        <f ca="1">IF(A87="","",IFERROR(IF(OFFSET('Data Model'!$K$1,MATCH(W87,'Data Model'!L:L,0)-1,0)=TRUE,"Y","N"),"N"))</f>
        <v>N</v>
      </c>
      <c r="V87" s="10" t="str">
        <f t="shared" si="3"/>
        <v>('UPHP','Claim',85,'"cpt4_proc_mod_2"','','CPT4_PROC_MOD_2',NULL,'',NULL,NULL,NULL,'UPHP','V00'),</v>
      </c>
      <c r="W87" s="10" t="str">
        <f t="shared" si="2"/>
        <v>-CPT4_PROC_MOD_2</v>
      </c>
    </row>
    <row r="88" spans="1:23">
      <c r="A88" s="11" t="s">
        <v>80</v>
      </c>
      <c r="B88" s="11">
        <v>86</v>
      </c>
      <c r="C88" s="11" t="s">
        <v>200</v>
      </c>
      <c r="D88" s="11" t="s">
        <v>82</v>
      </c>
      <c r="E88" s="12" t="str">
        <f>VLOOKUP(C88,'Data Model'!C:C,1,0)</f>
        <v>CPT4_PROC_MOD_3</v>
      </c>
      <c r="F88" s="11"/>
      <c r="G88" s="12"/>
      <c r="H88" s="11"/>
      <c r="I88" s="10">
        <f ca="1">IFERROR(OFFSET(Profile!$B$1,MATCH(A88&amp;"-"&amp;D88&amp;"-"&amp;T88&amp;"-"&amp;Medical!C88,Profile!B:B,0)-1,1),"NO DATA PROFILE FOUND")</f>
        <v>1</v>
      </c>
      <c r="J88" s="10" t="str">
        <f ca="1">OFFSET(Profile!$B$1,MATCH(A88&amp;"-"&amp;D88&amp;"-"&amp;T88&amp;"-"&amp;Medical!C88,Profile!B:B,0)-1,2)</f>
        <v>ZZ</v>
      </c>
      <c r="K88" s="10">
        <f ca="1">OFFSET(Profile!$B$1,MATCH(A88&amp;"-"&amp;D88&amp;"-"&amp;T88&amp;"-"&amp;Medical!C88,Profile!B:B,0)-1,3)</f>
        <v>99.54</v>
      </c>
      <c r="L88" s="10" t="str">
        <f ca="1">OFFSET(Profile!$B$1,MATCH(A88&amp;"-"&amp;D88&amp;"-"&amp;T88&amp;"-"&amp;Medical!C88,Profile!B:B,0)-1,4)</f>
        <v>[["KX",41874],["CQ",7966],["P3",6973],["P2",5082],["CO",3519]]</v>
      </c>
      <c r="M88" s="10">
        <f ca="1">OFFSET(Profile!$B$1,MATCH(A88&amp;"-"&amp;D88&amp;"-"&amp;T88&amp;"-"&amp;Medical!C88,Profile!B:B,0)-1,5)</f>
        <v>219</v>
      </c>
      <c r="N88" s="13"/>
      <c r="O88" s="13"/>
      <c r="P88" s="13"/>
      <c r="Q88" s="13"/>
      <c r="R88" s="27"/>
      <c r="S88" s="27" t="s">
        <v>80</v>
      </c>
      <c r="T88" s="27" t="s">
        <v>84</v>
      </c>
      <c r="U88" s="30" t="str">
        <f ca="1">IF(A88="","",IFERROR(IF(OFFSET('Data Model'!$K$1,MATCH(W88,'Data Model'!L:L,0)-1,0)=TRUE,"Y","N"),"N"))</f>
        <v>N</v>
      </c>
      <c r="V88" s="10" t="str">
        <f t="shared" si="3"/>
        <v>('UPHP','Claim',86,'"cpt4_proc_mod_3"','','CPT4_PROC_MOD_3',NULL,'',NULL,NULL,NULL,'UPHP','V00'),</v>
      </c>
      <c r="W88" s="10" t="str">
        <f t="shared" si="2"/>
        <v>-CPT4_PROC_MOD_3</v>
      </c>
    </row>
    <row r="89" spans="1:23">
      <c r="A89" s="11" t="s">
        <v>80</v>
      </c>
      <c r="B89" s="11">
        <v>87</v>
      </c>
      <c r="C89" s="11" t="s">
        <v>201</v>
      </c>
      <c r="D89" s="11" t="s">
        <v>82</v>
      </c>
      <c r="E89" s="12" t="str">
        <f>VLOOKUP(C89,'Data Model'!C:C,1,0)</f>
        <v>CPT4_PROC_MOD_4</v>
      </c>
      <c r="F89" s="11"/>
      <c r="G89" s="12"/>
      <c r="H89" s="11"/>
      <c r="I89" s="10">
        <f ca="1">IFERROR(OFFSET(Profile!$B$1,MATCH(A89&amp;"-"&amp;D89&amp;"-"&amp;T89&amp;"-"&amp;Medical!C89,Profile!B:B,0)-1,1),"NO DATA PROFILE FOUND")</f>
        <v>0</v>
      </c>
      <c r="J89" s="10" t="str">
        <f ca="1">OFFSET(Profile!$B$1,MATCH(A89&amp;"-"&amp;D89&amp;"-"&amp;T89&amp;"-"&amp;Medical!C89,Profile!B:B,0)-1,2)</f>
        <v>XU</v>
      </c>
      <c r="K89" s="10">
        <f ca="1">OFFSET(Profile!$B$1,MATCH(A89&amp;"-"&amp;D89&amp;"-"&amp;T89&amp;"-"&amp;Medical!C89,Profile!B:B,0)-1,3)</f>
        <v>99.98</v>
      </c>
      <c r="L89" s="10" t="str">
        <f ca="1">OFFSET(Profile!$B$1,MATCH(A89&amp;"-"&amp;D89&amp;"-"&amp;T89&amp;"-"&amp;Medical!C89,Profile!B:B,0)-1,4)</f>
        <v>[["CQ",1180],["KX",835],["CO",618],["59",310],["JB",296]]</v>
      </c>
      <c r="M89" s="10">
        <f ca="1">OFFSET(Profile!$B$1,MATCH(A89&amp;"-"&amp;D89&amp;"-"&amp;T89&amp;"-"&amp;Medical!C89,Profile!B:B,0)-1,5)</f>
        <v>91</v>
      </c>
      <c r="N89" s="13"/>
      <c r="O89" s="13"/>
      <c r="P89" s="13"/>
      <c r="Q89" s="13"/>
      <c r="R89" s="27"/>
      <c r="S89" s="27" t="s">
        <v>80</v>
      </c>
      <c r="T89" s="27" t="s">
        <v>84</v>
      </c>
      <c r="U89" s="30" t="str">
        <f ca="1">IF(A89="","",IFERROR(IF(OFFSET('Data Model'!$K$1,MATCH(W89,'Data Model'!L:L,0)-1,0)=TRUE,"Y","N"),"N"))</f>
        <v>N</v>
      </c>
      <c r="V89" s="10" t="str">
        <f t="shared" si="3"/>
        <v>('UPHP','Claim',87,'"cpt4_proc_mod_4"','','CPT4_PROC_MOD_4',NULL,'',NULL,NULL,NULL,'UPHP','V00'),</v>
      </c>
      <c r="W89" s="10" t="str">
        <f t="shared" si="2"/>
        <v>-CPT4_PROC_MOD_4</v>
      </c>
    </row>
    <row r="90" spans="1:23" ht="30">
      <c r="A90" s="11" t="s">
        <v>80</v>
      </c>
      <c r="B90" s="11">
        <v>88</v>
      </c>
      <c r="C90" s="11" t="s">
        <v>202</v>
      </c>
      <c r="D90" s="11" t="s">
        <v>82</v>
      </c>
      <c r="E90" s="12" t="str">
        <f>VLOOKUP(C90,'Data Model'!C:C,1,0)</f>
        <v>DIAG_CD_01</v>
      </c>
      <c r="F90" s="11"/>
      <c r="G90" s="12"/>
      <c r="H90" s="11"/>
      <c r="I90" s="10">
        <f ca="1">IFERROR(OFFSET(Profile!$B$1,MATCH(A90&amp;"-"&amp;D90&amp;"-"&amp;T90&amp;"-"&amp;Medical!C90,Profile!B:B,0)-1,1),"NO DATA PROFILE FOUND")</f>
        <v>6289</v>
      </c>
      <c r="J90" s="10" t="str">
        <f ca="1">OFFSET(Profile!$B$1,MATCH(A90&amp;"-"&amp;D90&amp;"-"&amp;T90&amp;"-"&amp;Medical!C90,Profile!B:B,0)-1,2)</f>
        <v>Z9989</v>
      </c>
      <c r="K90" s="10">
        <f ca="1">OFFSET(Profile!$B$1,MATCH(A90&amp;"-"&amp;D90&amp;"-"&amp;T90&amp;"-"&amp;Medical!C90,Profile!B:B,0)-1,3)</f>
        <v>0</v>
      </c>
      <c r="L90" s="10" t="str">
        <f ca="1">OFFSET(Profile!$B$1,MATCH(A90&amp;"-"&amp;D90&amp;"-"&amp;T90&amp;"-"&amp;Medical!C90,Profile!B:B,0)-1,4)</f>
        <v>[["Z0000",895237],["Z00129",657396],["I10",492196],["F1120",336643],["N186",305049]]</v>
      </c>
      <c r="M90" s="10">
        <f ca="1">OFFSET(Profile!$B$1,MATCH(A90&amp;"-"&amp;D90&amp;"-"&amp;T90&amp;"-"&amp;Medical!C90,Profile!B:B,0)-1,5)</f>
        <v>25357</v>
      </c>
      <c r="N90" s="13"/>
      <c r="O90" s="13"/>
      <c r="P90" s="13"/>
      <c r="Q90" s="13"/>
      <c r="R90" s="27"/>
      <c r="S90" s="27" t="s">
        <v>80</v>
      </c>
      <c r="T90" s="27" t="s">
        <v>84</v>
      </c>
      <c r="U90" s="30" t="str">
        <f ca="1">IF(A90="","",IFERROR(IF(OFFSET('Data Model'!$K$1,MATCH(W90,'Data Model'!L:L,0)-1,0)=TRUE,"Y","N"),"N"))</f>
        <v>N</v>
      </c>
      <c r="V90" s="10" t="str">
        <f t="shared" si="3"/>
        <v>('UPHP','Claim',88,'"diag_cd_01"','','DIAG_CD_01',NULL,'',NULL,NULL,NULL,'UPHP','V00'),</v>
      </c>
      <c r="W90" s="10" t="str">
        <f t="shared" si="2"/>
        <v>-DIAG_CD_01</v>
      </c>
    </row>
    <row r="91" spans="1:23">
      <c r="A91" s="11" t="s">
        <v>80</v>
      </c>
      <c r="B91" s="11">
        <v>89</v>
      </c>
      <c r="C91" s="11" t="s">
        <v>203</v>
      </c>
      <c r="D91" s="11" t="s">
        <v>82</v>
      </c>
      <c r="E91" s="12" t="str">
        <f>VLOOKUP(C91,'Data Model'!C:C,1,0)</f>
        <v>DIAG_CD_01_POA</v>
      </c>
      <c r="F91" s="11"/>
      <c r="G91" s="12"/>
      <c r="H91" s="11"/>
      <c r="I91" s="10">
        <f ca="1">IFERROR(OFFSET(Profile!$B$1,MATCH(A91&amp;"-"&amp;D91&amp;"-"&amp;T91&amp;"-"&amp;Medical!C91,Profile!B:B,0)-1,1),"NO DATA PROFILE FOUND")</f>
        <v>1</v>
      </c>
      <c r="J91" s="10" t="str">
        <f ca="1">OFFSET(Profile!$B$1,MATCH(A91&amp;"-"&amp;D91&amp;"-"&amp;T91&amp;"-"&amp;Medical!C91,Profile!B:B,0)-1,2)</f>
        <v>Y</v>
      </c>
      <c r="K91" s="10">
        <f ca="1">OFFSET(Profile!$B$1,MATCH(A91&amp;"-"&amp;D91&amp;"-"&amp;T91&amp;"-"&amp;Medical!C91,Profile!B:B,0)-1,3)</f>
        <v>96.87</v>
      </c>
      <c r="L91" s="10" t="str">
        <f ca="1">OFFSET(Profile!$B$1,MATCH(A91&amp;"-"&amp;D91&amp;"-"&amp;T91&amp;"-"&amp;Medical!C91,Profile!B:B,0)-1,4)</f>
        <v>[["Y",707503],["N",5817],["1",5706],["W",613],["U",522]]</v>
      </c>
      <c r="M91" s="10">
        <f ca="1">OFFSET(Profile!$B$1,MATCH(A91&amp;"-"&amp;D91&amp;"-"&amp;T91&amp;"-"&amp;Medical!C91,Profile!B:B,0)-1,5)</f>
        <v>5</v>
      </c>
      <c r="N91" s="13"/>
      <c r="O91" s="13"/>
      <c r="P91" s="13"/>
      <c r="Q91" s="13"/>
      <c r="R91" s="27"/>
      <c r="S91" s="27" t="s">
        <v>80</v>
      </c>
      <c r="T91" s="27" t="s">
        <v>84</v>
      </c>
      <c r="U91" s="30" t="str">
        <f ca="1">IF(A91="","",IFERROR(IF(OFFSET('Data Model'!$K$1,MATCH(W91,'Data Model'!L:L,0)-1,0)=TRUE,"Y","N"),"N"))</f>
        <v>N</v>
      </c>
      <c r="V91" s="10" t="str">
        <f t="shared" si="3"/>
        <v>('UPHP','Claim',89,'"diag_cd_01_poa"','','DIAG_CD_01_POA',NULL,'',NULL,NULL,NULL,'UPHP','V00'),</v>
      </c>
      <c r="W91" s="10" t="str">
        <f t="shared" si="2"/>
        <v>-DIAG_CD_01_POA</v>
      </c>
    </row>
    <row r="92" spans="1:23" ht="30">
      <c r="A92" s="11" t="s">
        <v>80</v>
      </c>
      <c r="B92" s="11">
        <v>90</v>
      </c>
      <c r="C92" s="11" t="s">
        <v>204</v>
      </c>
      <c r="D92" s="11" t="s">
        <v>82</v>
      </c>
      <c r="E92" s="12" t="str">
        <f>VLOOKUP(C92,'Data Model'!C:C,1,0)</f>
        <v>DIAG_CD_02</v>
      </c>
      <c r="F92" s="11"/>
      <c r="G92" s="12"/>
      <c r="H92" s="11"/>
      <c r="I92" s="10">
        <f ca="1">IFERROR(OFFSET(Profile!$B$1,MATCH(A92&amp;"-"&amp;D92&amp;"-"&amp;T92&amp;"-"&amp;Medical!C92,Profile!B:B,0)-1,1),"NO DATA PROFILE FOUND")</f>
        <v>99999</v>
      </c>
      <c r="J92" s="10" t="str">
        <f ca="1">OFFSET(Profile!$B$1,MATCH(A92&amp;"-"&amp;D92&amp;"-"&amp;T92&amp;"-"&amp;Medical!C92,Profile!B:B,0)-1,2)</f>
        <v>Z9989</v>
      </c>
      <c r="K92" s="10">
        <f ca="1">OFFSET(Profile!$B$1,MATCH(A92&amp;"-"&amp;D92&amp;"-"&amp;T92&amp;"-"&amp;Medical!C92,Profile!B:B,0)-1,3)</f>
        <v>33.04</v>
      </c>
      <c r="L92" s="10" t="str">
        <f ca="1">OFFSET(Profile!$B$1,MATCH(A92&amp;"-"&amp;D92&amp;"-"&amp;T92&amp;"-"&amp;Medical!C92,Profile!B:B,0)-1,4)</f>
        <v>[["I10",592755],["Z23",345167],["E785",241642],["E559",178328],["E119",177160]]</v>
      </c>
      <c r="M92" s="10">
        <f ca="1">OFFSET(Profile!$B$1,MATCH(A92&amp;"-"&amp;D92&amp;"-"&amp;T92&amp;"-"&amp;Medical!C92,Profile!B:B,0)-1,5)</f>
        <v>23306</v>
      </c>
      <c r="N92" s="13"/>
      <c r="O92" s="13"/>
      <c r="P92" s="13"/>
      <c r="Q92" s="13"/>
      <c r="R92" s="27"/>
      <c r="S92" s="27" t="s">
        <v>80</v>
      </c>
      <c r="T92" s="27" t="s">
        <v>84</v>
      </c>
      <c r="U92" s="30" t="str">
        <f ca="1">IF(A92="","",IFERROR(IF(OFFSET('Data Model'!$K$1,MATCH(W92,'Data Model'!L:L,0)-1,0)=TRUE,"Y","N"),"N"))</f>
        <v>N</v>
      </c>
      <c r="V92" s="10" t="str">
        <f t="shared" si="3"/>
        <v>('UPHP','Claim',90,'"diag_cd_02"','','DIAG_CD_02',NULL,'',NULL,NULL,NULL,'UPHP','V00'),</v>
      </c>
      <c r="W92" s="10" t="str">
        <f t="shared" si="2"/>
        <v>-DIAG_CD_02</v>
      </c>
    </row>
    <row r="93" spans="1:23">
      <c r="A93" s="11" t="s">
        <v>80</v>
      </c>
      <c r="B93" s="11">
        <v>91</v>
      </c>
      <c r="C93" s="11" t="s">
        <v>205</v>
      </c>
      <c r="D93" s="11" t="s">
        <v>82</v>
      </c>
      <c r="E93" s="12" t="str">
        <f>VLOOKUP(C93,'Data Model'!C:C,1,0)</f>
        <v>DIAG_CD_02_POA</v>
      </c>
      <c r="F93" s="11"/>
      <c r="G93" s="12"/>
      <c r="H93" s="11"/>
      <c r="I93" s="10">
        <f ca="1">IFERROR(OFFSET(Profile!$B$1,MATCH(A93&amp;"-"&amp;D93&amp;"-"&amp;T93&amp;"-"&amp;Medical!C93,Profile!B:B,0)-1,1),"NO DATA PROFILE FOUND")</f>
        <v>1</v>
      </c>
      <c r="J93" s="10" t="str">
        <f ca="1">OFFSET(Profile!$B$1,MATCH(A93&amp;"-"&amp;D93&amp;"-"&amp;T93&amp;"-"&amp;Medical!C93,Profile!B:B,0)-1,2)</f>
        <v>Y</v>
      </c>
      <c r="K93" s="10">
        <f ca="1">OFFSET(Profile!$B$1,MATCH(A93&amp;"-"&amp;D93&amp;"-"&amp;T93&amp;"-"&amp;Medical!C93,Profile!B:B,0)-1,3)</f>
        <v>97.11</v>
      </c>
      <c r="L93" s="10" t="str">
        <f ca="1">OFFSET(Profile!$B$1,MATCH(A93&amp;"-"&amp;D93&amp;"-"&amp;T93&amp;"-"&amp;Medical!C93,Profile!B:B,0)-1,4)</f>
        <v>[["Y",597865],["N",63418],["1",2982],["W",973],["U",344]]</v>
      </c>
      <c r="M93" s="10">
        <f ca="1">OFFSET(Profile!$B$1,MATCH(A93&amp;"-"&amp;D93&amp;"-"&amp;T93&amp;"-"&amp;Medical!C93,Profile!B:B,0)-1,5)</f>
        <v>5</v>
      </c>
      <c r="N93" s="13"/>
      <c r="O93" s="13"/>
      <c r="P93" s="13"/>
      <c r="Q93" s="13"/>
      <c r="R93" s="27"/>
      <c r="S93" s="27" t="s">
        <v>80</v>
      </c>
      <c r="T93" s="27" t="s">
        <v>84</v>
      </c>
      <c r="U93" s="30" t="str">
        <f ca="1">IF(A93="","",IFERROR(IF(OFFSET('Data Model'!$K$1,MATCH(W93,'Data Model'!L:L,0)-1,0)=TRUE,"Y","N"),"N"))</f>
        <v>N</v>
      </c>
      <c r="V93" s="10" t="str">
        <f t="shared" si="3"/>
        <v>('UPHP','Claim',91,'"diag_cd_02_poa"','','DIAG_CD_02_POA',NULL,'',NULL,NULL,NULL,'UPHP','V00'),</v>
      </c>
      <c r="W93" s="10" t="str">
        <f t="shared" si="2"/>
        <v>-DIAG_CD_02_POA</v>
      </c>
    </row>
    <row r="94" spans="1:23" ht="30">
      <c r="A94" s="11" t="s">
        <v>80</v>
      </c>
      <c r="B94" s="11">
        <v>92</v>
      </c>
      <c r="C94" s="11" t="s">
        <v>206</v>
      </c>
      <c r="D94" s="11" t="s">
        <v>82</v>
      </c>
      <c r="E94" s="12" t="str">
        <f>VLOOKUP(C94,'Data Model'!C:C,1,0)</f>
        <v>DIAG_CD_03</v>
      </c>
      <c r="F94" s="11"/>
      <c r="G94" s="12"/>
      <c r="H94" s="11"/>
      <c r="I94" s="10">
        <f ca="1">IFERROR(OFFSET(Profile!$B$1,MATCH(A94&amp;"-"&amp;D94&amp;"-"&amp;T94&amp;"-"&amp;Medical!C94,Profile!B:B,0)-1,1),"NO DATA PROFILE FOUND")</f>
        <v>99999</v>
      </c>
      <c r="J94" s="10" t="str">
        <f ca="1">OFFSET(Profile!$B$1,MATCH(A94&amp;"-"&amp;D94&amp;"-"&amp;T94&amp;"-"&amp;Medical!C94,Profile!B:B,0)-1,2)</f>
        <v>Z9989</v>
      </c>
      <c r="K94" s="10">
        <f ca="1">OFFSET(Profile!$B$1,MATCH(A94&amp;"-"&amp;D94&amp;"-"&amp;T94&amp;"-"&amp;Medical!C94,Profile!B:B,0)-1,3)</f>
        <v>51.45</v>
      </c>
      <c r="L94" s="10" t="str">
        <f ca="1">OFFSET(Profile!$B$1,MATCH(A94&amp;"-"&amp;D94&amp;"-"&amp;T94&amp;"-"&amp;Medical!C94,Profile!B:B,0)-1,4)</f>
        <v>[["I10",451154],["E785",240622],["Z23",165654],["E559",146633],["E119",145473]]</v>
      </c>
      <c r="M94" s="10">
        <f ca="1">OFFSET(Profile!$B$1,MATCH(A94&amp;"-"&amp;D94&amp;"-"&amp;T94&amp;"-"&amp;Medical!C94,Profile!B:B,0)-1,5)</f>
        <v>19785</v>
      </c>
      <c r="N94" s="13"/>
      <c r="O94" s="13"/>
      <c r="P94" s="13"/>
      <c r="Q94" s="13"/>
      <c r="R94" s="27"/>
      <c r="S94" s="27" t="s">
        <v>80</v>
      </c>
      <c r="T94" s="27" t="s">
        <v>84</v>
      </c>
      <c r="U94" s="30" t="str">
        <f ca="1">IF(A94="","",IFERROR(IF(OFFSET('Data Model'!$K$1,MATCH(W94,'Data Model'!L:L,0)-1,0)=TRUE,"Y","N"),"N"))</f>
        <v>N</v>
      </c>
      <c r="V94" s="10" t="str">
        <f t="shared" si="3"/>
        <v>('UPHP','Claim',92,'"diag_cd_03"','','DIAG_CD_03',NULL,'',NULL,NULL,NULL,'UPHP','V00'),</v>
      </c>
      <c r="W94" s="10" t="str">
        <f t="shared" si="2"/>
        <v>-DIAG_CD_03</v>
      </c>
    </row>
    <row r="95" spans="1:23">
      <c r="A95" s="11" t="s">
        <v>80</v>
      </c>
      <c r="B95" s="11">
        <v>93</v>
      </c>
      <c r="C95" s="11" t="s">
        <v>207</v>
      </c>
      <c r="D95" s="11" t="s">
        <v>82</v>
      </c>
      <c r="E95" s="12" t="str">
        <f>VLOOKUP(C95,'Data Model'!C:C,1,0)</f>
        <v>DIAG_CD_03_POA</v>
      </c>
      <c r="F95" s="11"/>
      <c r="G95" s="12"/>
      <c r="H95" s="11"/>
      <c r="I95" s="10">
        <f ca="1">IFERROR(OFFSET(Profile!$B$1,MATCH(A95&amp;"-"&amp;D95&amp;"-"&amp;T95&amp;"-"&amp;Medical!C95,Profile!B:B,0)-1,1),"NO DATA PROFILE FOUND")</f>
        <v>1</v>
      </c>
      <c r="J95" s="10" t="str">
        <f ca="1">OFFSET(Profile!$B$1,MATCH(A95&amp;"-"&amp;D95&amp;"-"&amp;T95&amp;"-"&amp;Medical!C95,Profile!B:B,0)-1,2)</f>
        <v>Y</v>
      </c>
      <c r="K95" s="10">
        <f ca="1">OFFSET(Profile!$B$1,MATCH(A95&amp;"-"&amp;D95&amp;"-"&amp;T95&amp;"-"&amp;Medical!C95,Profile!B:B,0)-1,3)</f>
        <v>97.3</v>
      </c>
      <c r="L95" s="10" t="str">
        <f ca="1">OFFSET(Profile!$B$1,MATCH(A95&amp;"-"&amp;D95&amp;"-"&amp;T95&amp;"-"&amp;Medical!C95,Profile!B:B,0)-1,4)</f>
        <v>[["Y",562298],["N",54939],["1",2045],["W",829],["U",293]]</v>
      </c>
      <c r="M95" s="10">
        <f ca="1">OFFSET(Profile!$B$1,MATCH(A95&amp;"-"&amp;D95&amp;"-"&amp;T95&amp;"-"&amp;Medical!C95,Profile!B:B,0)-1,5)</f>
        <v>5</v>
      </c>
      <c r="N95" s="13"/>
      <c r="O95" s="13"/>
      <c r="P95" s="13"/>
      <c r="Q95" s="13"/>
      <c r="R95" s="27"/>
      <c r="S95" s="27" t="s">
        <v>80</v>
      </c>
      <c r="T95" s="27" t="s">
        <v>84</v>
      </c>
      <c r="U95" s="30" t="str">
        <f ca="1">IF(A95="","",IFERROR(IF(OFFSET('Data Model'!$K$1,MATCH(W95,'Data Model'!L:L,0)-1,0)=TRUE,"Y","N"),"N"))</f>
        <v>N</v>
      </c>
      <c r="V95" s="10" t="str">
        <f t="shared" si="3"/>
        <v>('UPHP','Claim',93,'"diag_cd_03_poa"','','DIAG_CD_03_POA',NULL,'',NULL,NULL,NULL,'UPHP','V00'),</v>
      </c>
      <c r="W95" s="10" t="str">
        <f t="shared" si="2"/>
        <v>-DIAG_CD_03_POA</v>
      </c>
    </row>
    <row r="96" spans="1:23" ht="30">
      <c r="A96" s="11" t="s">
        <v>80</v>
      </c>
      <c r="B96" s="11">
        <v>94</v>
      </c>
      <c r="C96" s="11" t="s">
        <v>208</v>
      </c>
      <c r="D96" s="11" t="s">
        <v>82</v>
      </c>
      <c r="E96" s="12" t="str">
        <f>VLOOKUP(C96,'Data Model'!C:C,1,0)</f>
        <v>DIAG_CD_04</v>
      </c>
      <c r="F96" s="11"/>
      <c r="G96" s="12"/>
      <c r="H96" s="11"/>
      <c r="I96" s="10">
        <f ca="1">IFERROR(OFFSET(Profile!$B$1,MATCH(A96&amp;"-"&amp;D96&amp;"-"&amp;T96&amp;"-"&amp;Medical!C96,Profile!B:B,0)-1,1),"NO DATA PROFILE FOUND")</f>
        <v>99999</v>
      </c>
      <c r="J96" s="10" t="str">
        <f ca="1">OFFSET(Profile!$B$1,MATCH(A96&amp;"-"&amp;D96&amp;"-"&amp;T96&amp;"-"&amp;Medical!C96,Profile!B:B,0)-1,2)</f>
        <v>Z9989</v>
      </c>
      <c r="K96" s="10">
        <f ca="1">OFFSET(Profile!$B$1,MATCH(A96&amp;"-"&amp;D96&amp;"-"&amp;T96&amp;"-"&amp;Medical!C96,Profile!B:B,0)-1,3)</f>
        <v>64.58</v>
      </c>
      <c r="L96" s="10" t="str">
        <f ca="1">OFFSET(Profile!$B$1,MATCH(A96&amp;"-"&amp;D96&amp;"-"&amp;T96&amp;"-"&amp;Medical!C96,Profile!B:B,0)-1,4)</f>
        <v>[["I10",297044],["E785",183693],["Z23",132220],["E559",114805],["E119",102845]]</v>
      </c>
      <c r="M96" s="10">
        <f ca="1">OFFSET(Profile!$B$1,MATCH(A96&amp;"-"&amp;D96&amp;"-"&amp;T96&amp;"-"&amp;Medical!C96,Profile!B:B,0)-1,5)</f>
        <v>16761</v>
      </c>
      <c r="N96" s="13"/>
      <c r="O96" s="13"/>
      <c r="P96" s="13"/>
      <c r="Q96" s="13"/>
      <c r="R96" s="27"/>
      <c r="S96" s="27" t="s">
        <v>80</v>
      </c>
      <c r="T96" s="27" t="s">
        <v>84</v>
      </c>
      <c r="U96" s="30" t="str">
        <f ca="1">IF(A96="","",IFERROR(IF(OFFSET('Data Model'!$K$1,MATCH(W96,'Data Model'!L:L,0)-1,0)=TRUE,"Y","N"),"N"))</f>
        <v>N</v>
      </c>
      <c r="V96" s="10" t="str">
        <f t="shared" si="3"/>
        <v>('UPHP','Claim',94,'"diag_cd_04"','','DIAG_CD_04',NULL,'',NULL,NULL,NULL,'UPHP','V00'),</v>
      </c>
      <c r="W96" s="10" t="str">
        <f t="shared" si="2"/>
        <v>-DIAG_CD_04</v>
      </c>
    </row>
    <row r="97" spans="1:23">
      <c r="A97" s="11" t="s">
        <v>80</v>
      </c>
      <c r="B97" s="11">
        <v>95</v>
      </c>
      <c r="C97" s="11" t="s">
        <v>209</v>
      </c>
      <c r="D97" s="11" t="s">
        <v>82</v>
      </c>
      <c r="E97" s="12" t="str">
        <f>VLOOKUP(C97,'Data Model'!C:C,1,0)</f>
        <v>DIAG_CD_04_POA</v>
      </c>
      <c r="F97" s="11"/>
      <c r="G97" s="12"/>
      <c r="H97" s="11"/>
      <c r="I97" s="10">
        <f ca="1">IFERROR(OFFSET(Profile!$B$1,MATCH(A97&amp;"-"&amp;D97&amp;"-"&amp;T97&amp;"-"&amp;Medical!C97,Profile!B:B,0)-1,1),"NO DATA PROFILE FOUND")</f>
        <v>1</v>
      </c>
      <c r="J97" s="10" t="str">
        <f ca="1">OFFSET(Profile!$B$1,MATCH(A97&amp;"-"&amp;D97&amp;"-"&amp;T97&amp;"-"&amp;Medical!C97,Profile!B:B,0)-1,2)</f>
        <v>Y</v>
      </c>
      <c r="K97" s="10">
        <f ca="1">OFFSET(Profile!$B$1,MATCH(A97&amp;"-"&amp;D97&amp;"-"&amp;T97&amp;"-"&amp;Medical!C97,Profile!B:B,0)-1,3)</f>
        <v>97.44</v>
      </c>
      <c r="L97" s="10" t="str">
        <f ca="1">OFFSET(Profile!$B$1,MATCH(A97&amp;"-"&amp;D97&amp;"-"&amp;T97&amp;"-"&amp;Medical!C97,Profile!B:B,0)-1,4)</f>
        <v>[["Y",531275],["N",54118],["1",1442],["W",932],["U",268]]</v>
      </c>
      <c r="M97" s="10">
        <f ca="1">OFFSET(Profile!$B$1,MATCH(A97&amp;"-"&amp;D97&amp;"-"&amp;T97&amp;"-"&amp;Medical!C97,Profile!B:B,0)-1,5)</f>
        <v>5</v>
      </c>
      <c r="N97" s="13"/>
      <c r="O97" s="13"/>
      <c r="P97" s="13"/>
      <c r="Q97" s="13"/>
      <c r="R97" s="27"/>
      <c r="S97" s="27" t="s">
        <v>80</v>
      </c>
      <c r="T97" s="27" t="s">
        <v>84</v>
      </c>
      <c r="U97" s="30" t="str">
        <f ca="1">IF(A97="","",IFERROR(IF(OFFSET('Data Model'!$K$1,MATCH(W97,'Data Model'!L:L,0)-1,0)=TRUE,"Y","N"),"N"))</f>
        <v>N</v>
      </c>
      <c r="V97" s="10" t="str">
        <f t="shared" si="3"/>
        <v>('UPHP','Claim',95,'"diag_cd_04_poa"','','DIAG_CD_04_POA',NULL,'',NULL,NULL,NULL,'UPHP','V00'),</v>
      </c>
      <c r="W97" s="10" t="str">
        <f t="shared" si="2"/>
        <v>-DIAG_CD_04_POA</v>
      </c>
    </row>
    <row r="98" spans="1:23" ht="30">
      <c r="A98" s="11" t="s">
        <v>80</v>
      </c>
      <c r="B98" s="11">
        <v>96</v>
      </c>
      <c r="C98" s="11" t="s">
        <v>210</v>
      </c>
      <c r="D98" s="11" t="s">
        <v>82</v>
      </c>
      <c r="E98" s="12" t="str">
        <f>VLOOKUP(C98,'Data Model'!C:C,1,0)</f>
        <v>DIAG_CD_05</v>
      </c>
      <c r="F98" s="11"/>
      <c r="G98" s="12"/>
      <c r="H98" s="11"/>
      <c r="I98" s="10" t="str">
        <f ca="1">IFERROR(OFFSET(Profile!$B$1,MATCH(A98&amp;"-"&amp;D98&amp;"-"&amp;T98&amp;"-"&amp;Medical!C98,Profile!B:B,0)-1,1),"NO DATA PROFILE FOUND")</f>
        <v>A020</v>
      </c>
      <c r="J98" s="10" t="str">
        <f ca="1">OFFSET(Profile!$B$1,MATCH(A98&amp;"-"&amp;D98&amp;"-"&amp;T98&amp;"-"&amp;Medical!C98,Profile!B:B,0)-1,2)</f>
        <v>Z9989</v>
      </c>
      <c r="K98" s="10">
        <f ca="1">OFFSET(Profile!$B$1,MATCH(A98&amp;"-"&amp;D98&amp;"-"&amp;T98&amp;"-"&amp;Medical!C98,Profile!B:B,0)-1,3)</f>
        <v>75.040000000000006</v>
      </c>
      <c r="L98" s="10" t="str">
        <f ca="1">OFFSET(Profile!$B$1,MATCH(A98&amp;"-"&amp;D98&amp;"-"&amp;T98&amp;"-"&amp;Medical!C98,Profile!B:B,0)-1,4)</f>
        <v>[["I10",181014],["Z23",174709],["E785",124588],["Z79899",92266],["E559",83436]]</v>
      </c>
      <c r="M98" s="10">
        <f ca="1">OFFSET(Profile!$B$1,MATCH(A98&amp;"-"&amp;D98&amp;"-"&amp;T98&amp;"-"&amp;Medical!C98,Profile!B:B,0)-1,5)</f>
        <v>13886</v>
      </c>
      <c r="N98" s="13"/>
      <c r="O98" s="13"/>
      <c r="P98" s="13"/>
      <c r="Q98" s="13"/>
      <c r="R98" s="27"/>
      <c r="S98" s="27" t="s">
        <v>80</v>
      </c>
      <c r="T98" s="27" t="s">
        <v>84</v>
      </c>
      <c r="U98" s="30" t="str">
        <f ca="1">IF(A98="","",IFERROR(IF(OFFSET('Data Model'!$K$1,MATCH(W98,'Data Model'!L:L,0)-1,0)=TRUE,"Y","N"),"N"))</f>
        <v>N</v>
      </c>
      <c r="V98" s="10" t="str">
        <f t="shared" si="3"/>
        <v>('UPHP','Claim',96,'"diag_cd_05"','','DIAG_CD_05',NULL,'',NULL,NULL,NULL,'UPHP','V00'),</v>
      </c>
      <c r="W98" s="10" t="str">
        <f t="shared" si="2"/>
        <v>-DIAG_CD_05</v>
      </c>
    </row>
    <row r="99" spans="1:23">
      <c r="A99" s="11" t="s">
        <v>80</v>
      </c>
      <c r="B99" s="11">
        <v>97</v>
      </c>
      <c r="C99" s="11" t="s">
        <v>211</v>
      </c>
      <c r="D99" s="11" t="s">
        <v>82</v>
      </c>
      <c r="E99" s="12" t="str">
        <f>VLOOKUP(C99,'Data Model'!C:C,1,0)</f>
        <v>DIAG_CD_05_POA</v>
      </c>
      <c r="F99" s="11"/>
      <c r="G99" s="12"/>
      <c r="H99" s="11"/>
      <c r="I99" s="10">
        <f ca="1">IFERROR(OFFSET(Profile!$B$1,MATCH(A99&amp;"-"&amp;D99&amp;"-"&amp;T99&amp;"-"&amp;Medical!C99,Profile!B:B,0)-1,1),"NO DATA PROFILE FOUND")</f>
        <v>1</v>
      </c>
      <c r="J99" s="10" t="str">
        <f ca="1">OFFSET(Profile!$B$1,MATCH(A99&amp;"-"&amp;D99&amp;"-"&amp;T99&amp;"-"&amp;Medical!C99,Profile!B:B,0)-1,2)</f>
        <v>Y</v>
      </c>
      <c r="K99" s="10">
        <f ca="1">OFFSET(Profile!$B$1,MATCH(A99&amp;"-"&amp;D99&amp;"-"&amp;T99&amp;"-"&amp;Medical!C99,Profile!B:B,0)-1,3)</f>
        <v>97.6</v>
      </c>
      <c r="L99" s="10" t="str">
        <f ca="1">OFFSET(Profile!$B$1,MATCH(A99&amp;"-"&amp;D99&amp;"-"&amp;T99&amp;"-"&amp;Medical!C99,Profile!B:B,0)-1,4)</f>
        <v>[["Y",498941],["N",51277],["1",1056],["W",794],["U",272]]</v>
      </c>
      <c r="M99" s="10">
        <f ca="1">OFFSET(Profile!$B$1,MATCH(A99&amp;"-"&amp;D99&amp;"-"&amp;T99&amp;"-"&amp;Medical!C99,Profile!B:B,0)-1,5)</f>
        <v>5</v>
      </c>
      <c r="N99" s="13"/>
      <c r="O99" s="13"/>
      <c r="P99" s="13"/>
      <c r="Q99" s="13"/>
      <c r="R99" s="27"/>
      <c r="S99" s="27" t="s">
        <v>80</v>
      </c>
      <c r="T99" s="27" t="s">
        <v>84</v>
      </c>
      <c r="U99" s="30" t="str">
        <f ca="1">IF(A99="","",IFERROR(IF(OFFSET('Data Model'!$K$1,MATCH(W99,'Data Model'!L:L,0)-1,0)=TRUE,"Y","N"),"N"))</f>
        <v>N</v>
      </c>
      <c r="V99" s="10" t="str">
        <f t="shared" si="3"/>
        <v>('UPHP','Claim',97,'"diag_cd_05_poa"','','DIAG_CD_05_POA',NULL,'',NULL,NULL,NULL,'UPHP','V00'),</v>
      </c>
      <c r="W99" s="10" t="str">
        <f t="shared" si="2"/>
        <v>-DIAG_CD_05_POA</v>
      </c>
    </row>
    <row r="100" spans="1:23" ht="30">
      <c r="A100" s="11" t="s">
        <v>80</v>
      </c>
      <c r="B100" s="11">
        <v>98</v>
      </c>
      <c r="C100" s="11" t="s">
        <v>212</v>
      </c>
      <c r="D100" s="11" t="s">
        <v>82</v>
      </c>
      <c r="E100" s="12" t="str">
        <f>VLOOKUP(C100,'Data Model'!C:C,1,0)</f>
        <v>DIAG_CD_06</v>
      </c>
      <c r="F100" s="11"/>
      <c r="G100" s="12"/>
      <c r="H100" s="11"/>
      <c r="I100" s="10" t="str">
        <f ca="1">IFERROR(OFFSET(Profile!$B$1,MATCH(A100&amp;"-"&amp;D100&amp;"-"&amp;T100&amp;"-"&amp;Medical!C100,Profile!B:B,0)-1,1),"NO DATA PROFILE FOUND")</f>
        <v>A000</v>
      </c>
      <c r="J100" s="10" t="str">
        <f ca="1">OFFSET(Profile!$B$1,MATCH(A100&amp;"-"&amp;D100&amp;"-"&amp;T100&amp;"-"&amp;Medical!C100,Profile!B:B,0)-1,2)</f>
        <v>Z9989</v>
      </c>
      <c r="K100" s="10">
        <f ca="1">OFFSET(Profile!$B$1,MATCH(A100&amp;"-"&amp;D100&amp;"-"&amp;T100&amp;"-"&amp;Medical!C100,Profile!B:B,0)-1,3)</f>
        <v>81.31</v>
      </c>
      <c r="L100" s="10" t="str">
        <f ca="1">OFFSET(Profile!$B$1,MATCH(A100&amp;"-"&amp;D100&amp;"-"&amp;T100&amp;"-"&amp;Medical!C100,Profile!B:B,0)-1,4)</f>
        <v>[["I10",127113],["E785",94584],["Z79899",78017],["Z23",68979],["K219",67036]]</v>
      </c>
      <c r="M100" s="10">
        <f ca="1">OFFSET(Profile!$B$1,MATCH(A100&amp;"-"&amp;D100&amp;"-"&amp;T100&amp;"-"&amp;Medical!C100,Profile!B:B,0)-1,5)</f>
        <v>12039</v>
      </c>
      <c r="N100" s="13"/>
      <c r="O100" s="13"/>
      <c r="P100" s="13"/>
      <c r="Q100" s="13"/>
      <c r="R100" s="27"/>
      <c r="S100" s="27" t="s">
        <v>80</v>
      </c>
      <c r="T100" s="27" t="s">
        <v>84</v>
      </c>
      <c r="U100" s="30" t="str">
        <f ca="1">IF(A100="","",IFERROR(IF(OFFSET('Data Model'!$K$1,MATCH(W100,'Data Model'!L:L,0)-1,0)=TRUE,"Y","N"),"N"))</f>
        <v>N</v>
      </c>
      <c r="V100" s="10" t="str">
        <f t="shared" si="3"/>
        <v>('UPHP','Claim',98,'"diag_cd_06"','','DIAG_CD_06',NULL,'',NULL,NULL,NULL,'UPHP','V00'),</v>
      </c>
      <c r="W100" s="10" t="str">
        <f t="shared" si="2"/>
        <v>-DIAG_CD_06</v>
      </c>
    </row>
    <row r="101" spans="1:23">
      <c r="A101" s="11" t="s">
        <v>80</v>
      </c>
      <c r="B101" s="11">
        <v>99</v>
      </c>
      <c r="C101" s="11" t="s">
        <v>213</v>
      </c>
      <c r="D101" s="11" t="s">
        <v>82</v>
      </c>
      <c r="E101" s="12" t="str">
        <f>VLOOKUP(C101,'Data Model'!C:C,1,0)</f>
        <v>DIAG_CD_06_POA</v>
      </c>
      <c r="F101" s="11"/>
      <c r="G101" s="12"/>
      <c r="H101" s="11"/>
      <c r="I101" s="10">
        <f ca="1">IFERROR(OFFSET(Profile!$B$1,MATCH(A101&amp;"-"&amp;D101&amp;"-"&amp;T101&amp;"-"&amp;Medical!C101,Profile!B:B,0)-1,1),"NO DATA PROFILE FOUND")</f>
        <v>1</v>
      </c>
      <c r="J101" s="10" t="str">
        <f ca="1">OFFSET(Profile!$B$1,MATCH(A101&amp;"-"&amp;D101&amp;"-"&amp;T101&amp;"-"&amp;Medical!C101,Profile!B:B,0)-1,2)</f>
        <v>Y</v>
      </c>
      <c r="K101" s="10">
        <f ca="1">OFFSET(Profile!$B$1,MATCH(A101&amp;"-"&amp;D101&amp;"-"&amp;T101&amp;"-"&amp;Medical!C101,Profile!B:B,0)-1,3)</f>
        <v>97.77</v>
      </c>
      <c r="L101" s="10" t="str">
        <f ca="1">OFFSET(Profile!$B$1,MATCH(A101&amp;"-"&amp;D101&amp;"-"&amp;T101&amp;"-"&amp;Medical!C101,Profile!B:B,0)-1,4)</f>
        <v>[["Y",466154],["N",46240],["1",767],["W",764],["U",233]]</v>
      </c>
      <c r="M101" s="10">
        <f ca="1">OFFSET(Profile!$B$1,MATCH(A101&amp;"-"&amp;D101&amp;"-"&amp;T101&amp;"-"&amp;Medical!C101,Profile!B:B,0)-1,5)</f>
        <v>5</v>
      </c>
      <c r="N101" s="13"/>
      <c r="O101" s="13"/>
      <c r="P101" s="13"/>
      <c r="Q101" s="13"/>
      <c r="R101" s="27"/>
      <c r="S101" s="27" t="s">
        <v>80</v>
      </c>
      <c r="T101" s="27" t="s">
        <v>84</v>
      </c>
      <c r="U101" s="30" t="str">
        <f ca="1">IF(A101="","",IFERROR(IF(OFFSET('Data Model'!$K$1,MATCH(W101,'Data Model'!L:L,0)-1,0)=TRUE,"Y","N"),"N"))</f>
        <v>N</v>
      </c>
      <c r="V101" s="10" t="str">
        <f t="shared" si="3"/>
        <v>('UPHP','Claim',99,'"diag_cd_06_poa"','','DIAG_CD_06_POA',NULL,'',NULL,NULL,NULL,'UPHP','V00'),</v>
      </c>
      <c r="W101" s="10" t="str">
        <f t="shared" si="2"/>
        <v>-DIAG_CD_06_POA</v>
      </c>
    </row>
    <row r="102" spans="1:23" ht="30">
      <c r="A102" s="11" t="s">
        <v>80</v>
      </c>
      <c r="B102" s="11">
        <v>100</v>
      </c>
      <c r="C102" s="11" t="s">
        <v>214</v>
      </c>
      <c r="D102" s="11" t="s">
        <v>82</v>
      </c>
      <c r="E102" s="12" t="str">
        <f>VLOOKUP(C102,'Data Model'!C:C,1,0)</f>
        <v>DIAG_CD_07</v>
      </c>
      <c r="F102" s="11"/>
      <c r="G102" s="12"/>
      <c r="H102" s="11"/>
      <c r="I102" s="10" t="str">
        <f ca="1">IFERROR(OFFSET(Profile!$B$1,MATCH(A102&amp;"-"&amp;D102&amp;"-"&amp;T102&amp;"-"&amp;Medical!C102,Profile!B:B,0)-1,1),"NO DATA PROFILE FOUND")</f>
        <v>A029</v>
      </c>
      <c r="J102" s="10" t="str">
        <f ca="1">OFFSET(Profile!$B$1,MATCH(A102&amp;"-"&amp;D102&amp;"-"&amp;T102&amp;"-"&amp;Medical!C102,Profile!B:B,0)-1,2)</f>
        <v>Z9989</v>
      </c>
      <c r="K102" s="10">
        <f ca="1">OFFSET(Profile!$B$1,MATCH(A102&amp;"-"&amp;D102&amp;"-"&amp;T102&amp;"-"&amp;Medical!C102,Profile!B:B,0)-1,3)</f>
        <v>85.7</v>
      </c>
      <c r="L102" s="10" t="str">
        <f ca="1">OFFSET(Profile!$B$1,MATCH(A102&amp;"-"&amp;D102&amp;"-"&amp;T102&amp;"-"&amp;Medical!C102,Profile!B:B,0)-1,4)</f>
        <v>[["I10",90613],["E785",72202],["Z79899",68505],["K219",58599],["Z87891",45750]]</v>
      </c>
      <c r="M102" s="10">
        <f ca="1">OFFSET(Profile!$B$1,MATCH(A102&amp;"-"&amp;D102&amp;"-"&amp;T102&amp;"-"&amp;Medical!C102,Profile!B:B,0)-1,5)</f>
        <v>10436</v>
      </c>
      <c r="N102" s="13"/>
      <c r="O102" s="13"/>
      <c r="P102" s="13"/>
      <c r="Q102" s="13"/>
      <c r="R102" s="27"/>
      <c r="S102" s="27" t="s">
        <v>80</v>
      </c>
      <c r="T102" s="27" t="s">
        <v>84</v>
      </c>
      <c r="U102" s="30" t="str">
        <f ca="1">IF(A102="","",IFERROR(IF(OFFSET('Data Model'!$K$1,MATCH(W102,'Data Model'!L:L,0)-1,0)=TRUE,"Y","N"),"N"))</f>
        <v>N</v>
      </c>
      <c r="V102" s="10" t="str">
        <f t="shared" si="3"/>
        <v>('UPHP','Claim',100,'"diag_cd_07"','','DIAG_CD_07',NULL,'',NULL,NULL,NULL,'UPHP','V00'),</v>
      </c>
      <c r="W102" s="10" t="str">
        <f t="shared" si="2"/>
        <v>-DIAG_CD_07</v>
      </c>
    </row>
    <row r="103" spans="1:23">
      <c r="A103" s="11" t="s">
        <v>80</v>
      </c>
      <c r="B103" s="11">
        <v>101</v>
      </c>
      <c r="C103" s="11" t="s">
        <v>215</v>
      </c>
      <c r="D103" s="11" t="s">
        <v>82</v>
      </c>
      <c r="E103" s="12" t="str">
        <f>VLOOKUP(C103,'Data Model'!C:C,1,0)</f>
        <v>DIAG_CD_07_POA</v>
      </c>
      <c r="F103" s="11"/>
      <c r="G103" s="12"/>
      <c r="H103" s="11"/>
      <c r="I103" s="10">
        <f ca="1">IFERROR(OFFSET(Profile!$B$1,MATCH(A103&amp;"-"&amp;D103&amp;"-"&amp;T103&amp;"-"&amp;Medical!C103,Profile!B:B,0)-1,1),"NO DATA PROFILE FOUND")</f>
        <v>1</v>
      </c>
      <c r="J103" s="10" t="str">
        <f ca="1">OFFSET(Profile!$B$1,MATCH(A103&amp;"-"&amp;D103&amp;"-"&amp;T103&amp;"-"&amp;Medical!C103,Profile!B:B,0)-1,2)</f>
        <v>Y</v>
      </c>
      <c r="K103" s="10">
        <f ca="1">OFFSET(Profile!$B$1,MATCH(A103&amp;"-"&amp;D103&amp;"-"&amp;T103&amp;"-"&amp;Medical!C103,Profile!B:B,0)-1,3)</f>
        <v>97.93</v>
      </c>
      <c r="L103" s="10" t="str">
        <f ca="1">OFFSET(Profile!$B$1,MATCH(A103&amp;"-"&amp;D103&amp;"-"&amp;T103&amp;"-"&amp;Medical!C103,Profile!B:B,0)-1,4)</f>
        <v>[["Y",433355],["N",41763],["W",678],["1",424],["U",200]]</v>
      </c>
      <c r="M103" s="10">
        <f ca="1">OFFSET(Profile!$B$1,MATCH(A103&amp;"-"&amp;D103&amp;"-"&amp;T103&amp;"-"&amp;Medical!C103,Profile!B:B,0)-1,5)</f>
        <v>5</v>
      </c>
      <c r="N103" s="13"/>
      <c r="O103" s="13"/>
      <c r="P103" s="13"/>
      <c r="Q103" s="13"/>
      <c r="R103" s="27"/>
      <c r="S103" s="27" t="s">
        <v>80</v>
      </c>
      <c r="T103" s="27" t="s">
        <v>84</v>
      </c>
      <c r="U103" s="30" t="str">
        <f ca="1">IF(A103="","",IFERROR(IF(OFFSET('Data Model'!$K$1,MATCH(W103,'Data Model'!L:L,0)-1,0)=TRUE,"Y","N"),"N"))</f>
        <v>N</v>
      </c>
      <c r="V103" s="10" t="str">
        <f t="shared" si="3"/>
        <v>('UPHP','Claim',101,'"diag_cd_07_poa"','','DIAG_CD_07_POA',NULL,'',NULL,NULL,NULL,'UPHP','V00'),</v>
      </c>
      <c r="W103" s="10" t="str">
        <f t="shared" si="2"/>
        <v>-DIAG_CD_07_POA</v>
      </c>
    </row>
    <row r="104" spans="1:23" ht="30">
      <c r="A104" s="11" t="s">
        <v>80</v>
      </c>
      <c r="B104" s="11">
        <v>102</v>
      </c>
      <c r="C104" s="11" t="s">
        <v>216</v>
      </c>
      <c r="D104" s="11" t="s">
        <v>82</v>
      </c>
      <c r="E104" s="12" t="str">
        <f>VLOOKUP(C104,'Data Model'!C:C,1,0)</f>
        <v>DIAG_CD_08</v>
      </c>
      <c r="F104" s="11"/>
      <c r="G104" s="12"/>
      <c r="H104" s="11"/>
      <c r="I104" s="10" t="str">
        <f ca="1">IFERROR(OFFSET(Profile!$B$1,MATCH(A104&amp;"-"&amp;D104&amp;"-"&amp;T104&amp;"-"&amp;Medical!C104,Profile!B:B,0)-1,1),"NO DATA PROFILE FOUND")</f>
        <v>A029</v>
      </c>
      <c r="J104" s="10" t="str">
        <f ca="1">OFFSET(Profile!$B$1,MATCH(A104&amp;"-"&amp;D104&amp;"-"&amp;T104&amp;"-"&amp;Medical!C104,Profile!B:B,0)-1,2)</f>
        <v>Z9989</v>
      </c>
      <c r="K104" s="10">
        <f ca="1">OFFSET(Profile!$B$1,MATCH(A104&amp;"-"&amp;D104&amp;"-"&amp;T104&amp;"-"&amp;Medical!C104,Profile!B:B,0)-1,3)</f>
        <v>88.75</v>
      </c>
      <c r="L104" s="10" t="str">
        <f ca="1">OFFSET(Profile!$B$1,MATCH(A104&amp;"-"&amp;D104&amp;"-"&amp;T104&amp;"-"&amp;Medical!C104,Profile!B:B,0)-1,4)</f>
        <v>[["Z79899",62334],["I10",60411],["E785",55297],["K219",47201],["Z87891",40902]]</v>
      </c>
      <c r="M104" s="10">
        <f ca="1">OFFSET(Profile!$B$1,MATCH(A104&amp;"-"&amp;D104&amp;"-"&amp;T104&amp;"-"&amp;Medical!C104,Profile!B:B,0)-1,5)</f>
        <v>9168</v>
      </c>
      <c r="N104" s="13"/>
      <c r="O104" s="13"/>
      <c r="P104" s="13"/>
      <c r="Q104" s="13"/>
      <c r="R104" s="27"/>
      <c r="S104" s="27" t="s">
        <v>80</v>
      </c>
      <c r="T104" s="27" t="s">
        <v>84</v>
      </c>
      <c r="U104" s="30" t="str">
        <f ca="1">IF(A104="","",IFERROR(IF(OFFSET('Data Model'!$K$1,MATCH(W104,'Data Model'!L:L,0)-1,0)=TRUE,"Y","N"),"N"))</f>
        <v>N</v>
      </c>
      <c r="V104" s="10" t="str">
        <f t="shared" si="3"/>
        <v>('UPHP','Claim',102,'"diag_cd_08"','','DIAG_CD_08',NULL,'',NULL,NULL,NULL,'UPHP','V00'),</v>
      </c>
      <c r="W104" s="10" t="str">
        <f t="shared" si="2"/>
        <v>-DIAG_CD_08</v>
      </c>
    </row>
    <row r="105" spans="1:23">
      <c r="A105" s="11" t="s">
        <v>80</v>
      </c>
      <c r="B105" s="11">
        <v>103</v>
      </c>
      <c r="C105" s="11" t="s">
        <v>217</v>
      </c>
      <c r="D105" s="11" t="s">
        <v>82</v>
      </c>
      <c r="E105" s="12" t="str">
        <f>VLOOKUP(C105,'Data Model'!C:C,1,0)</f>
        <v>DIAG_CD_08_POA</v>
      </c>
      <c r="F105" s="11"/>
      <c r="G105" s="12"/>
      <c r="H105" s="11"/>
      <c r="I105" s="10">
        <f ca="1">IFERROR(OFFSET(Profile!$B$1,MATCH(A105&amp;"-"&amp;D105&amp;"-"&amp;T105&amp;"-"&amp;Medical!C105,Profile!B:B,0)-1,1),"NO DATA PROFILE FOUND")</f>
        <v>1</v>
      </c>
      <c r="J105" s="10" t="str">
        <f ca="1">OFFSET(Profile!$B$1,MATCH(A105&amp;"-"&amp;D105&amp;"-"&amp;T105&amp;"-"&amp;Medical!C105,Profile!B:B,0)-1,2)</f>
        <v>Y</v>
      </c>
      <c r="K105" s="10">
        <f ca="1">OFFSET(Profile!$B$1,MATCH(A105&amp;"-"&amp;D105&amp;"-"&amp;T105&amp;"-"&amp;Medical!C105,Profile!B:B,0)-1,3)</f>
        <v>98.1</v>
      </c>
      <c r="L105" s="10" t="str">
        <f ca="1">OFFSET(Profile!$B$1,MATCH(A105&amp;"-"&amp;D105&amp;"-"&amp;T105&amp;"-"&amp;Medical!C105,Profile!B:B,0)-1,4)</f>
        <v>[["Y",399343],["N",36935],["W",607],["1",394],["U",96]]</v>
      </c>
      <c r="M105" s="10">
        <f ca="1">OFFSET(Profile!$B$1,MATCH(A105&amp;"-"&amp;D105&amp;"-"&amp;T105&amp;"-"&amp;Medical!C105,Profile!B:B,0)-1,5)</f>
        <v>5</v>
      </c>
      <c r="N105" s="13"/>
      <c r="O105" s="13"/>
      <c r="P105" s="13"/>
      <c r="Q105" s="13"/>
      <c r="R105" s="27"/>
      <c r="S105" s="27" t="s">
        <v>80</v>
      </c>
      <c r="T105" s="27" t="s">
        <v>84</v>
      </c>
      <c r="U105" s="30" t="str">
        <f ca="1">IF(A105="","",IFERROR(IF(OFFSET('Data Model'!$K$1,MATCH(W105,'Data Model'!L:L,0)-1,0)=TRUE,"Y","N"),"N"))</f>
        <v>N</v>
      </c>
      <c r="V105" s="10" t="str">
        <f t="shared" si="3"/>
        <v>('UPHP','Claim',103,'"diag_cd_08_poa"','','DIAG_CD_08_POA',NULL,'',NULL,NULL,NULL,'UPHP','V00'),</v>
      </c>
      <c r="W105" s="10" t="str">
        <f t="shared" si="2"/>
        <v>-DIAG_CD_08_POA</v>
      </c>
    </row>
    <row r="106" spans="1:23" ht="30">
      <c r="A106" s="11" t="s">
        <v>80</v>
      </c>
      <c r="B106" s="11">
        <v>104</v>
      </c>
      <c r="C106" s="11" t="s">
        <v>218</v>
      </c>
      <c r="D106" s="11" t="s">
        <v>82</v>
      </c>
      <c r="E106" s="12" t="str">
        <f>VLOOKUP(C106,'Data Model'!C:C,1,0)</f>
        <v>DIAG_CD_09</v>
      </c>
      <c r="F106" s="11"/>
      <c r="G106" s="12"/>
      <c r="H106" s="11"/>
      <c r="I106" s="10" t="str">
        <f ca="1">IFERROR(OFFSET(Profile!$B$1,MATCH(A106&amp;"-"&amp;D106&amp;"-"&amp;T106&amp;"-"&amp;Medical!C106,Profile!B:B,0)-1,1),"NO DATA PROFILE FOUND")</f>
        <v>A029</v>
      </c>
      <c r="J106" s="10" t="str">
        <f ca="1">OFFSET(Profile!$B$1,MATCH(A106&amp;"-"&amp;D106&amp;"-"&amp;T106&amp;"-"&amp;Medical!C106,Profile!B:B,0)-1,2)</f>
        <v>Z9989</v>
      </c>
      <c r="K106" s="10">
        <f ca="1">OFFSET(Profile!$B$1,MATCH(A106&amp;"-"&amp;D106&amp;"-"&amp;T106&amp;"-"&amp;Medical!C106,Profile!B:B,0)-1,3)</f>
        <v>91.1</v>
      </c>
      <c r="L106" s="10" t="str">
        <f ca="1">OFFSET(Profile!$B$1,MATCH(A106&amp;"-"&amp;D106&amp;"-"&amp;T106&amp;"-"&amp;Medical!C106,Profile!B:B,0)-1,4)</f>
        <v>[["Z79899",54019],["I10",41197],["E785",39768],["K219",38202],["Z87891",37042]]</v>
      </c>
      <c r="M106" s="10">
        <f ca="1">OFFSET(Profile!$B$1,MATCH(A106&amp;"-"&amp;D106&amp;"-"&amp;T106&amp;"-"&amp;Medical!C106,Profile!B:B,0)-1,5)</f>
        <v>8023</v>
      </c>
      <c r="N106" s="13"/>
      <c r="O106" s="13"/>
      <c r="P106" s="13"/>
      <c r="Q106" s="13"/>
      <c r="R106" s="27"/>
      <c r="S106" s="27" t="s">
        <v>80</v>
      </c>
      <c r="T106" s="27" t="s">
        <v>84</v>
      </c>
      <c r="U106" s="30" t="str">
        <f ca="1">IF(A106="","",IFERROR(IF(OFFSET('Data Model'!$K$1,MATCH(W106,'Data Model'!L:L,0)-1,0)=TRUE,"Y","N"),"N"))</f>
        <v>N</v>
      </c>
      <c r="V106" s="10" t="str">
        <f t="shared" si="3"/>
        <v>('UPHP','Claim',104,'"diag_cd_09"','','DIAG_CD_09',NULL,'',NULL,NULL,NULL,'UPHP','V00'),</v>
      </c>
      <c r="W106" s="10" t="str">
        <f t="shared" si="2"/>
        <v>-DIAG_CD_09</v>
      </c>
    </row>
    <row r="107" spans="1:23">
      <c r="A107" s="11" t="s">
        <v>80</v>
      </c>
      <c r="B107" s="11">
        <v>105</v>
      </c>
      <c r="C107" s="11" t="s">
        <v>219</v>
      </c>
      <c r="D107" s="11" t="s">
        <v>82</v>
      </c>
      <c r="E107" s="12" t="str">
        <f>VLOOKUP(C107,'Data Model'!C:C,1,0)</f>
        <v>DIAG_CD_09_POA</v>
      </c>
      <c r="F107" s="11"/>
      <c r="G107" s="12"/>
      <c r="H107" s="11"/>
      <c r="I107" s="10">
        <f ca="1">IFERROR(OFFSET(Profile!$B$1,MATCH(A107&amp;"-"&amp;D107&amp;"-"&amp;T107&amp;"-"&amp;Medical!C107,Profile!B:B,0)-1,1),"NO DATA PROFILE FOUND")</f>
        <v>1</v>
      </c>
      <c r="J107" s="10" t="str">
        <f ca="1">OFFSET(Profile!$B$1,MATCH(A107&amp;"-"&amp;D107&amp;"-"&amp;T107&amp;"-"&amp;Medical!C107,Profile!B:B,0)-1,2)</f>
        <v>Y</v>
      </c>
      <c r="K107" s="10">
        <f ca="1">OFFSET(Profile!$B$1,MATCH(A107&amp;"-"&amp;D107&amp;"-"&amp;T107&amp;"-"&amp;Medical!C107,Profile!B:B,0)-1,3)</f>
        <v>98.26</v>
      </c>
      <c r="L107" s="10" t="str">
        <f ca="1">OFFSET(Profile!$B$1,MATCH(A107&amp;"-"&amp;D107&amp;"-"&amp;T107&amp;"-"&amp;Medical!C107,Profile!B:B,0)-1,4)</f>
        <v>[["Y",364771],["N",33596],["W",583],["1",398],["U",87]]</v>
      </c>
      <c r="M107" s="10">
        <f ca="1">OFFSET(Profile!$B$1,MATCH(A107&amp;"-"&amp;D107&amp;"-"&amp;T107&amp;"-"&amp;Medical!C107,Profile!B:B,0)-1,5)</f>
        <v>5</v>
      </c>
      <c r="N107" s="13"/>
      <c r="O107" s="13"/>
      <c r="P107" s="13"/>
      <c r="Q107" s="13"/>
      <c r="R107" s="27"/>
      <c r="S107" s="27" t="s">
        <v>80</v>
      </c>
      <c r="T107" s="27" t="s">
        <v>84</v>
      </c>
      <c r="U107" s="30" t="str">
        <f ca="1">IF(A107="","",IFERROR(IF(OFFSET('Data Model'!$K$1,MATCH(W107,'Data Model'!L:L,0)-1,0)=TRUE,"Y","N"),"N"))</f>
        <v>N</v>
      </c>
      <c r="V107" s="10" t="str">
        <f t="shared" si="3"/>
        <v>('UPHP','Claim',105,'"diag_cd_09_poa"','','DIAG_CD_09_POA',NULL,'',NULL,NULL,NULL,'UPHP','V00'),</v>
      </c>
      <c r="W107" s="10" t="str">
        <f t="shared" si="2"/>
        <v>-DIAG_CD_09_POA</v>
      </c>
    </row>
    <row r="108" spans="1:23" ht="30">
      <c r="A108" s="11" t="s">
        <v>80</v>
      </c>
      <c r="B108" s="11">
        <v>106</v>
      </c>
      <c r="C108" s="11" t="s">
        <v>220</v>
      </c>
      <c r="D108" s="11" t="s">
        <v>82</v>
      </c>
      <c r="E108" s="12" t="str">
        <f>VLOOKUP(C108,'Data Model'!C:C,1,0)</f>
        <v>DIAG_CD_10</v>
      </c>
      <c r="F108" s="11"/>
      <c r="G108" s="12"/>
      <c r="H108" s="11"/>
      <c r="I108" s="10" t="str">
        <f ca="1">IFERROR(OFFSET(Profile!$B$1,MATCH(A108&amp;"-"&amp;D108&amp;"-"&amp;T108&amp;"-"&amp;Medical!C108,Profile!B:B,0)-1,1),"NO DATA PROFILE FOUND")</f>
        <v>A0472</v>
      </c>
      <c r="J108" s="10" t="str">
        <f ca="1">OFFSET(Profile!$B$1,MATCH(A108&amp;"-"&amp;D108&amp;"-"&amp;T108&amp;"-"&amp;Medical!C108,Profile!B:B,0)-1,2)</f>
        <v>Z9989</v>
      </c>
      <c r="K108" s="10">
        <f ca="1">OFFSET(Profile!$B$1,MATCH(A108&amp;"-"&amp;D108&amp;"-"&amp;T108&amp;"-"&amp;Medical!C108,Profile!B:B,0)-1,3)</f>
        <v>92.77</v>
      </c>
      <c r="L108" s="10" t="str">
        <f ca="1">OFFSET(Profile!$B$1,MATCH(A108&amp;"-"&amp;D108&amp;"-"&amp;T108&amp;"-"&amp;Medical!C108,Profile!B:B,0)-1,4)</f>
        <v>[["Z79899",49094],["Z87891",33145],["E785",31025],["K219",30891],["I10",27887]]</v>
      </c>
      <c r="M108" s="10">
        <f ca="1">OFFSET(Profile!$B$1,MATCH(A108&amp;"-"&amp;D108&amp;"-"&amp;T108&amp;"-"&amp;Medical!C108,Profile!B:B,0)-1,5)</f>
        <v>6977</v>
      </c>
      <c r="N108" s="13"/>
      <c r="O108" s="13"/>
      <c r="P108" s="13"/>
      <c r="Q108" s="13"/>
      <c r="R108" s="27"/>
      <c r="S108" s="27" t="s">
        <v>80</v>
      </c>
      <c r="T108" s="27" t="s">
        <v>84</v>
      </c>
      <c r="U108" s="30" t="str">
        <f ca="1">IF(A108="","",IFERROR(IF(OFFSET('Data Model'!$K$1,MATCH(W108,'Data Model'!L:L,0)-1,0)=TRUE,"Y","N"),"N"))</f>
        <v>N</v>
      </c>
      <c r="V108" s="10" t="str">
        <f t="shared" si="3"/>
        <v>('UPHP','Claim',106,'"diag_cd_10"','','DIAG_CD_10',NULL,'',NULL,NULL,NULL,'UPHP','V00'),</v>
      </c>
      <c r="W108" s="10" t="str">
        <f t="shared" si="2"/>
        <v>-DIAG_CD_10</v>
      </c>
    </row>
    <row r="109" spans="1:23">
      <c r="A109" s="11" t="s">
        <v>80</v>
      </c>
      <c r="B109" s="11">
        <v>107</v>
      </c>
      <c r="C109" s="11" t="s">
        <v>221</v>
      </c>
      <c r="D109" s="11" t="s">
        <v>82</v>
      </c>
      <c r="E109" s="12" t="str">
        <f>VLOOKUP(C109,'Data Model'!C:C,1,0)</f>
        <v>DIAG_CD_10_POA</v>
      </c>
      <c r="F109" s="11"/>
      <c r="G109" s="12"/>
      <c r="H109" s="11"/>
      <c r="I109" s="10">
        <f ca="1">IFERROR(OFFSET(Profile!$B$1,MATCH(A109&amp;"-"&amp;D109&amp;"-"&amp;T109&amp;"-"&amp;Medical!C109,Profile!B:B,0)-1,1),"NO DATA PROFILE FOUND")</f>
        <v>1</v>
      </c>
      <c r="J109" s="10" t="str">
        <f ca="1">OFFSET(Profile!$B$1,MATCH(A109&amp;"-"&amp;D109&amp;"-"&amp;T109&amp;"-"&amp;Medical!C109,Profile!B:B,0)-1,2)</f>
        <v>Y</v>
      </c>
      <c r="K109" s="10">
        <f ca="1">OFFSET(Profile!$B$1,MATCH(A109&amp;"-"&amp;D109&amp;"-"&amp;T109&amp;"-"&amp;Medical!C109,Profile!B:B,0)-1,3)</f>
        <v>98.42</v>
      </c>
      <c r="L109" s="10" t="str">
        <f ca="1">OFFSET(Profile!$B$1,MATCH(A109&amp;"-"&amp;D109&amp;"-"&amp;T109&amp;"-"&amp;Medical!C109,Profile!B:B,0)-1,4)</f>
        <v>[["Y",333589],["N",29931],["W",539],["1",247],["U",48]]</v>
      </c>
      <c r="M109" s="10">
        <f ca="1">OFFSET(Profile!$B$1,MATCH(A109&amp;"-"&amp;D109&amp;"-"&amp;T109&amp;"-"&amp;Medical!C109,Profile!B:B,0)-1,5)</f>
        <v>5</v>
      </c>
      <c r="N109" s="13"/>
      <c r="O109" s="13"/>
      <c r="P109" s="13"/>
      <c r="Q109" s="13"/>
      <c r="R109" s="27"/>
      <c r="S109" s="27" t="s">
        <v>80</v>
      </c>
      <c r="T109" s="27" t="s">
        <v>84</v>
      </c>
      <c r="U109" s="30" t="str">
        <f ca="1">IF(A109="","",IFERROR(IF(OFFSET('Data Model'!$K$1,MATCH(W109,'Data Model'!L:L,0)-1,0)=TRUE,"Y","N"),"N"))</f>
        <v>N</v>
      </c>
      <c r="V109" s="10" t="str">
        <f t="shared" si="3"/>
        <v>('UPHP','Claim',107,'"diag_cd_10_poa"','','DIAG_CD_10_POA',NULL,'',NULL,NULL,NULL,'UPHP','V00'),</v>
      </c>
      <c r="W109" s="10" t="str">
        <f t="shared" si="2"/>
        <v>-DIAG_CD_10_POA</v>
      </c>
    </row>
    <row r="110" spans="1:23" ht="30">
      <c r="A110" s="11" t="s">
        <v>80</v>
      </c>
      <c r="B110" s="11">
        <v>108</v>
      </c>
      <c r="C110" s="11" t="s">
        <v>222</v>
      </c>
      <c r="D110" s="11" t="s">
        <v>82</v>
      </c>
      <c r="E110" s="12" t="str">
        <f>VLOOKUP(C110,'Data Model'!C:C,1,0)</f>
        <v>DIAG_CD_11</v>
      </c>
      <c r="F110" s="11"/>
      <c r="G110" s="12"/>
      <c r="H110" s="11"/>
      <c r="I110" s="10" t="str">
        <f ca="1">IFERROR(OFFSET(Profile!$B$1,MATCH(A110&amp;"-"&amp;D110&amp;"-"&amp;T110&amp;"-"&amp;Medical!C110,Profile!B:B,0)-1,1),"NO DATA PROFILE FOUND")</f>
        <v>A020</v>
      </c>
      <c r="J110" s="10" t="str">
        <f ca="1">OFFSET(Profile!$B$1,MATCH(A110&amp;"-"&amp;D110&amp;"-"&amp;T110&amp;"-"&amp;Medical!C110,Profile!B:B,0)-1,2)</f>
        <v>Z9989</v>
      </c>
      <c r="K110" s="10">
        <f ca="1">OFFSET(Profile!$B$1,MATCH(A110&amp;"-"&amp;D110&amp;"-"&amp;T110&amp;"-"&amp;Medical!C110,Profile!B:B,0)-1,3)</f>
        <v>94.07</v>
      </c>
      <c r="L110" s="10" t="str">
        <f ca="1">OFFSET(Profile!$B$1,MATCH(A110&amp;"-"&amp;D110&amp;"-"&amp;T110&amp;"-"&amp;Medical!C110,Profile!B:B,0)-1,4)</f>
        <v>[["Z79899",43304],["Z87891",28268],["K219",26513],["E785",23839],["I10",19621]]</v>
      </c>
      <c r="M110" s="10">
        <f ca="1">OFFSET(Profile!$B$1,MATCH(A110&amp;"-"&amp;D110&amp;"-"&amp;T110&amp;"-"&amp;Medical!C110,Profile!B:B,0)-1,5)</f>
        <v>6064</v>
      </c>
      <c r="N110" s="13"/>
      <c r="O110" s="13"/>
      <c r="P110" s="13"/>
      <c r="Q110" s="13"/>
      <c r="R110" s="27"/>
      <c r="S110" s="27" t="s">
        <v>80</v>
      </c>
      <c r="T110" s="27" t="s">
        <v>84</v>
      </c>
      <c r="U110" s="30" t="str">
        <f ca="1">IF(A110="","",IFERROR(IF(OFFSET('Data Model'!$K$1,MATCH(W110,'Data Model'!L:L,0)-1,0)=TRUE,"Y","N"),"N"))</f>
        <v>N</v>
      </c>
      <c r="V110" s="10" t="str">
        <f t="shared" si="3"/>
        <v>('UPHP','Claim',108,'"diag_cd_11"','','DIAG_CD_11',NULL,'',NULL,NULL,NULL,'UPHP','V00'),</v>
      </c>
      <c r="W110" s="10" t="str">
        <f t="shared" si="2"/>
        <v>-DIAG_CD_11</v>
      </c>
    </row>
    <row r="111" spans="1:23">
      <c r="A111" s="11" t="s">
        <v>80</v>
      </c>
      <c r="B111" s="11">
        <v>109</v>
      </c>
      <c r="C111" s="11" t="s">
        <v>223</v>
      </c>
      <c r="D111" s="11" t="s">
        <v>82</v>
      </c>
      <c r="E111" s="12" t="str">
        <f>VLOOKUP(C111,'Data Model'!C:C,1,0)</f>
        <v>DIAG_CD_11_POA</v>
      </c>
      <c r="F111" s="11"/>
      <c r="G111" s="12"/>
      <c r="H111" s="11"/>
      <c r="I111" s="10">
        <f ca="1">IFERROR(OFFSET(Profile!$B$1,MATCH(A111&amp;"-"&amp;D111&amp;"-"&amp;T111&amp;"-"&amp;Medical!C111,Profile!B:B,0)-1,1),"NO DATA PROFILE FOUND")</f>
        <v>1</v>
      </c>
      <c r="J111" s="10" t="str">
        <f ca="1">OFFSET(Profile!$B$1,MATCH(A111&amp;"-"&amp;D111&amp;"-"&amp;T111&amp;"-"&amp;Medical!C111,Profile!B:B,0)-1,2)</f>
        <v>Y</v>
      </c>
      <c r="K111" s="10">
        <f ca="1">OFFSET(Profile!$B$1,MATCH(A111&amp;"-"&amp;D111&amp;"-"&amp;T111&amp;"-"&amp;Medical!C111,Profile!B:B,0)-1,3)</f>
        <v>98.56</v>
      </c>
      <c r="L111" s="10" t="str">
        <f ca="1">OFFSET(Profile!$B$1,MATCH(A111&amp;"-"&amp;D111&amp;"-"&amp;T111&amp;"-"&amp;Medical!C111,Profile!B:B,0)-1,4)</f>
        <v>[["Y",302562],["N",28233],["W",464],["1",344],["U",56]]</v>
      </c>
      <c r="M111" s="10">
        <f ca="1">OFFSET(Profile!$B$1,MATCH(A111&amp;"-"&amp;D111&amp;"-"&amp;T111&amp;"-"&amp;Medical!C111,Profile!B:B,0)-1,5)</f>
        <v>5</v>
      </c>
      <c r="N111" s="13"/>
      <c r="O111" s="13"/>
      <c r="P111" s="13"/>
      <c r="Q111" s="13"/>
      <c r="R111" s="27"/>
      <c r="S111" s="27" t="s">
        <v>80</v>
      </c>
      <c r="T111" s="27" t="s">
        <v>84</v>
      </c>
      <c r="U111" s="30" t="str">
        <f ca="1">IF(A111="","",IFERROR(IF(OFFSET('Data Model'!$K$1,MATCH(W111,'Data Model'!L:L,0)-1,0)=TRUE,"Y","N"),"N"))</f>
        <v>N</v>
      </c>
      <c r="V111" s="10" t="str">
        <f t="shared" si="3"/>
        <v>('UPHP','Claim',109,'"diag_cd_11_poa"','','DIAG_CD_11_POA',NULL,'',NULL,NULL,NULL,'UPHP','V00'),</v>
      </c>
      <c r="W111" s="10" t="str">
        <f t="shared" si="2"/>
        <v>-DIAG_CD_11_POA</v>
      </c>
    </row>
    <row r="112" spans="1:23" ht="30">
      <c r="A112" s="11" t="s">
        <v>80</v>
      </c>
      <c r="B112" s="11">
        <v>110</v>
      </c>
      <c r="C112" s="11" t="s">
        <v>224</v>
      </c>
      <c r="D112" s="11" t="s">
        <v>82</v>
      </c>
      <c r="E112" s="12" t="str">
        <f>VLOOKUP(C112,'Data Model'!C:C,1,0)</f>
        <v>DIAG_CD_12</v>
      </c>
      <c r="F112" s="11"/>
      <c r="G112" s="12"/>
      <c r="H112" s="11"/>
      <c r="I112" s="10">
        <f ca="1">IFERROR(OFFSET(Profile!$B$1,MATCH(A112&amp;"-"&amp;D112&amp;"-"&amp;T112&amp;"-"&amp;Medical!C112,Profile!B:B,0)-1,1),"NO DATA PROFILE FOUND")</f>
        <v>99999</v>
      </c>
      <c r="J112" s="10" t="str">
        <f ca="1">OFFSET(Profile!$B$1,MATCH(A112&amp;"-"&amp;D112&amp;"-"&amp;T112&amp;"-"&amp;Medical!C112,Profile!B:B,0)-1,2)</f>
        <v>Z9989</v>
      </c>
      <c r="K112" s="10">
        <f ca="1">OFFSET(Profile!$B$1,MATCH(A112&amp;"-"&amp;D112&amp;"-"&amp;T112&amp;"-"&amp;Medical!C112,Profile!B:B,0)-1,3)</f>
        <v>95.08</v>
      </c>
      <c r="L112" s="10" t="str">
        <f ca="1">OFFSET(Profile!$B$1,MATCH(A112&amp;"-"&amp;D112&amp;"-"&amp;T112&amp;"-"&amp;Medical!C112,Profile!B:B,0)-1,4)</f>
        <v>[["Z79899",36354],["Z87891",26301],["K219",21603],["E785",20504],["Z7982",17263]]</v>
      </c>
      <c r="M112" s="10">
        <f ca="1">OFFSET(Profile!$B$1,MATCH(A112&amp;"-"&amp;D112&amp;"-"&amp;T112&amp;"-"&amp;Medical!C112,Profile!B:B,0)-1,5)</f>
        <v>5402</v>
      </c>
      <c r="N112" s="13"/>
      <c r="O112" s="13"/>
      <c r="P112" s="13"/>
      <c r="Q112" s="13"/>
      <c r="R112" s="27"/>
      <c r="S112" s="27" t="s">
        <v>80</v>
      </c>
      <c r="T112" s="27" t="s">
        <v>84</v>
      </c>
      <c r="U112" s="30" t="str">
        <f ca="1">IF(A112="","",IFERROR(IF(OFFSET('Data Model'!$K$1,MATCH(W112,'Data Model'!L:L,0)-1,0)=TRUE,"Y","N"),"N"))</f>
        <v>N</v>
      </c>
      <c r="V112" s="10" t="str">
        <f t="shared" si="3"/>
        <v>('UPHP','Claim',110,'"diag_cd_12"','','DIAG_CD_12',NULL,'',NULL,NULL,NULL,'UPHP','V00'),</v>
      </c>
      <c r="W112" s="10" t="str">
        <f t="shared" si="2"/>
        <v>-DIAG_CD_12</v>
      </c>
    </row>
    <row r="113" spans="1:23">
      <c r="A113" s="11" t="s">
        <v>80</v>
      </c>
      <c r="B113" s="11">
        <v>111</v>
      </c>
      <c r="C113" s="11" t="s">
        <v>225</v>
      </c>
      <c r="D113" s="11" t="s">
        <v>82</v>
      </c>
      <c r="E113" s="12" t="str">
        <f>VLOOKUP(C113,'Data Model'!C:C,1,0)</f>
        <v>DIAG_CD_12_POA</v>
      </c>
      <c r="F113" s="11"/>
      <c r="G113" s="12"/>
      <c r="H113" s="11"/>
      <c r="I113" s="10">
        <f ca="1">IFERROR(OFFSET(Profile!$B$1,MATCH(A113&amp;"-"&amp;D113&amp;"-"&amp;T113&amp;"-"&amp;Medical!C113,Profile!B:B,0)-1,1),"NO DATA PROFILE FOUND")</f>
        <v>1</v>
      </c>
      <c r="J113" s="10" t="str">
        <f ca="1">OFFSET(Profile!$B$1,MATCH(A113&amp;"-"&amp;D113&amp;"-"&amp;T113&amp;"-"&amp;Medical!C113,Profile!B:B,0)-1,2)</f>
        <v>Y</v>
      </c>
      <c r="K113" s="10">
        <f ca="1">OFFSET(Profile!$B$1,MATCH(A113&amp;"-"&amp;D113&amp;"-"&amp;T113&amp;"-"&amp;Medical!C113,Profile!B:B,0)-1,3)</f>
        <v>98.7</v>
      </c>
      <c r="L113" s="10" t="str">
        <f ca="1">OFFSET(Profile!$B$1,MATCH(A113&amp;"-"&amp;D113&amp;"-"&amp;T113&amp;"-"&amp;Medical!C113,Profile!B:B,0)-1,4)</f>
        <v>[["Y",271967],["N",26961],["W",436],["1",371],["U",29]]</v>
      </c>
      <c r="M113" s="10">
        <f ca="1">OFFSET(Profile!$B$1,MATCH(A113&amp;"-"&amp;D113&amp;"-"&amp;T113&amp;"-"&amp;Medical!C113,Profile!B:B,0)-1,5)</f>
        <v>5</v>
      </c>
      <c r="N113" s="13"/>
      <c r="O113" s="13"/>
      <c r="P113" s="13"/>
      <c r="Q113" s="13"/>
      <c r="R113" s="27"/>
      <c r="S113" s="27" t="s">
        <v>80</v>
      </c>
      <c r="T113" s="27" t="s">
        <v>84</v>
      </c>
      <c r="U113" s="30" t="str">
        <f ca="1">IF(A113="","",IFERROR(IF(OFFSET('Data Model'!$K$1,MATCH(W113,'Data Model'!L:L,0)-1,0)=TRUE,"Y","N"),"N"))</f>
        <v>N</v>
      </c>
      <c r="V113" s="10" t="str">
        <f t="shared" si="3"/>
        <v>('UPHP','Claim',111,'"diag_cd_12_poa"','','DIAG_CD_12_POA',NULL,'',NULL,NULL,NULL,'UPHP','V00'),</v>
      </c>
      <c r="W113" s="10" t="str">
        <f t="shared" si="2"/>
        <v>-DIAG_CD_12_POA</v>
      </c>
    </row>
    <row r="114" spans="1:23" ht="30">
      <c r="A114" s="11" t="s">
        <v>80</v>
      </c>
      <c r="B114" s="11">
        <v>112</v>
      </c>
      <c r="C114" s="11" t="s">
        <v>226</v>
      </c>
      <c r="D114" s="11" t="s">
        <v>82</v>
      </c>
      <c r="E114" s="12" t="str">
        <f>VLOOKUP(C114,'Data Model'!C:C,1,0)</f>
        <v>DIAG_CD_13</v>
      </c>
      <c r="F114" s="11"/>
      <c r="G114" s="12"/>
      <c r="H114" s="11"/>
      <c r="I114" s="10" t="str">
        <f ca="1">IFERROR(OFFSET(Profile!$B$1,MATCH(A114&amp;"-"&amp;D114&amp;"-"&amp;T114&amp;"-"&amp;Medical!C114,Profile!B:B,0)-1,1),"NO DATA PROFILE FOUND")</f>
        <v>A0471</v>
      </c>
      <c r="J114" s="10" t="str">
        <f ca="1">OFFSET(Profile!$B$1,MATCH(A114&amp;"-"&amp;D114&amp;"-"&amp;T114&amp;"-"&amp;Medical!C114,Profile!B:B,0)-1,2)</f>
        <v>Z9989</v>
      </c>
      <c r="K114" s="10">
        <f ca="1">OFFSET(Profile!$B$1,MATCH(A114&amp;"-"&amp;D114&amp;"-"&amp;T114&amp;"-"&amp;Medical!C114,Profile!B:B,0)-1,3)</f>
        <v>96.75</v>
      </c>
      <c r="L114" s="10" t="str">
        <f ca="1">OFFSET(Profile!$B$1,MATCH(A114&amp;"-"&amp;D114&amp;"-"&amp;T114&amp;"-"&amp;Medical!C114,Profile!B:B,0)-1,4)</f>
        <v>[["Z79899",30077],["Z87891",19120],["E785",16687],["Z7982",13696],["Z7901",12815]]</v>
      </c>
      <c r="M114" s="10">
        <f ca="1">OFFSET(Profile!$B$1,MATCH(A114&amp;"-"&amp;D114&amp;"-"&amp;T114&amp;"-"&amp;Medical!C114,Profile!B:B,0)-1,5)</f>
        <v>3540</v>
      </c>
      <c r="N114" s="13"/>
      <c r="O114" s="13"/>
      <c r="P114" s="13"/>
      <c r="Q114" s="13"/>
      <c r="R114" s="27"/>
      <c r="S114" s="27" t="s">
        <v>80</v>
      </c>
      <c r="T114" s="27" t="s">
        <v>84</v>
      </c>
      <c r="U114" s="30" t="str">
        <f ca="1">IF(A114="","",IFERROR(IF(OFFSET('Data Model'!$K$1,MATCH(W114,'Data Model'!L:L,0)-1,0)=TRUE,"Y","N"),"N"))</f>
        <v>N</v>
      </c>
      <c r="V114" s="10" t="str">
        <f t="shared" si="3"/>
        <v>('UPHP','Claim',112,'"diag_cd_13"','','DIAG_CD_13',NULL,'',NULL,NULL,NULL,'UPHP','V00'),</v>
      </c>
      <c r="W114" s="10" t="str">
        <f t="shared" si="2"/>
        <v>-DIAG_CD_13</v>
      </c>
    </row>
    <row r="115" spans="1:23">
      <c r="A115" s="11" t="s">
        <v>80</v>
      </c>
      <c r="B115" s="11">
        <v>113</v>
      </c>
      <c r="C115" s="11" t="s">
        <v>227</v>
      </c>
      <c r="D115" s="11" t="s">
        <v>82</v>
      </c>
      <c r="E115" s="12" t="str">
        <f>VLOOKUP(C115,'Data Model'!C:C,1,0)</f>
        <v>DIAG_CD_13_POA</v>
      </c>
      <c r="F115" s="11"/>
      <c r="G115" s="12"/>
      <c r="H115" s="11"/>
      <c r="I115" s="10">
        <f ca="1">IFERROR(OFFSET(Profile!$B$1,MATCH(A115&amp;"-"&amp;D115&amp;"-"&amp;T115&amp;"-"&amp;Medical!C115,Profile!B:B,0)-1,1),"NO DATA PROFILE FOUND")</f>
        <v>1</v>
      </c>
      <c r="J115" s="10" t="str">
        <f ca="1">OFFSET(Profile!$B$1,MATCH(A115&amp;"-"&amp;D115&amp;"-"&amp;T115&amp;"-"&amp;Medical!C115,Profile!B:B,0)-1,2)</f>
        <v>Y</v>
      </c>
      <c r="K115" s="10">
        <f ca="1">OFFSET(Profile!$B$1,MATCH(A115&amp;"-"&amp;D115&amp;"-"&amp;T115&amp;"-"&amp;Medical!C115,Profile!B:B,0)-1,3)</f>
        <v>98.83</v>
      </c>
      <c r="L115" s="10" t="str">
        <f ca="1">OFFSET(Profile!$B$1,MATCH(A115&amp;"-"&amp;D115&amp;"-"&amp;T115&amp;"-"&amp;Medical!C115,Profile!B:B,0)-1,4)</f>
        <v>[["Y",243576],["N",24410],["W",416],["1",300],["U",65]]</v>
      </c>
      <c r="M115" s="10">
        <f ca="1">OFFSET(Profile!$B$1,MATCH(A115&amp;"-"&amp;D115&amp;"-"&amp;T115&amp;"-"&amp;Medical!C115,Profile!B:B,0)-1,5)</f>
        <v>5</v>
      </c>
      <c r="N115" s="13"/>
      <c r="O115" s="13"/>
      <c r="P115" s="13"/>
      <c r="Q115" s="13"/>
      <c r="R115" s="27"/>
      <c r="S115" s="27" t="s">
        <v>80</v>
      </c>
      <c r="T115" s="27" t="s">
        <v>84</v>
      </c>
      <c r="U115" s="30" t="str">
        <f ca="1">IF(A115="","",IFERROR(IF(OFFSET('Data Model'!$K$1,MATCH(W115,'Data Model'!L:L,0)-1,0)=TRUE,"Y","N"),"N"))</f>
        <v>N</v>
      </c>
      <c r="V115" s="10" t="str">
        <f t="shared" si="3"/>
        <v>('UPHP','Claim',113,'"diag_cd_13_poa"','','DIAG_CD_13_POA',NULL,'',NULL,NULL,NULL,'UPHP','V00'),</v>
      </c>
      <c r="W115" s="10" t="str">
        <f t="shared" si="2"/>
        <v>-DIAG_CD_13_POA</v>
      </c>
    </row>
    <row r="116" spans="1:23" ht="30">
      <c r="A116" s="11" t="s">
        <v>80</v>
      </c>
      <c r="B116" s="11">
        <v>114</v>
      </c>
      <c r="C116" s="11" t="s">
        <v>228</v>
      </c>
      <c r="D116" s="11" t="s">
        <v>82</v>
      </c>
      <c r="E116" s="12" t="str">
        <f>VLOOKUP(C116,'Data Model'!C:C,1,0)</f>
        <v>DIAG_CD_14</v>
      </c>
      <c r="F116" s="11"/>
      <c r="G116" s="12"/>
      <c r="H116" s="11"/>
      <c r="I116" s="10" t="str">
        <f ca="1">IFERROR(OFFSET(Profile!$B$1,MATCH(A116&amp;"-"&amp;D116&amp;"-"&amp;T116&amp;"-"&amp;Medical!C116,Profile!B:B,0)-1,1),"NO DATA PROFILE FOUND")</f>
        <v>A000</v>
      </c>
      <c r="J116" s="10" t="str">
        <f ca="1">OFFSET(Profile!$B$1,MATCH(A116&amp;"-"&amp;D116&amp;"-"&amp;T116&amp;"-"&amp;Medical!C116,Profile!B:B,0)-1,2)</f>
        <v>Z9989</v>
      </c>
      <c r="K116" s="10">
        <f ca="1">OFFSET(Profile!$B$1,MATCH(A116&amp;"-"&amp;D116&amp;"-"&amp;T116&amp;"-"&amp;Medical!C116,Profile!B:B,0)-1,3)</f>
        <v>97.16</v>
      </c>
      <c r="L116" s="10" t="str">
        <f ca="1">OFFSET(Profile!$B$1,MATCH(A116&amp;"-"&amp;D116&amp;"-"&amp;T116&amp;"-"&amp;Medical!C116,Profile!B:B,0)-1,4)</f>
        <v>[["Z79899",27468],["Z87891",18114],["Z7982",13419],["E785",12914],["K219",12680]]</v>
      </c>
      <c r="M116" s="10">
        <f ca="1">OFFSET(Profile!$B$1,MATCH(A116&amp;"-"&amp;D116&amp;"-"&amp;T116&amp;"-"&amp;Medical!C116,Profile!B:B,0)-1,5)</f>
        <v>3233</v>
      </c>
      <c r="N116" s="13"/>
      <c r="O116" s="13"/>
      <c r="P116" s="13"/>
      <c r="Q116" s="13"/>
      <c r="R116" s="27"/>
      <c r="S116" s="27" t="s">
        <v>80</v>
      </c>
      <c r="T116" s="27" t="s">
        <v>84</v>
      </c>
      <c r="U116" s="30" t="str">
        <f ca="1">IF(A116="","",IFERROR(IF(OFFSET('Data Model'!$K$1,MATCH(W116,'Data Model'!L:L,0)-1,0)=TRUE,"Y","N"),"N"))</f>
        <v>N</v>
      </c>
      <c r="V116" s="10" t="str">
        <f t="shared" si="3"/>
        <v>('UPHP','Claim',114,'"diag_cd_14"','','DIAG_CD_14',NULL,'',NULL,NULL,NULL,'UPHP','V00'),</v>
      </c>
      <c r="W116" s="10" t="str">
        <f t="shared" si="2"/>
        <v>-DIAG_CD_14</v>
      </c>
    </row>
    <row r="117" spans="1:23">
      <c r="A117" s="11" t="s">
        <v>80</v>
      </c>
      <c r="B117" s="11">
        <v>115</v>
      </c>
      <c r="C117" s="11" t="s">
        <v>229</v>
      </c>
      <c r="D117" s="11" t="s">
        <v>82</v>
      </c>
      <c r="E117" s="12" t="str">
        <f>VLOOKUP(C117,'Data Model'!C:C,1,0)</f>
        <v>DIAG_CD_14_POA</v>
      </c>
      <c r="F117" s="11"/>
      <c r="G117" s="12"/>
      <c r="H117" s="11"/>
      <c r="I117" s="10">
        <f ca="1">IFERROR(OFFSET(Profile!$B$1,MATCH(A117&amp;"-"&amp;D117&amp;"-"&amp;T117&amp;"-"&amp;Medical!C117,Profile!B:B,0)-1,1),"NO DATA PROFILE FOUND")</f>
        <v>1</v>
      </c>
      <c r="J117" s="10" t="str">
        <f ca="1">OFFSET(Profile!$B$1,MATCH(A117&amp;"-"&amp;D117&amp;"-"&amp;T117&amp;"-"&amp;Medical!C117,Profile!B:B,0)-1,2)</f>
        <v>Y</v>
      </c>
      <c r="K117" s="10">
        <f ca="1">OFFSET(Profile!$B$1,MATCH(A117&amp;"-"&amp;D117&amp;"-"&amp;T117&amp;"-"&amp;Medical!C117,Profile!B:B,0)-1,3)</f>
        <v>98.95</v>
      </c>
      <c r="L117" s="10" t="str">
        <f ca="1">OFFSET(Profile!$B$1,MATCH(A117&amp;"-"&amp;D117&amp;"-"&amp;T117&amp;"-"&amp;Medical!C117,Profile!B:B,0)-1,4)</f>
        <v>[["Y",217158],["N",24103],["1",473],["W",390],["U",29]]</v>
      </c>
      <c r="M117" s="10">
        <f ca="1">OFFSET(Profile!$B$1,MATCH(A117&amp;"-"&amp;D117&amp;"-"&amp;T117&amp;"-"&amp;Medical!C117,Profile!B:B,0)-1,5)</f>
        <v>5</v>
      </c>
      <c r="N117" s="13"/>
      <c r="O117" s="13"/>
      <c r="P117" s="13"/>
      <c r="Q117" s="13"/>
      <c r="R117" s="27"/>
      <c r="S117" s="27" t="s">
        <v>80</v>
      </c>
      <c r="T117" s="27" t="s">
        <v>84</v>
      </c>
      <c r="U117" s="30" t="str">
        <f ca="1">IF(A117="","",IFERROR(IF(OFFSET('Data Model'!$K$1,MATCH(W117,'Data Model'!L:L,0)-1,0)=TRUE,"Y","N"),"N"))</f>
        <v>N</v>
      </c>
      <c r="V117" s="10" t="str">
        <f t="shared" si="3"/>
        <v>('UPHP','Claim',115,'"diag_cd_14_poa"','','DIAG_CD_14_POA',NULL,'',NULL,NULL,NULL,'UPHP','V00'),</v>
      </c>
      <c r="W117" s="10" t="str">
        <f t="shared" si="2"/>
        <v>-DIAG_CD_14_POA</v>
      </c>
    </row>
    <row r="118" spans="1:23" ht="30">
      <c r="A118" s="11" t="s">
        <v>80</v>
      </c>
      <c r="B118" s="11">
        <v>116</v>
      </c>
      <c r="C118" s="11" t="s">
        <v>230</v>
      </c>
      <c r="D118" s="11" t="s">
        <v>82</v>
      </c>
      <c r="E118" s="12" t="str">
        <f>VLOOKUP(C118,'Data Model'!C:C,1,0)</f>
        <v>DIAG_CD_15</v>
      </c>
      <c r="F118" s="11"/>
      <c r="G118" s="12"/>
      <c r="H118" s="11"/>
      <c r="I118" s="10" t="str">
        <f ca="1">IFERROR(OFFSET(Profile!$B$1,MATCH(A118&amp;"-"&amp;D118&amp;"-"&amp;T118&amp;"-"&amp;Medical!C118,Profile!B:B,0)-1,1),"NO DATA PROFILE FOUND")</f>
        <v>A0472</v>
      </c>
      <c r="J118" s="10" t="str">
        <f ca="1">OFFSET(Profile!$B$1,MATCH(A118&amp;"-"&amp;D118&amp;"-"&amp;T118&amp;"-"&amp;Medical!C118,Profile!B:B,0)-1,2)</f>
        <v>Z9989</v>
      </c>
      <c r="K118" s="10">
        <f ca="1">OFFSET(Profile!$B$1,MATCH(A118&amp;"-"&amp;D118&amp;"-"&amp;T118&amp;"-"&amp;Medical!C118,Profile!B:B,0)-1,3)</f>
        <v>97.51</v>
      </c>
      <c r="L118" s="10" t="str">
        <f ca="1">OFFSET(Profile!$B$1,MATCH(A118&amp;"-"&amp;D118&amp;"-"&amp;T118&amp;"-"&amp;Medical!C118,Profile!B:B,0)-1,4)</f>
        <v>[["Z79899",21312],["Z87891",17377],["Z7982",11737],["E785",11090],["Z7901",10275]]</v>
      </c>
      <c r="M118" s="10">
        <f ca="1">OFFSET(Profile!$B$1,MATCH(A118&amp;"-"&amp;D118&amp;"-"&amp;T118&amp;"-"&amp;Medical!C118,Profile!B:B,0)-1,5)</f>
        <v>2919</v>
      </c>
      <c r="N118" s="13"/>
      <c r="O118" s="13"/>
      <c r="P118" s="13"/>
      <c r="Q118" s="13"/>
      <c r="R118" s="27"/>
      <c r="S118" s="27" t="s">
        <v>80</v>
      </c>
      <c r="T118" s="27" t="s">
        <v>84</v>
      </c>
      <c r="U118" s="30" t="str">
        <f ca="1">IF(A118="","",IFERROR(IF(OFFSET('Data Model'!$K$1,MATCH(W118,'Data Model'!L:L,0)-1,0)=TRUE,"Y","N"),"N"))</f>
        <v>N</v>
      </c>
      <c r="V118" s="10" t="str">
        <f t="shared" si="3"/>
        <v>('UPHP','Claim',116,'"diag_cd_15"','','DIAG_CD_15',NULL,'',NULL,NULL,NULL,'UPHP','V00'),</v>
      </c>
      <c r="W118" s="10" t="str">
        <f t="shared" si="2"/>
        <v>-DIAG_CD_15</v>
      </c>
    </row>
    <row r="119" spans="1:23">
      <c r="A119" s="11" t="s">
        <v>80</v>
      </c>
      <c r="B119" s="11">
        <v>117</v>
      </c>
      <c r="C119" s="11" t="s">
        <v>231</v>
      </c>
      <c r="D119" s="11" t="s">
        <v>82</v>
      </c>
      <c r="E119" s="12" t="str">
        <f>VLOOKUP(C119,'Data Model'!C:C,1,0)</f>
        <v>DIAG_CD_15_POA</v>
      </c>
      <c r="F119" s="11"/>
      <c r="G119" s="12"/>
      <c r="H119" s="11"/>
      <c r="I119" s="10">
        <f ca="1">IFERROR(OFFSET(Profile!$B$1,MATCH(A119&amp;"-"&amp;D119&amp;"-"&amp;T119&amp;"-"&amp;Medical!C119,Profile!B:B,0)-1,1),"NO DATA PROFILE FOUND")</f>
        <v>1</v>
      </c>
      <c r="J119" s="10" t="str">
        <f ca="1">OFFSET(Profile!$B$1,MATCH(A119&amp;"-"&amp;D119&amp;"-"&amp;T119&amp;"-"&amp;Medical!C119,Profile!B:B,0)-1,2)</f>
        <v>Y</v>
      </c>
      <c r="K119" s="10">
        <f ca="1">OFFSET(Profile!$B$1,MATCH(A119&amp;"-"&amp;D119&amp;"-"&amp;T119&amp;"-"&amp;Medical!C119,Profile!B:B,0)-1,3)</f>
        <v>99.05</v>
      </c>
      <c r="L119" s="10" t="str">
        <f ca="1">OFFSET(Profile!$B$1,MATCH(A119&amp;"-"&amp;D119&amp;"-"&amp;T119&amp;"-"&amp;Medical!C119,Profile!B:B,0)-1,4)</f>
        <v>[["Y",193306],["N",24118],["W",389],["1",294],["U",29]]</v>
      </c>
      <c r="M119" s="10">
        <f ca="1">OFFSET(Profile!$B$1,MATCH(A119&amp;"-"&amp;D119&amp;"-"&amp;T119&amp;"-"&amp;Medical!C119,Profile!B:B,0)-1,5)</f>
        <v>5</v>
      </c>
      <c r="N119" s="13"/>
      <c r="O119" s="13"/>
      <c r="P119" s="13"/>
      <c r="Q119" s="13"/>
      <c r="R119" s="27"/>
      <c r="S119" s="27" t="s">
        <v>80</v>
      </c>
      <c r="T119" s="27" t="s">
        <v>84</v>
      </c>
      <c r="U119" s="30" t="str">
        <f ca="1">IF(A119="","",IFERROR(IF(OFFSET('Data Model'!$K$1,MATCH(W119,'Data Model'!L:L,0)-1,0)=TRUE,"Y","N"),"N"))</f>
        <v>N</v>
      </c>
      <c r="V119" s="10" t="str">
        <f t="shared" si="3"/>
        <v>('UPHP','Claim',117,'"diag_cd_15_poa"','','DIAG_CD_15_POA',NULL,'',NULL,NULL,NULL,'UPHP','V00'),</v>
      </c>
      <c r="W119" s="10" t="str">
        <f t="shared" si="2"/>
        <v>-DIAG_CD_15_POA</v>
      </c>
    </row>
    <row r="120" spans="1:23" ht="30">
      <c r="A120" s="11" t="s">
        <v>80</v>
      </c>
      <c r="B120" s="11">
        <v>118</v>
      </c>
      <c r="C120" s="11" t="s">
        <v>232</v>
      </c>
      <c r="D120" s="11" t="s">
        <v>82</v>
      </c>
      <c r="E120" s="12" t="str">
        <f>VLOOKUP(C120,'Data Model'!C:C,1,0)</f>
        <v>DIAG_CD_16</v>
      </c>
      <c r="F120" s="11"/>
      <c r="G120" s="12"/>
      <c r="H120" s="11"/>
      <c r="I120" s="10" t="str">
        <f ca="1">IFERROR(OFFSET(Profile!$B$1,MATCH(A120&amp;"-"&amp;D120&amp;"-"&amp;T120&amp;"-"&amp;Medical!C120,Profile!B:B,0)-1,1),"NO DATA PROFILE FOUND")</f>
        <v>A0472</v>
      </c>
      <c r="J120" s="10" t="str">
        <f ca="1">OFFSET(Profile!$B$1,MATCH(A120&amp;"-"&amp;D120&amp;"-"&amp;T120&amp;"-"&amp;Medical!C120,Profile!B:B,0)-1,2)</f>
        <v>Z9989</v>
      </c>
      <c r="K120" s="10">
        <f ca="1">OFFSET(Profile!$B$1,MATCH(A120&amp;"-"&amp;D120&amp;"-"&amp;T120&amp;"-"&amp;Medical!C120,Profile!B:B,0)-1,3)</f>
        <v>97.81</v>
      </c>
      <c r="L120" s="10" t="str">
        <f ca="1">OFFSET(Profile!$B$1,MATCH(A120&amp;"-"&amp;D120&amp;"-"&amp;T120&amp;"-"&amp;Medical!C120,Profile!B:B,0)-1,4)</f>
        <v>[["Z79899",18396],["Z87891",14384],["Z7982",9718],["E785",9578],["Z7901",9190]]</v>
      </c>
      <c r="M120" s="10">
        <f ca="1">OFFSET(Profile!$B$1,MATCH(A120&amp;"-"&amp;D120&amp;"-"&amp;T120&amp;"-"&amp;Medical!C120,Profile!B:B,0)-1,5)</f>
        <v>2758</v>
      </c>
      <c r="N120" s="13"/>
      <c r="O120" s="13"/>
      <c r="P120" s="13"/>
      <c r="Q120" s="13"/>
      <c r="R120" s="27"/>
      <c r="S120" s="27" t="s">
        <v>80</v>
      </c>
      <c r="T120" s="27" t="s">
        <v>84</v>
      </c>
      <c r="U120" s="30" t="str">
        <f ca="1">IF(A120="","",IFERROR(IF(OFFSET('Data Model'!$K$1,MATCH(W120,'Data Model'!L:L,0)-1,0)=TRUE,"Y","N"),"N"))</f>
        <v>N</v>
      </c>
      <c r="V120" s="10" t="str">
        <f t="shared" si="3"/>
        <v>('UPHP','Claim',118,'"diag_cd_16"','','DIAG_CD_16',NULL,'',NULL,NULL,NULL,'UPHP','V00'),</v>
      </c>
      <c r="W120" s="10" t="str">
        <f t="shared" si="2"/>
        <v>-DIAG_CD_16</v>
      </c>
    </row>
    <row r="121" spans="1:23">
      <c r="A121" s="11" t="s">
        <v>80</v>
      </c>
      <c r="B121" s="11">
        <v>119</v>
      </c>
      <c r="C121" s="11" t="s">
        <v>233</v>
      </c>
      <c r="D121" s="11" t="s">
        <v>82</v>
      </c>
      <c r="E121" s="12" t="str">
        <f>VLOOKUP(C121,'Data Model'!C:C,1,0)</f>
        <v>DIAG_CD_16_POA</v>
      </c>
      <c r="F121" s="11"/>
      <c r="G121" s="12"/>
      <c r="H121" s="11"/>
      <c r="I121" s="10">
        <f ca="1">IFERROR(OFFSET(Profile!$B$1,MATCH(A121&amp;"-"&amp;D121&amp;"-"&amp;T121&amp;"-"&amp;Medical!C121,Profile!B:B,0)-1,1),"NO DATA PROFILE FOUND")</f>
        <v>1</v>
      </c>
      <c r="J121" s="10" t="str">
        <f ca="1">OFFSET(Profile!$B$1,MATCH(A121&amp;"-"&amp;D121&amp;"-"&amp;T121&amp;"-"&amp;Medical!C121,Profile!B:B,0)-1,2)</f>
        <v>Y</v>
      </c>
      <c r="K121" s="10">
        <f ca="1">OFFSET(Profile!$B$1,MATCH(A121&amp;"-"&amp;D121&amp;"-"&amp;T121&amp;"-"&amp;Medical!C121,Profile!B:B,0)-1,3)</f>
        <v>99.15</v>
      </c>
      <c r="L121" s="10" t="str">
        <f ca="1">OFFSET(Profile!$B$1,MATCH(A121&amp;"-"&amp;D121&amp;"-"&amp;T121&amp;"-"&amp;Medical!C121,Profile!B:B,0)-1,4)</f>
        <v>[["Y",173600],["N",20534],["W",368],["1",231],["U",68]]</v>
      </c>
      <c r="M121" s="10">
        <f ca="1">OFFSET(Profile!$B$1,MATCH(A121&amp;"-"&amp;D121&amp;"-"&amp;T121&amp;"-"&amp;Medical!C121,Profile!B:B,0)-1,5)</f>
        <v>5</v>
      </c>
      <c r="N121" s="13"/>
      <c r="O121" s="13"/>
      <c r="P121" s="13"/>
      <c r="Q121" s="13"/>
      <c r="R121" s="27"/>
      <c r="S121" s="27" t="s">
        <v>80</v>
      </c>
      <c r="T121" s="27" t="s">
        <v>84</v>
      </c>
      <c r="U121" s="30" t="str">
        <f ca="1">IF(A121="","",IFERROR(IF(OFFSET('Data Model'!$K$1,MATCH(W121,'Data Model'!L:L,0)-1,0)=TRUE,"Y","N"),"N"))</f>
        <v>N</v>
      </c>
      <c r="V121" s="10" t="str">
        <f t="shared" si="3"/>
        <v>('UPHP','Claim',119,'"diag_cd_16_poa"','','DIAG_CD_16_POA',NULL,'',NULL,NULL,NULL,'UPHP','V00'),</v>
      </c>
      <c r="W121" s="10" t="str">
        <f t="shared" si="2"/>
        <v>-DIAG_CD_16_POA</v>
      </c>
    </row>
    <row r="122" spans="1:23" ht="30">
      <c r="A122" s="11" t="s">
        <v>80</v>
      </c>
      <c r="B122" s="11">
        <v>120</v>
      </c>
      <c r="C122" s="11" t="s">
        <v>234</v>
      </c>
      <c r="D122" s="11" t="s">
        <v>82</v>
      </c>
      <c r="E122" s="12" t="str">
        <f>VLOOKUP(C122,'Data Model'!C:C,1,0)</f>
        <v>DIAG_CD_17</v>
      </c>
      <c r="F122" s="11"/>
      <c r="G122" s="12"/>
      <c r="H122" s="11"/>
      <c r="I122" s="10" t="str">
        <f ca="1">IFERROR(OFFSET(Profile!$B$1,MATCH(A122&amp;"-"&amp;D122&amp;"-"&amp;T122&amp;"-"&amp;Medical!C122,Profile!B:B,0)-1,1),"NO DATA PROFILE FOUND")</f>
        <v>A0472</v>
      </c>
      <c r="J122" s="10" t="str">
        <f ca="1">OFFSET(Profile!$B$1,MATCH(A122&amp;"-"&amp;D122&amp;"-"&amp;T122&amp;"-"&amp;Medical!C122,Profile!B:B,0)-1,2)</f>
        <v>Z9989</v>
      </c>
      <c r="K122" s="10">
        <f ca="1">OFFSET(Profile!$B$1,MATCH(A122&amp;"-"&amp;D122&amp;"-"&amp;T122&amp;"-"&amp;Medical!C122,Profile!B:B,0)-1,3)</f>
        <v>98.08</v>
      </c>
      <c r="L122" s="10" t="str">
        <f ca="1">OFFSET(Profile!$B$1,MATCH(A122&amp;"-"&amp;D122&amp;"-"&amp;T122&amp;"-"&amp;Medical!C122,Profile!B:B,0)-1,4)</f>
        <v>[["Z79899",15662],["Z87891",13636],["Z7982",9085],["Z7901",8591],["E785",7229]]</v>
      </c>
      <c r="M122" s="10">
        <f ca="1">OFFSET(Profile!$B$1,MATCH(A122&amp;"-"&amp;D122&amp;"-"&amp;T122&amp;"-"&amp;Medical!C122,Profile!B:B,0)-1,5)</f>
        <v>2574</v>
      </c>
      <c r="N122" s="13"/>
      <c r="O122" s="13"/>
      <c r="P122" s="13"/>
      <c r="Q122" s="13"/>
      <c r="R122" s="27"/>
      <c r="S122" s="27" t="s">
        <v>80</v>
      </c>
      <c r="T122" s="27" t="s">
        <v>84</v>
      </c>
      <c r="U122" s="30" t="str">
        <f ca="1">IF(A122="","",IFERROR(IF(OFFSET('Data Model'!$K$1,MATCH(W122,'Data Model'!L:L,0)-1,0)=TRUE,"Y","N"),"N"))</f>
        <v>N</v>
      </c>
      <c r="V122" s="10" t="str">
        <f t="shared" si="3"/>
        <v>('UPHP','Claim',120,'"diag_cd_17"','','DIAG_CD_17',NULL,'',NULL,NULL,NULL,'UPHP','V00'),</v>
      </c>
      <c r="W122" s="10" t="str">
        <f t="shared" si="2"/>
        <v>-DIAG_CD_17</v>
      </c>
    </row>
    <row r="123" spans="1:23">
      <c r="A123" s="11" t="s">
        <v>80</v>
      </c>
      <c r="B123" s="11">
        <v>121</v>
      </c>
      <c r="C123" s="11" t="s">
        <v>235</v>
      </c>
      <c r="D123" s="11" t="s">
        <v>82</v>
      </c>
      <c r="E123" s="12" t="str">
        <f>VLOOKUP(C123,'Data Model'!C:C,1,0)</f>
        <v>DIAG_CD_17_POA</v>
      </c>
      <c r="F123" s="11"/>
      <c r="G123" s="12"/>
      <c r="H123" s="11"/>
      <c r="I123" s="10">
        <f ca="1">IFERROR(OFFSET(Profile!$B$1,MATCH(A123&amp;"-"&amp;D123&amp;"-"&amp;T123&amp;"-"&amp;Medical!C123,Profile!B:B,0)-1,1),"NO DATA PROFILE FOUND")</f>
        <v>1</v>
      </c>
      <c r="J123" s="10" t="str">
        <f ca="1">OFFSET(Profile!$B$1,MATCH(A123&amp;"-"&amp;D123&amp;"-"&amp;T123&amp;"-"&amp;Medical!C123,Profile!B:B,0)-1,2)</f>
        <v>Y</v>
      </c>
      <c r="K123" s="10">
        <f ca="1">OFFSET(Profile!$B$1,MATCH(A123&amp;"-"&amp;D123&amp;"-"&amp;T123&amp;"-"&amp;Medical!C123,Profile!B:B,0)-1,3)</f>
        <v>99.25</v>
      </c>
      <c r="L123" s="10" t="str">
        <f ca="1">OFFSET(Profile!$B$1,MATCH(A123&amp;"-"&amp;D123&amp;"-"&amp;T123&amp;"-"&amp;Medical!C123,Profile!B:B,0)-1,4)</f>
        <v>[["Y",153639],["N",18890],["W",422],["1",339],["U",134]]</v>
      </c>
      <c r="M123" s="10">
        <f ca="1">OFFSET(Profile!$B$1,MATCH(A123&amp;"-"&amp;D123&amp;"-"&amp;T123&amp;"-"&amp;Medical!C123,Profile!B:B,0)-1,5)</f>
        <v>5</v>
      </c>
      <c r="N123" s="13"/>
      <c r="O123" s="13"/>
      <c r="P123" s="13"/>
      <c r="Q123" s="13"/>
      <c r="R123" s="27"/>
      <c r="S123" s="27" t="s">
        <v>80</v>
      </c>
      <c r="T123" s="27" t="s">
        <v>84</v>
      </c>
      <c r="U123" s="30" t="str">
        <f ca="1">IF(A123="","",IFERROR(IF(OFFSET('Data Model'!$K$1,MATCH(W123,'Data Model'!L:L,0)-1,0)=TRUE,"Y","N"),"N"))</f>
        <v>N</v>
      </c>
      <c r="V123" s="10" t="str">
        <f t="shared" si="3"/>
        <v>('UPHP','Claim',121,'"diag_cd_17_poa"','','DIAG_CD_17_POA',NULL,'',NULL,NULL,NULL,'UPHP','V00'),</v>
      </c>
      <c r="W123" s="10" t="str">
        <f t="shared" si="2"/>
        <v>-DIAG_CD_17_POA</v>
      </c>
    </row>
    <row r="124" spans="1:23" ht="30">
      <c r="A124" s="11" t="s">
        <v>80</v>
      </c>
      <c r="B124" s="11">
        <v>122</v>
      </c>
      <c r="C124" s="11" t="s">
        <v>236</v>
      </c>
      <c r="D124" s="11" t="s">
        <v>82</v>
      </c>
      <c r="E124" s="12" t="str">
        <f>VLOOKUP(C124,'Data Model'!C:C,1,0)</f>
        <v>DIAG_CD_18</v>
      </c>
      <c r="F124" s="11"/>
      <c r="G124" s="11"/>
      <c r="H124" s="11"/>
      <c r="I124" s="10" t="str">
        <f ca="1">IFERROR(OFFSET(Profile!$B$1,MATCH(A124&amp;"-"&amp;D124&amp;"-"&amp;T124&amp;"-"&amp;Medical!C124,Profile!B:B,0)-1,1),"NO DATA PROFILE FOUND")</f>
        <v>A029</v>
      </c>
      <c r="J124" s="10" t="str">
        <f ca="1">OFFSET(Profile!$B$1,MATCH(A124&amp;"-"&amp;D124&amp;"-"&amp;T124&amp;"-"&amp;Medical!C124,Profile!B:B,0)-1,2)</f>
        <v>Z9989</v>
      </c>
      <c r="K124" s="10">
        <f ca="1">OFFSET(Profile!$B$1,MATCH(A124&amp;"-"&amp;D124&amp;"-"&amp;T124&amp;"-"&amp;Medical!C124,Profile!B:B,0)-1,3)</f>
        <v>98.32</v>
      </c>
      <c r="L124" s="10" t="str">
        <f ca="1">OFFSET(Profile!$B$1,MATCH(A124&amp;"-"&amp;D124&amp;"-"&amp;T124&amp;"-"&amp;Medical!C124,Profile!B:B,0)-1,4)</f>
        <v>[["Z79899",13956],["Z87891",11328],["Z7982",8767],["Z7901",7602],["K219",6955]]</v>
      </c>
      <c r="M124" s="10">
        <f ca="1">OFFSET(Profile!$B$1,MATCH(A124&amp;"-"&amp;D124&amp;"-"&amp;T124&amp;"-"&amp;Medical!C124,Profile!B:B,0)-1,5)</f>
        <v>2337</v>
      </c>
      <c r="N124" s="13"/>
      <c r="O124" s="13"/>
      <c r="P124" s="13"/>
      <c r="Q124" s="13"/>
      <c r="R124" s="27"/>
      <c r="S124" s="27" t="s">
        <v>80</v>
      </c>
      <c r="T124" s="27" t="s">
        <v>84</v>
      </c>
      <c r="U124" s="30" t="str">
        <f ca="1">IF(A124="","",IFERROR(IF(OFFSET('Data Model'!$K$1,MATCH(W124,'Data Model'!L:L,0)-1,0)=TRUE,"Y","N"),"N"))</f>
        <v>N</v>
      </c>
      <c r="V124" s="10" t="str">
        <f t="shared" si="3"/>
        <v>('UPHP','Claim',122,'"diag_cd_18"','','DIAG_CD_18',NULL,'',NULL,NULL,NULL,'UPHP','V00'),</v>
      </c>
      <c r="W124" s="10" t="str">
        <f t="shared" si="2"/>
        <v>-DIAG_CD_18</v>
      </c>
    </row>
    <row r="125" spans="1:23">
      <c r="A125" s="11" t="s">
        <v>80</v>
      </c>
      <c r="B125" s="11">
        <v>123</v>
      </c>
      <c r="C125" s="11" t="s">
        <v>237</v>
      </c>
      <c r="D125" s="11" t="s">
        <v>82</v>
      </c>
      <c r="E125" s="12" t="str">
        <f>VLOOKUP(C125,'Data Model'!C:C,1,0)</f>
        <v>DIAG_CD_18_POA</v>
      </c>
      <c r="F125" s="11"/>
      <c r="G125" s="16"/>
      <c r="H125" s="11"/>
      <c r="I125" s="10">
        <f ca="1">IFERROR(OFFSET(Profile!$B$1,MATCH(A125&amp;"-"&amp;D125&amp;"-"&amp;T125&amp;"-"&amp;Medical!C125,Profile!B:B,0)-1,1),"NO DATA PROFILE FOUND")</f>
        <v>1</v>
      </c>
      <c r="J125" s="10" t="str">
        <f ca="1">OFFSET(Profile!$B$1,MATCH(A125&amp;"-"&amp;D125&amp;"-"&amp;T125&amp;"-"&amp;Medical!C125,Profile!B:B,0)-1,2)</f>
        <v>Y</v>
      </c>
      <c r="K125" s="10">
        <f ca="1">OFFSET(Profile!$B$1,MATCH(A125&amp;"-"&amp;D125&amp;"-"&amp;T125&amp;"-"&amp;Medical!C125,Profile!B:B,0)-1,3)</f>
        <v>99.34</v>
      </c>
      <c r="L125" s="10" t="str">
        <f ca="1">OFFSET(Profile!$B$1,MATCH(A125&amp;"-"&amp;D125&amp;"-"&amp;T125&amp;"-"&amp;Medical!C125,Profile!B:B,0)-1,4)</f>
        <v>[["Y",131284],["N",19170],["W",343],["1",300],["U",50]]</v>
      </c>
      <c r="M125" s="10">
        <f ca="1">OFFSET(Profile!$B$1,MATCH(A125&amp;"-"&amp;D125&amp;"-"&amp;T125&amp;"-"&amp;Medical!C125,Profile!B:B,0)-1,5)</f>
        <v>5</v>
      </c>
      <c r="N125" s="13"/>
      <c r="O125" s="13"/>
      <c r="P125" s="13"/>
      <c r="Q125" s="13"/>
      <c r="R125" s="27"/>
      <c r="S125" s="27" t="s">
        <v>80</v>
      </c>
      <c r="T125" s="27" t="s">
        <v>84</v>
      </c>
      <c r="U125" s="30" t="str">
        <f ca="1">IF(A125="","",IFERROR(IF(OFFSET('Data Model'!$K$1,MATCH(W125,'Data Model'!L:L,0)-1,0)=TRUE,"Y","N"),"N"))</f>
        <v>N</v>
      </c>
      <c r="V125" s="10" t="str">
        <f t="shared" si="3"/>
        <v>('UPHP','Claim',123,'"diag_cd_18_poa"','','DIAG_CD_18_POA',NULL,'',NULL,NULL,NULL,'UPHP','V00'),</v>
      </c>
      <c r="W125" s="10" t="str">
        <f t="shared" si="2"/>
        <v>-DIAG_CD_18_POA</v>
      </c>
    </row>
    <row r="126" spans="1:23" ht="30">
      <c r="A126" s="11" t="s">
        <v>80</v>
      </c>
      <c r="B126" s="11">
        <v>124</v>
      </c>
      <c r="C126" s="11" t="s">
        <v>238</v>
      </c>
      <c r="D126" s="11" t="s">
        <v>82</v>
      </c>
      <c r="E126" s="12" t="str">
        <f>VLOOKUP(C126,'Data Model'!C:C,1,0)</f>
        <v>DIAG_CD_19</v>
      </c>
      <c r="F126" s="11"/>
      <c r="G126" s="16"/>
      <c r="H126" s="11"/>
      <c r="I126" s="10" t="str">
        <f ca="1">IFERROR(OFFSET(Profile!$B$1,MATCH(A126&amp;"-"&amp;D126&amp;"-"&amp;T126&amp;"-"&amp;Medical!C126,Profile!B:B,0)-1,1),"NO DATA PROFILE FOUND")</f>
        <v>A0839</v>
      </c>
      <c r="J126" s="10" t="str">
        <f ca="1">OFFSET(Profile!$B$1,MATCH(A126&amp;"-"&amp;D126&amp;"-"&amp;T126&amp;"-"&amp;Medical!C126,Profile!B:B,0)-1,2)</f>
        <v>Z9989</v>
      </c>
      <c r="K126" s="10">
        <f ca="1">OFFSET(Profile!$B$1,MATCH(A126&amp;"-"&amp;D126&amp;"-"&amp;T126&amp;"-"&amp;Medical!C126,Profile!B:B,0)-1,3)</f>
        <v>98.61</v>
      </c>
      <c r="L126" s="10" t="str">
        <f ca="1">OFFSET(Profile!$B$1,MATCH(A126&amp;"-"&amp;D126&amp;"-"&amp;T126&amp;"-"&amp;Medical!C126,Profile!B:B,0)-1,4)</f>
        <v>[["Z79899",11401],["Z87891",9538],["Z7982",7356],["Z7901",6551],["Z7984",5686]]</v>
      </c>
      <c r="M126" s="10">
        <f ca="1">OFFSET(Profile!$B$1,MATCH(A126&amp;"-"&amp;D126&amp;"-"&amp;T126&amp;"-"&amp;Medical!C126,Profile!B:B,0)-1,5)</f>
        <v>2052</v>
      </c>
      <c r="N126" s="13"/>
      <c r="O126" s="13"/>
      <c r="P126" s="13"/>
      <c r="Q126" s="13"/>
      <c r="R126" s="27"/>
      <c r="S126" s="27" t="s">
        <v>80</v>
      </c>
      <c r="T126" s="27" t="s">
        <v>84</v>
      </c>
      <c r="U126" s="30" t="str">
        <f ca="1">IF(A126="","",IFERROR(IF(OFFSET('Data Model'!$K$1,MATCH(W126,'Data Model'!L:L,0)-1,0)=TRUE,"Y","N"),"N"))</f>
        <v>N</v>
      </c>
      <c r="V126" s="10" t="str">
        <f t="shared" si="3"/>
        <v>('UPHP','Claim',124,'"diag_cd_19"','','DIAG_CD_19',NULL,'',NULL,NULL,NULL,'UPHP','V00'),</v>
      </c>
      <c r="W126" s="10" t="str">
        <f t="shared" si="2"/>
        <v>-DIAG_CD_19</v>
      </c>
    </row>
    <row r="127" spans="1:23">
      <c r="A127" s="11" t="s">
        <v>80</v>
      </c>
      <c r="B127" s="11">
        <v>125</v>
      </c>
      <c r="C127" s="11" t="s">
        <v>239</v>
      </c>
      <c r="D127" s="11" t="s">
        <v>82</v>
      </c>
      <c r="E127" s="12" t="str">
        <f>VLOOKUP(C127,'Data Model'!C:C,1,0)</f>
        <v>DIAG_CD_19_POA</v>
      </c>
      <c r="F127" s="11"/>
      <c r="G127" s="16"/>
      <c r="H127" s="11"/>
      <c r="I127" s="10">
        <f ca="1">IFERROR(OFFSET(Profile!$B$1,MATCH(A127&amp;"-"&amp;D127&amp;"-"&amp;T127&amp;"-"&amp;Medical!C127,Profile!B:B,0)-1,1),"NO DATA PROFILE FOUND")</f>
        <v>1</v>
      </c>
      <c r="J127" s="10" t="str">
        <f ca="1">OFFSET(Profile!$B$1,MATCH(A127&amp;"-"&amp;D127&amp;"-"&amp;T127&amp;"-"&amp;Medical!C127,Profile!B:B,0)-1,2)</f>
        <v>Y</v>
      </c>
      <c r="K127" s="10">
        <f ca="1">OFFSET(Profile!$B$1,MATCH(A127&amp;"-"&amp;D127&amp;"-"&amp;T127&amp;"-"&amp;Medical!C127,Profile!B:B,0)-1,3)</f>
        <v>99.45</v>
      </c>
      <c r="L127" s="10" t="str">
        <f ca="1">OFFSET(Profile!$B$1,MATCH(A127&amp;"-"&amp;D127&amp;"-"&amp;T127&amp;"-"&amp;Medical!C127,Profile!B:B,0)-1,4)</f>
        <v>[["Y",110274],["N",15722],["W",258],["1",232],["U",11]]</v>
      </c>
      <c r="M127" s="10">
        <f ca="1">OFFSET(Profile!$B$1,MATCH(A127&amp;"-"&amp;D127&amp;"-"&amp;T127&amp;"-"&amp;Medical!C127,Profile!B:B,0)-1,5)</f>
        <v>5</v>
      </c>
      <c r="N127" s="13"/>
      <c r="O127" s="13"/>
      <c r="P127" s="13"/>
      <c r="Q127" s="13"/>
      <c r="R127" s="27"/>
      <c r="S127" s="27" t="s">
        <v>80</v>
      </c>
      <c r="T127" s="27" t="s">
        <v>84</v>
      </c>
      <c r="U127" s="30" t="str">
        <f ca="1">IF(A127="","",IFERROR(IF(OFFSET('Data Model'!$K$1,MATCH(W127,'Data Model'!L:L,0)-1,0)=TRUE,"Y","N"),"N"))</f>
        <v>N</v>
      </c>
      <c r="V127" s="10" t="str">
        <f t="shared" si="3"/>
        <v>('UPHP','Claim',125,'"diag_cd_19_poa"','','DIAG_CD_19_POA',NULL,'',NULL,NULL,NULL,'UPHP','V00'),</v>
      </c>
      <c r="W127" s="10" t="str">
        <f t="shared" si="2"/>
        <v>-DIAG_CD_19_POA</v>
      </c>
    </row>
    <row r="128" spans="1:23" ht="30">
      <c r="A128" s="11" t="s">
        <v>80</v>
      </c>
      <c r="B128" s="11">
        <v>126</v>
      </c>
      <c r="C128" s="11" t="s">
        <v>240</v>
      </c>
      <c r="D128" s="11" t="s">
        <v>82</v>
      </c>
      <c r="E128" s="12" t="str">
        <f>VLOOKUP(C128,'Data Model'!C:C,1,0)</f>
        <v>DIAG_CD_20</v>
      </c>
      <c r="F128" s="11"/>
      <c r="G128" s="16"/>
      <c r="H128" s="11"/>
      <c r="I128" s="10" t="str">
        <f ca="1">IFERROR(OFFSET(Profile!$B$1,MATCH(A128&amp;"-"&amp;D128&amp;"-"&amp;T128&amp;"-"&amp;Medical!C128,Profile!B:B,0)-1,1),"NO DATA PROFILE FOUND")</f>
        <v>A0472</v>
      </c>
      <c r="J128" s="10" t="str">
        <f ca="1">OFFSET(Profile!$B$1,MATCH(A128&amp;"-"&amp;D128&amp;"-"&amp;T128&amp;"-"&amp;Medical!C128,Profile!B:B,0)-1,2)</f>
        <v>Z9989</v>
      </c>
      <c r="K128" s="10">
        <f ca="1">OFFSET(Profile!$B$1,MATCH(A128&amp;"-"&amp;D128&amp;"-"&amp;T128&amp;"-"&amp;Medical!C128,Profile!B:B,0)-1,3)</f>
        <v>92.77</v>
      </c>
      <c r="L128" s="10" t="str">
        <f ca="1">OFFSET(Profile!$B$1,MATCH(A128&amp;"-"&amp;D128&amp;"-"&amp;T128&amp;"-"&amp;Medical!C128,Profile!B:B,0)-1,4)</f>
        <v>[["Z79899",49091],["Z87891",33162],["E785",31061],["K219",30904],["I10",27914]]</v>
      </c>
      <c r="M128" s="10">
        <f ca="1">OFFSET(Profile!$B$1,MATCH(A128&amp;"-"&amp;D128&amp;"-"&amp;T128&amp;"-"&amp;Medical!C128,Profile!B:B,0)-1,5)</f>
        <v>6977</v>
      </c>
      <c r="N128" s="13"/>
      <c r="O128" s="13"/>
      <c r="P128" s="13"/>
      <c r="Q128" s="13"/>
      <c r="R128" s="27"/>
      <c r="S128" s="27" t="s">
        <v>80</v>
      </c>
      <c r="T128" s="27" t="s">
        <v>84</v>
      </c>
      <c r="U128" s="30" t="str">
        <f ca="1">IF(A128="","",IFERROR(IF(OFFSET('Data Model'!$K$1,MATCH(W128,'Data Model'!L:L,0)-1,0)=TRUE,"Y","N"),"N"))</f>
        <v>N</v>
      </c>
      <c r="V128" s="10" t="str">
        <f t="shared" si="3"/>
        <v>('UPHP','Claim',126,'"diag_cd_20"','','DIAG_CD_20',NULL,'',NULL,NULL,NULL,'UPHP','V00'),</v>
      </c>
      <c r="W128" s="10" t="str">
        <f t="shared" si="2"/>
        <v>-DIAG_CD_20</v>
      </c>
    </row>
    <row r="129" spans="1:23">
      <c r="A129" s="11" t="s">
        <v>80</v>
      </c>
      <c r="B129" s="11">
        <v>127</v>
      </c>
      <c r="C129" s="11" t="s">
        <v>241</v>
      </c>
      <c r="D129" s="11" t="s">
        <v>82</v>
      </c>
      <c r="E129" s="12" t="str">
        <f>VLOOKUP(C129,'Data Model'!C:C,1,0)</f>
        <v>DIAG_CD_20_POA</v>
      </c>
      <c r="F129" s="11"/>
      <c r="G129" s="16"/>
      <c r="H129" s="11"/>
      <c r="I129" s="10">
        <f ca="1">IFERROR(OFFSET(Profile!$B$1,MATCH(A129&amp;"-"&amp;D129&amp;"-"&amp;T129&amp;"-"&amp;Medical!C129,Profile!B:B,0)-1,1),"NO DATA PROFILE FOUND")</f>
        <v>1</v>
      </c>
      <c r="J129" s="10" t="str">
        <f ca="1">OFFSET(Profile!$B$1,MATCH(A129&amp;"-"&amp;D129&amp;"-"&amp;T129&amp;"-"&amp;Medical!C129,Profile!B:B,0)-1,2)</f>
        <v>Y</v>
      </c>
      <c r="K129" s="10">
        <f ca="1">OFFSET(Profile!$B$1,MATCH(A129&amp;"-"&amp;D129&amp;"-"&amp;T129&amp;"-"&amp;Medical!C129,Profile!B:B,0)-1,3)</f>
        <v>99.51</v>
      </c>
      <c r="L129" s="10" t="str">
        <f ca="1">OFFSET(Profile!$B$1,MATCH(A129&amp;"-"&amp;D129&amp;"-"&amp;T129&amp;"-"&amp;Medical!C129,Profile!B:B,0)-1,4)</f>
        <v>[["Y",96149],["N",15742],["W",285],["1",183],["U",7]]</v>
      </c>
      <c r="M129" s="10">
        <f ca="1">OFFSET(Profile!$B$1,MATCH(A129&amp;"-"&amp;D129&amp;"-"&amp;T129&amp;"-"&amp;Medical!C129,Profile!B:B,0)-1,5)</f>
        <v>5</v>
      </c>
      <c r="N129" s="13"/>
      <c r="O129" s="13"/>
      <c r="P129" s="13"/>
      <c r="Q129" s="13"/>
      <c r="R129" s="27"/>
      <c r="S129" s="27" t="s">
        <v>80</v>
      </c>
      <c r="T129" s="27" t="s">
        <v>84</v>
      </c>
      <c r="U129" s="30" t="str">
        <f ca="1">IF(A129="","",IFERROR(IF(OFFSET('Data Model'!$K$1,MATCH(W129,'Data Model'!L:L,0)-1,0)=TRUE,"Y","N"),"N"))</f>
        <v>N</v>
      </c>
      <c r="V129" s="10" t="str">
        <f t="shared" si="3"/>
        <v>('UPHP','Claim',127,'"diag_cd_20_poa"','','DIAG_CD_20_POA',NULL,'',NULL,NULL,NULL,'UPHP','V00'),</v>
      </c>
      <c r="W129" s="10" t="str">
        <f t="shared" si="2"/>
        <v>-DIAG_CD_20_POA</v>
      </c>
    </row>
    <row r="130" spans="1:23" ht="30">
      <c r="A130" s="11" t="s">
        <v>80</v>
      </c>
      <c r="B130" s="11">
        <v>128</v>
      </c>
      <c r="C130" s="11" t="s">
        <v>242</v>
      </c>
      <c r="D130" s="11" t="s">
        <v>82</v>
      </c>
      <c r="E130" s="12" t="str">
        <f>VLOOKUP(C130,'Data Model'!C:C,1,0)</f>
        <v>DIAG_CD_21</v>
      </c>
      <c r="F130" s="11"/>
      <c r="G130" s="16"/>
      <c r="H130" s="11"/>
      <c r="I130" s="10" t="str">
        <f ca="1">IFERROR(OFFSET(Profile!$B$1,MATCH(A130&amp;"-"&amp;D130&amp;"-"&amp;T130&amp;"-"&amp;Medical!C130,Profile!B:B,0)-1,1),"NO DATA PROFILE FOUND")</f>
        <v>A0472</v>
      </c>
      <c r="J130" s="10" t="str">
        <f ca="1">OFFSET(Profile!$B$1,MATCH(A130&amp;"-"&amp;D130&amp;"-"&amp;T130&amp;"-"&amp;Medical!C130,Profile!B:B,0)-1,2)</f>
        <v>Z9989</v>
      </c>
      <c r="K130" s="10">
        <f ca="1">OFFSET(Profile!$B$1,MATCH(A130&amp;"-"&amp;D130&amp;"-"&amp;T130&amp;"-"&amp;Medical!C130,Profile!B:B,0)-1,3)</f>
        <v>98.94</v>
      </c>
      <c r="L130" s="10" t="str">
        <f ca="1">OFFSET(Profile!$B$1,MATCH(A130&amp;"-"&amp;D130&amp;"-"&amp;T130&amp;"-"&amp;Medical!C130,Profile!B:B,0)-1,4)</f>
        <v>[["Z87891",8237],["Z79899",7679],["Z7982",5256],["Z7901",5040],["Z7984",4497]]</v>
      </c>
      <c r="M130" s="10">
        <f ca="1">OFFSET(Profile!$B$1,MATCH(A130&amp;"-"&amp;D130&amp;"-"&amp;T130&amp;"-"&amp;Medical!C130,Profile!B:B,0)-1,5)</f>
        <v>1753</v>
      </c>
      <c r="N130" s="13"/>
      <c r="O130" s="13"/>
      <c r="P130" s="13"/>
      <c r="Q130" s="13"/>
      <c r="R130" s="27"/>
      <c r="S130" s="27" t="s">
        <v>80</v>
      </c>
      <c r="T130" s="27" t="s">
        <v>84</v>
      </c>
      <c r="U130" s="30" t="str">
        <f ca="1">IF(A130="","",IFERROR(IF(OFFSET('Data Model'!$K$1,MATCH(W130,'Data Model'!L:L,0)-1,0)=TRUE,"Y","N"),"N"))</f>
        <v>N</v>
      </c>
      <c r="V130" s="10" t="str">
        <f t="shared" si="3"/>
        <v>('UPHP','Claim',128,'"diag_cd_21"','','DIAG_CD_21',NULL,'',NULL,NULL,NULL,'UPHP','V00'),</v>
      </c>
      <c r="W130" s="10" t="str">
        <f t="shared" si="2"/>
        <v>-DIAG_CD_21</v>
      </c>
    </row>
    <row r="131" spans="1:23">
      <c r="A131" s="11" t="s">
        <v>80</v>
      </c>
      <c r="B131" s="11">
        <v>129</v>
      </c>
      <c r="C131" s="11" t="s">
        <v>243</v>
      </c>
      <c r="D131" s="11" t="s">
        <v>82</v>
      </c>
      <c r="E131" s="12" t="str">
        <f>VLOOKUP(C131,'Data Model'!C:C,1,0)</f>
        <v>DIAG_CD_21_POA</v>
      </c>
      <c r="F131" s="11"/>
      <c r="G131" s="16"/>
      <c r="H131" s="11"/>
      <c r="I131" s="10">
        <f ca="1">IFERROR(OFFSET(Profile!$B$1,MATCH(A131&amp;"-"&amp;D131&amp;"-"&amp;T131&amp;"-"&amp;Medical!C131,Profile!B:B,0)-1,1),"NO DATA PROFILE FOUND")</f>
        <v>1</v>
      </c>
      <c r="J131" s="10" t="str">
        <f ca="1">OFFSET(Profile!$B$1,MATCH(A131&amp;"-"&amp;D131&amp;"-"&amp;T131&amp;"-"&amp;Medical!C131,Profile!B:B,0)-1,2)</f>
        <v>Y</v>
      </c>
      <c r="K131" s="10">
        <f ca="1">OFFSET(Profile!$B$1,MATCH(A131&amp;"-"&amp;D131&amp;"-"&amp;T131&amp;"-"&amp;Medical!C131,Profile!B:B,0)-1,3)</f>
        <v>99.58</v>
      </c>
      <c r="L131" s="10" t="str">
        <f ca="1">OFFSET(Profile!$B$1,MATCH(A131&amp;"-"&amp;D131&amp;"-"&amp;T131&amp;"-"&amp;Medical!C131,Profile!B:B,0)-1,4)</f>
        <v>[["Y",82219],["N",14689],["W",270],["1",170],["U",2]]</v>
      </c>
      <c r="M131" s="10">
        <f ca="1">OFFSET(Profile!$B$1,MATCH(A131&amp;"-"&amp;D131&amp;"-"&amp;T131&amp;"-"&amp;Medical!C131,Profile!B:B,0)-1,5)</f>
        <v>5</v>
      </c>
      <c r="N131" s="13"/>
      <c r="O131" s="13"/>
      <c r="P131" s="13"/>
      <c r="Q131" s="13"/>
      <c r="R131" s="27"/>
      <c r="S131" s="27" t="s">
        <v>80</v>
      </c>
      <c r="T131" s="27" t="s">
        <v>84</v>
      </c>
      <c r="U131" s="30" t="str">
        <f ca="1">IF(A131="","",IFERROR(IF(OFFSET('Data Model'!$K$1,MATCH(W131,'Data Model'!L:L,0)-1,0)=TRUE,"Y","N"),"N"))</f>
        <v>N</v>
      </c>
      <c r="V131" s="10" t="str">
        <f t="shared" si="3"/>
        <v>('UPHP','Claim',129,'"diag_cd_21_poa"','','DIAG_CD_21_POA',NULL,'',NULL,NULL,NULL,'UPHP','V00'),</v>
      </c>
      <c r="W131" s="10" t="str">
        <f t="shared" ref="W131:W194" si="4">IF(A131="","",TRIM(G131)&amp;"-"&amp;TRIM(E131))</f>
        <v>-DIAG_CD_21_POA</v>
      </c>
    </row>
    <row r="132" spans="1:23" ht="30">
      <c r="A132" s="11" t="s">
        <v>80</v>
      </c>
      <c r="B132" s="11">
        <v>130</v>
      </c>
      <c r="C132" s="11" t="s">
        <v>244</v>
      </c>
      <c r="D132" s="11" t="s">
        <v>82</v>
      </c>
      <c r="E132" s="12" t="str">
        <f>VLOOKUP(C132,'Data Model'!C:C,1,0)</f>
        <v>DIAG_CD_22</v>
      </c>
      <c r="F132" s="11"/>
      <c r="G132" s="16"/>
      <c r="H132" s="11"/>
      <c r="I132" s="10" t="str">
        <f ca="1">IFERROR(OFFSET(Profile!$B$1,MATCH(A132&amp;"-"&amp;D132&amp;"-"&amp;T132&amp;"-"&amp;Medical!C132,Profile!B:B,0)-1,1),"NO DATA PROFILE FOUND")</f>
        <v>A0472</v>
      </c>
      <c r="J132" s="10" t="str">
        <f ca="1">OFFSET(Profile!$B$1,MATCH(A132&amp;"-"&amp;D132&amp;"-"&amp;T132&amp;"-"&amp;Medical!C132,Profile!B:B,0)-1,2)</f>
        <v>Z9989</v>
      </c>
      <c r="K132" s="10">
        <f ca="1">OFFSET(Profile!$B$1,MATCH(A132&amp;"-"&amp;D132&amp;"-"&amp;T132&amp;"-"&amp;Medical!C132,Profile!B:B,0)-1,3)</f>
        <v>99.07</v>
      </c>
      <c r="L132" s="10" t="str">
        <f ca="1">OFFSET(Profile!$B$1,MATCH(A132&amp;"-"&amp;D132&amp;"-"&amp;T132&amp;"-"&amp;Medical!C132,Profile!B:B,0)-1,4)</f>
        <v>[["Z79899",7996],["Z87891",6696],["Z7982",5060],["Z7901",4526],["Z7984",3194]]</v>
      </c>
      <c r="M132" s="10">
        <f ca="1">OFFSET(Profile!$B$1,MATCH(A132&amp;"-"&amp;D132&amp;"-"&amp;T132&amp;"-"&amp;Medical!C132,Profile!B:B,0)-1,5)</f>
        <v>1659</v>
      </c>
      <c r="N132" s="13"/>
      <c r="O132" s="13"/>
      <c r="P132" s="13"/>
      <c r="Q132" s="13"/>
      <c r="R132" s="27"/>
      <c r="S132" s="27" t="s">
        <v>80</v>
      </c>
      <c r="T132" s="27" t="s">
        <v>84</v>
      </c>
      <c r="U132" s="30" t="str">
        <f ca="1">IF(A132="","",IFERROR(IF(OFFSET('Data Model'!$K$1,MATCH(W132,'Data Model'!L:L,0)-1,0)=TRUE,"Y","N"),"N"))</f>
        <v>N</v>
      </c>
      <c r="V132" s="10" t="str">
        <f t="shared" ref="V132:V195" si="5">IF(A132="","",IF(E132="NOT USED","('"&amp;A132&amp;"','"&amp;D132&amp;"',"&amp;B132&amp;",'"""&amp;C132&amp;"""',NULL,NULL,NULL,NULL,NULL,"&amp;IF(P132=TRUE,"TRUE","NULL")&amp;","&amp;IF(O132=TRUE,"TRUE","NULL,")&amp;IF(S132="","NULL","'"&amp;S132&amp;"'")&amp;","&amp;IF(T132="","NULL","'"&amp;T132&amp;"'")&amp;"),","('"&amp;A132&amp;"',"&amp;IF(ISBLANK(D132),"NULL","'"&amp;D132&amp;"'")&amp;","&amp;IF(ISBLANK(B132),"NULL",B132)&amp;","&amp;IF(ISBLANK(C132),"NULL","'"""&amp;C132&amp;"""'")&amp;",'"&amp;G132&amp;"','"&amp;E132&amp;"',"&amp;IF(N132="","NULL",N132)&amp;","&amp;IF(F132="Y","NULL","'"&amp;H132&amp;"'")&amp;","&amp;IF(R132="","NULL","'"&amp;R132&amp;"'")&amp;","&amp;IF(P132=TRUE,"TRUE","NULL")&amp;","&amp;IF(O132=TRUE,"TRUE","NULL,")&amp;IF(S132="","NULL","'"&amp;S132&amp;"'")&amp;","&amp;IF(T132="","NULL","'"&amp;T132&amp;"'")&amp;"),"))</f>
        <v>('UPHP','Claim',130,'"diag_cd_22"','','DIAG_CD_22',NULL,'',NULL,NULL,NULL,'UPHP','V00'),</v>
      </c>
      <c r="W132" s="10" t="str">
        <f t="shared" si="4"/>
        <v>-DIAG_CD_22</v>
      </c>
    </row>
    <row r="133" spans="1:23">
      <c r="A133" s="11" t="s">
        <v>80</v>
      </c>
      <c r="B133" s="11">
        <v>131</v>
      </c>
      <c r="C133" s="11" t="s">
        <v>245</v>
      </c>
      <c r="D133" s="11" t="s">
        <v>82</v>
      </c>
      <c r="E133" s="12" t="str">
        <f>VLOOKUP(C133,'Data Model'!C:C,1,0)</f>
        <v>DIAG_CD_22_POA</v>
      </c>
      <c r="F133" s="11"/>
      <c r="G133" s="16"/>
      <c r="H133" s="11"/>
      <c r="I133" s="10">
        <f ca="1">IFERROR(OFFSET(Profile!$B$1,MATCH(A133&amp;"-"&amp;D133&amp;"-"&amp;T133&amp;"-"&amp;Medical!C133,Profile!B:B,0)-1,1),"NO DATA PROFILE FOUND")</f>
        <v>1</v>
      </c>
      <c r="J133" s="10" t="str">
        <f ca="1">OFFSET(Profile!$B$1,MATCH(A133&amp;"-"&amp;D133&amp;"-"&amp;T133&amp;"-"&amp;Medical!C133,Profile!B:B,0)-1,2)</f>
        <v>Y</v>
      </c>
      <c r="K133" s="10">
        <f ca="1">OFFSET(Profile!$B$1,MATCH(A133&amp;"-"&amp;D133&amp;"-"&amp;T133&amp;"-"&amp;Medical!C133,Profile!B:B,0)-1,3)</f>
        <v>99.62</v>
      </c>
      <c r="L133" s="10" t="str">
        <f ca="1">OFFSET(Profile!$B$1,MATCH(A133&amp;"-"&amp;D133&amp;"-"&amp;T133&amp;"-"&amp;Medical!C133,Profile!B:B,0)-1,4)</f>
        <v>[["Y",72272],["N",13969],["1",250],["W",229],["U",2]]</v>
      </c>
      <c r="M133" s="10">
        <f ca="1">OFFSET(Profile!$B$1,MATCH(A133&amp;"-"&amp;D133&amp;"-"&amp;T133&amp;"-"&amp;Medical!C133,Profile!B:B,0)-1,5)</f>
        <v>5</v>
      </c>
      <c r="N133" s="13"/>
      <c r="O133" s="13"/>
      <c r="P133" s="13"/>
      <c r="Q133" s="13"/>
      <c r="R133" s="27"/>
      <c r="S133" s="27" t="s">
        <v>80</v>
      </c>
      <c r="T133" s="27" t="s">
        <v>84</v>
      </c>
      <c r="U133" s="30" t="str">
        <f ca="1">IF(A133="","",IFERROR(IF(OFFSET('Data Model'!$K$1,MATCH(W133,'Data Model'!L:L,0)-1,0)=TRUE,"Y","N"),"N"))</f>
        <v>N</v>
      </c>
      <c r="V133" s="10" t="str">
        <f t="shared" si="5"/>
        <v>('UPHP','Claim',131,'"diag_cd_22_poa"','','DIAG_CD_22_POA',NULL,'',NULL,NULL,NULL,'UPHP','V00'),</v>
      </c>
      <c r="W133" s="10" t="str">
        <f t="shared" si="4"/>
        <v>-DIAG_CD_22_POA</v>
      </c>
    </row>
    <row r="134" spans="1:23" ht="30">
      <c r="A134" s="11" t="s">
        <v>80</v>
      </c>
      <c r="B134" s="11">
        <v>132</v>
      </c>
      <c r="C134" s="11" t="s">
        <v>246</v>
      </c>
      <c r="D134" s="11" t="s">
        <v>82</v>
      </c>
      <c r="E134" s="12" t="str">
        <f>VLOOKUP(C134,'Data Model'!C:C,1,0)</f>
        <v>DIAG_CD_23</v>
      </c>
      <c r="F134" s="11"/>
      <c r="G134" s="16"/>
      <c r="H134" s="11"/>
      <c r="I134" s="10" t="str">
        <f ca="1">IFERROR(OFFSET(Profile!$B$1,MATCH(A134&amp;"-"&amp;D134&amp;"-"&amp;T134&amp;"-"&amp;Medical!C134,Profile!B:B,0)-1,1),"NO DATA PROFILE FOUND")</f>
        <v>A082</v>
      </c>
      <c r="J134" s="10" t="str">
        <f ca="1">OFFSET(Profile!$B$1,MATCH(A134&amp;"-"&amp;D134&amp;"-"&amp;T134&amp;"-"&amp;Medical!C134,Profile!B:B,0)-1,2)</f>
        <v>Z9989</v>
      </c>
      <c r="K134" s="10">
        <f ca="1">OFFSET(Profile!$B$1,MATCH(A134&amp;"-"&amp;D134&amp;"-"&amp;T134&amp;"-"&amp;Medical!C134,Profile!B:B,0)-1,3)</f>
        <v>99.19</v>
      </c>
      <c r="L134" s="10" t="str">
        <f ca="1">OFFSET(Profile!$B$1,MATCH(A134&amp;"-"&amp;D134&amp;"-"&amp;T134&amp;"-"&amp;Medical!C134,Profile!B:B,0)-1,4)</f>
        <v>[["Z87891",6064],["Z79899",6037],["Z7901",4628],["Z7982",4012],["Z7984",2722]]</v>
      </c>
      <c r="M134" s="10">
        <f ca="1">OFFSET(Profile!$B$1,MATCH(A134&amp;"-"&amp;D134&amp;"-"&amp;T134&amp;"-"&amp;Medical!C134,Profile!B:B,0)-1,5)</f>
        <v>1492</v>
      </c>
      <c r="N134" s="13"/>
      <c r="O134" s="13"/>
      <c r="P134" s="13"/>
      <c r="Q134" s="13"/>
      <c r="R134" s="27"/>
      <c r="S134" s="27" t="s">
        <v>80</v>
      </c>
      <c r="T134" s="27" t="s">
        <v>84</v>
      </c>
      <c r="U134" s="30" t="str">
        <f ca="1">IF(A134="","",IFERROR(IF(OFFSET('Data Model'!$K$1,MATCH(W134,'Data Model'!L:L,0)-1,0)=TRUE,"Y","N"),"N"))</f>
        <v>N</v>
      </c>
      <c r="V134" s="10" t="str">
        <f t="shared" si="5"/>
        <v>('UPHP','Claim',132,'"diag_cd_23"','','DIAG_CD_23',NULL,'',NULL,NULL,NULL,'UPHP','V00'),</v>
      </c>
      <c r="W134" s="10" t="str">
        <f t="shared" si="4"/>
        <v>-DIAG_CD_23</v>
      </c>
    </row>
    <row r="135" spans="1:23">
      <c r="A135" s="11" t="s">
        <v>80</v>
      </c>
      <c r="B135" s="11">
        <v>133</v>
      </c>
      <c r="C135" s="11" t="s">
        <v>247</v>
      </c>
      <c r="D135" s="11" t="s">
        <v>82</v>
      </c>
      <c r="E135" s="12" t="str">
        <f>VLOOKUP(C135,'Data Model'!C:C,1,0)</f>
        <v>DIAG_CD_23_POA</v>
      </c>
      <c r="F135" s="11"/>
      <c r="G135" s="16"/>
      <c r="H135" s="11"/>
      <c r="I135" s="10">
        <f ca="1">IFERROR(OFFSET(Profile!$B$1,MATCH(A135&amp;"-"&amp;D135&amp;"-"&amp;T135&amp;"-"&amp;Medical!C135,Profile!B:B,0)-1,1),"NO DATA PROFILE FOUND")</f>
        <v>1</v>
      </c>
      <c r="J135" s="10" t="str">
        <f ca="1">OFFSET(Profile!$B$1,MATCH(A135&amp;"-"&amp;D135&amp;"-"&amp;T135&amp;"-"&amp;Medical!C135,Profile!B:B,0)-1,2)</f>
        <v>Y</v>
      </c>
      <c r="K135" s="10">
        <f ca="1">OFFSET(Profile!$B$1,MATCH(A135&amp;"-"&amp;D135&amp;"-"&amp;T135&amp;"-"&amp;Medical!C135,Profile!B:B,0)-1,3)</f>
        <v>99.67</v>
      </c>
      <c r="L135" s="10" t="str">
        <f ca="1">OFFSET(Profile!$B$1,MATCH(A135&amp;"-"&amp;D135&amp;"-"&amp;T135&amp;"-"&amp;Medical!C135,Profile!B:B,0)-1,4)</f>
        <v>[["Y",61983],["N",12870],["W",193],["1",186],["U",2]]</v>
      </c>
      <c r="M135" s="10">
        <f ca="1">OFFSET(Profile!$B$1,MATCH(A135&amp;"-"&amp;D135&amp;"-"&amp;T135&amp;"-"&amp;Medical!C135,Profile!B:B,0)-1,5)</f>
        <v>5</v>
      </c>
      <c r="N135" s="13"/>
      <c r="O135" s="13"/>
      <c r="P135" s="13"/>
      <c r="Q135" s="13"/>
      <c r="R135" s="27"/>
      <c r="S135" s="27" t="s">
        <v>80</v>
      </c>
      <c r="T135" s="27" t="s">
        <v>84</v>
      </c>
      <c r="U135" s="30" t="str">
        <f ca="1">IF(A135="","",IFERROR(IF(OFFSET('Data Model'!$K$1,MATCH(W135,'Data Model'!L:L,0)-1,0)=TRUE,"Y","N"),"N"))</f>
        <v>N</v>
      </c>
      <c r="V135" s="10" t="str">
        <f t="shared" si="5"/>
        <v>('UPHP','Claim',133,'"diag_cd_23_poa"','','DIAG_CD_23_POA',NULL,'',NULL,NULL,NULL,'UPHP','V00'),</v>
      </c>
      <c r="W135" s="10" t="str">
        <f t="shared" si="4"/>
        <v>-DIAG_CD_23_POA</v>
      </c>
    </row>
    <row r="136" spans="1:23" ht="30">
      <c r="A136" s="11" t="s">
        <v>80</v>
      </c>
      <c r="B136" s="11">
        <v>134</v>
      </c>
      <c r="C136" s="11" t="s">
        <v>248</v>
      </c>
      <c r="D136" s="11" t="s">
        <v>82</v>
      </c>
      <c r="E136" s="12" t="str">
        <f>VLOOKUP(C136,'Data Model'!C:C,1,0)</f>
        <v>DIAG_CD_24</v>
      </c>
      <c r="F136" s="11"/>
      <c r="G136" s="16"/>
      <c r="H136" s="11"/>
      <c r="I136" s="10" t="str">
        <f ca="1">IFERROR(OFFSET(Profile!$B$1,MATCH(A136&amp;"-"&amp;D136&amp;"-"&amp;T136&amp;"-"&amp;Medical!C136,Profile!B:B,0)-1,1),"NO DATA PROFILE FOUND")</f>
        <v>A0471</v>
      </c>
      <c r="J136" s="10" t="str">
        <f ca="1">OFFSET(Profile!$B$1,MATCH(A136&amp;"-"&amp;D136&amp;"-"&amp;T136&amp;"-"&amp;Medical!C136,Profile!B:B,0)-1,2)</f>
        <v>Z9989</v>
      </c>
      <c r="K136" s="10">
        <f ca="1">OFFSET(Profile!$B$1,MATCH(A136&amp;"-"&amp;D136&amp;"-"&amp;T136&amp;"-"&amp;Medical!C136,Profile!B:B,0)-1,3)</f>
        <v>99.3</v>
      </c>
      <c r="L136" s="10" t="str">
        <f ca="1">OFFSET(Profile!$B$1,MATCH(A136&amp;"-"&amp;D136&amp;"-"&amp;T136&amp;"-"&amp;Medical!C136,Profile!B:B,0)-1,4)</f>
        <v>[["Z87891",4978],["Z79899",4903],["Z7901",4237],["Z7982",3832],["Z7984",2688]]</v>
      </c>
      <c r="M136" s="10">
        <f ca="1">OFFSET(Profile!$B$1,MATCH(A136&amp;"-"&amp;D136&amp;"-"&amp;T136&amp;"-"&amp;Medical!C136,Profile!B:B,0)-1,5)</f>
        <v>1378</v>
      </c>
      <c r="N136" s="13"/>
      <c r="O136" s="13"/>
      <c r="P136" s="13"/>
      <c r="Q136" s="13"/>
      <c r="R136" s="27"/>
      <c r="S136" s="27" t="s">
        <v>80</v>
      </c>
      <c r="T136" s="27" t="s">
        <v>84</v>
      </c>
      <c r="U136" s="30" t="str">
        <f ca="1">IF(A136="","",IFERROR(IF(OFFSET('Data Model'!$K$1,MATCH(W136,'Data Model'!L:L,0)-1,0)=TRUE,"Y","N"),"N"))</f>
        <v>N</v>
      </c>
      <c r="V136" s="10" t="str">
        <f t="shared" si="5"/>
        <v>('UPHP','Claim',134,'"diag_cd_24"','','DIAG_CD_24',NULL,'',NULL,NULL,NULL,'UPHP','V00'),</v>
      </c>
      <c r="W136" s="10" t="str">
        <f t="shared" si="4"/>
        <v>-DIAG_CD_24</v>
      </c>
    </row>
    <row r="137" spans="1:23">
      <c r="A137" s="11" t="s">
        <v>80</v>
      </c>
      <c r="B137" s="11">
        <v>135</v>
      </c>
      <c r="C137" s="11" t="s">
        <v>249</v>
      </c>
      <c r="D137" s="11" t="s">
        <v>82</v>
      </c>
      <c r="E137" s="12" t="str">
        <f>VLOOKUP(C137,'Data Model'!C:C,1,0)</f>
        <v>DIAG_CD_24_POA</v>
      </c>
      <c r="F137" s="11"/>
      <c r="G137" s="16"/>
      <c r="H137" s="11"/>
      <c r="I137" s="10">
        <f ca="1">IFERROR(OFFSET(Profile!$B$1,MATCH(A137&amp;"-"&amp;D137&amp;"-"&amp;T137&amp;"-"&amp;Medical!C137,Profile!B:B,0)-1,1),"NO DATA PROFILE FOUND")</f>
        <v>1</v>
      </c>
      <c r="J137" s="10" t="str">
        <f ca="1">OFFSET(Profile!$B$1,MATCH(A137&amp;"-"&amp;D137&amp;"-"&amp;T137&amp;"-"&amp;Medical!C137,Profile!B:B,0)-1,2)</f>
        <v>Y</v>
      </c>
      <c r="K137" s="10">
        <f ca="1">OFFSET(Profile!$B$1,MATCH(A137&amp;"-"&amp;D137&amp;"-"&amp;T137&amp;"-"&amp;Medical!C137,Profile!B:B,0)-1,3)</f>
        <v>99.72</v>
      </c>
      <c r="L137" s="10" t="str">
        <f ca="1">OFFSET(Profile!$B$1,MATCH(A137&amp;"-"&amp;D137&amp;"-"&amp;T137&amp;"-"&amp;Medical!C137,Profile!B:B,0)-1,4)</f>
        <v>[["Y",51796],["N",13113],["W",173],["1",99],["U",2]]</v>
      </c>
      <c r="M137" s="10">
        <f ca="1">OFFSET(Profile!$B$1,MATCH(A137&amp;"-"&amp;D137&amp;"-"&amp;T137&amp;"-"&amp;Medical!C137,Profile!B:B,0)-1,5)</f>
        <v>5</v>
      </c>
      <c r="N137" s="13"/>
      <c r="O137" s="13"/>
      <c r="P137" s="13"/>
      <c r="Q137" s="13"/>
      <c r="R137" s="27"/>
      <c r="S137" s="27" t="s">
        <v>80</v>
      </c>
      <c r="T137" s="27" t="s">
        <v>84</v>
      </c>
      <c r="U137" s="30" t="str">
        <f ca="1">IF(A137="","",IFERROR(IF(OFFSET('Data Model'!$K$1,MATCH(W137,'Data Model'!L:L,0)-1,0)=TRUE,"Y","N"),"N"))</f>
        <v>N</v>
      </c>
      <c r="V137" s="10" t="str">
        <f t="shared" si="5"/>
        <v>('UPHP','Claim',135,'"diag_cd_24_poa"','','DIAG_CD_24_POA',NULL,'',NULL,NULL,NULL,'UPHP','V00'),</v>
      </c>
      <c r="W137" s="10" t="str">
        <f t="shared" si="4"/>
        <v>-DIAG_CD_24_POA</v>
      </c>
    </row>
    <row r="138" spans="1:23" ht="30">
      <c r="A138" s="11" t="s">
        <v>80</v>
      </c>
      <c r="B138" s="11">
        <v>136</v>
      </c>
      <c r="C138" s="11" t="s">
        <v>250</v>
      </c>
      <c r="D138" s="11" t="s">
        <v>82</v>
      </c>
      <c r="E138" s="12" t="str">
        <f>VLOOKUP(C138,'Data Model'!C:C,1,0)</f>
        <v>DIAG_CD_25</v>
      </c>
      <c r="F138" s="11"/>
      <c r="G138" s="16"/>
      <c r="H138" s="11"/>
      <c r="I138" s="10" t="str">
        <f ca="1">IFERROR(OFFSET(Profile!$B$1,MATCH(A138&amp;"-"&amp;D138&amp;"-"&amp;T138&amp;"-"&amp;Medical!C138,Profile!B:B,0)-1,1),"NO DATA PROFILE FOUND")</f>
        <v>A044</v>
      </c>
      <c r="J138" s="10" t="str">
        <f ca="1">OFFSET(Profile!$B$1,MATCH(A138&amp;"-"&amp;D138&amp;"-"&amp;T138&amp;"-"&amp;Medical!C138,Profile!B:B,0)-1,2)</f>
        <v>Z9989</v>
      </c>
      <c r="K138" s="10">
        <f ca="1">OFFSET(Profile!$B$1,MATCH(A138&amp;"-"&amp;D138&amp;"-"&amp;T138&amp;"-"&amp;Medical!C138,Profile!B:B,0)-1,3)</f>
        <v>99.45</v>
      </c>
      <c r="L138" s="10" t="str">
        <f ca="1">OFFSET(Profile!$B$1,MATCH(A138&amp;"-"&amp;D138&amp;"-"&amp;T138&amp;"-"&amp;Medical!C138,Profile!B:B,0)-1,4)</f>
        <v>[["Z79899",3711],["Z87891",3436],["Z7982",3075],["Z7901",2862],["E785",1711]]</v>
      </c>
      <c r="M138" s="10">
        <f ca="1">OFFSET(Profile!$B$1,MATCH(A138&amp;"-"&amp;D138&amp;"-"&amp;T138&amp;"-"&amp;Medical!C138,Profile!B:B,0)-1,5)</f>
        <v>1199</v>
      </c>
      <c r="N138" s="13"/>
      <c r="O138" s="13"/>
      <c r="P138" s="13"/>
      <c r="Q138" s="13"/>
      <c r="R138" s="27"/>
      <c r="S138" s="27" t="s">
        <v>80</v>
      </c>
      <c r="T138" s="27" t="s">
        <v>84</v>
      </c>
      <c r="U138" s="30" t="str">
        <f ca="1">IF(A138="","",IFERROR(IF(OFFSET('Data Model'!$K$1,MATCH(W138,'Data Model'!L:L,0)-1,0)=TRUE,"Y","N"),"N"))</f>
        <v>N</v>
      </c>
      <c r="V138" s="10" t="str">
        <f t="shared" si="5"/>
        <v>('UPHP','Claim',136,'"diag_cd_25"','','DIAG_CD_25',NULL,'',NULL,NULL,NULL,'UPHP','V00'),</v>
      </c>
      <c r="W138" s="10" t="str">
        <f t="shared" si="4"/>
        <v>-DIAG_CD_25</v>
      </c>
    </row>
    <row r="139" spans="1:23">
      <c r="A139" s="11" t="s">
        <v>80</v>
      </c>
      <c r="B139" s="11">
        <v>137</v>
      </c>
      <c r="C139" s="11" t="s">
        <v>251</v>
      </c>
      <c r="D139" s="11" t="s">
        <v>82</v>
      </c>
      <c r="E139" s="12" t="str">
        <f>VLOOKUP(C139,'Data Model'!C:C,1,0)</f>
        <v>DIAG_CD_25_POA</v>
      </c>
      <c r="F139" s="11"/>
      <c r="G139" s="16"/>
      <c r="H139" s="11"/>
      <c r="I139" s="10">
        <f ca="1">IFERROR(OFFSET(Profile!$B$1,MATCH(A139&amp;"-"&amp;D139&amp;"-"&amp;T139&amp;"-"&amp;Medical!C139,Profile!B:B,0)-1,1),"NO DATA PROFILE FOUND")</f>
        <v>1</v>
      </c>
      <c r="J139" s="10" t="str">
        <f ca="1">OFFSET(Profile!$B$1,MATCH(A139&amp;"-"&amp;D139&amp;"-"&amp;T139&amp;"-"&amp;Medical!C139,Profile!B:B,0)-1,2)</f>
        <v>Y</v>
      </c>
      <c r="K139" s="10">
        <f ca="1">OFFSET(Profile!$B$1,MATCH(A139&amp;"-"&amp;D139&amp;"-"&amp;T139&amp;"-"&amp;Medical!C139,Profile!B:B,0)-1,3)</f>
        <v>99.76</v>
      </c>
      <c r="L139" s="10" t="str">
        <f ca="1">OFFSET(Profile!$B$1,MATCH(A139&amp;"-"&amp;D139&amp;"-"&amp;T139&amp;"-"&amp;Medical!C139,Profile!B:B,0)-1,4)</f>
        <v>[["Y",42238],["N",11556],["W",194],["1",103]]</v>
      </c>
      <c r="M139" s="10">
        <f ca="1">OFFSET(Profile!$B$1,MATCH(A139&amp;"-"&amp;D139&amp;"-"&amp;T139&amp;"-"&amp;Medical!C139,Profile!B:B,0)-1,5)</f>
        <v>4</v>
      </c>
      <c r="N139" s="13"/>
      <c r="O139" s="13"/>
      <c r="P139" s="13"/>
      <c r="Q139" s="13"/>
      <c r="R139" s="27"/>
      <c r="S139" s="27" t="s">
        <v>80</v>
      </c>
      <c r="T139" s="27" t="s">
        <v>84</v>
      </c>
      <c r="U139" s="30" t="str">
        <f ca="1">IF(A139="","",IFERROR(IF(OFFSET('Data Model'!$K$1,MATCH(W139,'Data Model'!L:L,0)-1,0)=TRUE,"Y","N"),"N"))</f>
        <v>N</v>
      </c>
      <c r="V139" s="10" t="str">
        <f t="shared" si="5"/>
        <v>('UPHP','Claim',137,'"diag_cd_25_poa"','','DIAG_CD_25_POA',NULL,'',NULL,NULL,NULL,'UPHP','V00'),</v>
      </c>
      <c r="W139" s="10" t="str">
        <f t="shared" si="4"/>
        <v>-DIAG_CD_25_POA</v>
      </c>
    </row>
    <row r="140" spans="1:23">
      <c r="A140" s="11" t="s">
        <v>80</v>
      </c>
      <c r="B140" s="11">
        <v>138</v>
      </c>
      <c r="C140" s="11" t="s">
        <v>252</v>
      </c>
      <c r="D140" s="11" t="s">
        <v>82</v>
      </c>
      <c r="E140" s="12" t="str">
        <f>VLOOKUP(C140,'Data Model'!C:C,1,0)</f>
        <v>DIAG_ICD_VERSION_IND</v>
      </c>
      <c r="F140" s="11"/>
      <c r="G140" s="11"/>
      <c r="H140" s="11"/>
      <c r="I140" s="10">
        <f ca="1">IFERROR(OFFSET(Profile!$B$1,MATCH(A140&amp;"-"&amp;D140&amp;"-"&amp;T140&amp;"-"&amp;Medical!C140,Profile!B:B,0)-1,1),"NO DATA PROFILE FOUND")</f>
        <v>10</v>
      </c>
      <c r="J140" s="10">
        <f ca="1">OFFSET(Profile!$B$1,MATCH(A140&amp;"-"&amp;D140&amp;"-"&amp;T140&amp;"-"&amp;Medical!C140,Profile!B:B,0)-1,2)</f>
        <v>10</v>
      </c>
      <c r="K140" s="10">
        <f ca="1">OFFSET(Profile!$B$1,MATCH(A140&amp;"-"&amp;D140&amp;"-"&amp;T140&amp;"-"&amp;Medical!C140,Profile!B:B,0)-1,3)</f>
        <v>0</v>
      </c>
      <c r="L140" s="10" t="str">
        <f ca="1">OFFSET(Profile!$B$1,MATCH(A140&amp;"-"&amp;D140&amp;"-"&amp;T140&amp;"-"&amp;Medical!C140,Profile!B:B,0)-1,4)</f>
        <v>[["10",23009820]]</v>
      </c>
      <c r="M140" s="10">
        <f ca="1">OFFSET(Profile!$B$1,MATCH(A140&amp;"-"&amp;D140&amp;"-"&amp;T140&amp;"-"&amp;Medical!C140,Profile!B:B,0)-1,5)</f>
        <v>1</v>
      </c>
      <c r="N140" s="13"/>
      <c r="O140" s="13"/>
      <c r="P140" s="13"/>
      <c r="Q140" s="13"/>
      <c r="R140" s="27"/>
      <c r="S140" s="27" t="s">
        <v>80</v>
      </c>
      <c r="T140" s="27" t="s">
        <v>84</v>
      </c>
      <c r="U140" s="30" t="str">
        <f ca="1">IF(A140="","",IFERROR(IF(OFFSET('Data Model'!$K$1,MATCH(W140,'Data Model'!L:L,0)-1,0)=TRUE,"Y","N"),"N"))</f>
        <v>N</v>
      </c>
      <c r="V140" s="10" t="str">
        <f t="shared" si="5"/>
        <v>('UPHP','Claim',138,'"diag_icd_version_ind"','','DIAG_ICD_VERSION_IND',NULL,'',NULL,NULL,NULL,'UPHP','V00'),</v>
      </c>
      <c r="W140" s="10" t="str">
        <f t="shared" si="4"/>
        <v>-DIAG_ICD_VERSION_IND</v>
      </c>
    </row>
    <row r="141" spans="1:23" ht="30">
      <c r="A141" s="11" t="s">
        <v>80</v>
      </c>
      <c r="B141" s="11">
        <v>139</v>
      </c>
      <c r="C141" s="11" t="s">
        <v>253</v>
      </c>
      <c r="D141" s="11" t="s">
        <v>82</v>
      </c>
      <c r="E141" s="12" t="str">
        <f>VLOOKUP(C141,'Data Model'!C:C,1,0)</f>
        <v>PROC_CD_01</v>
      </c>
      <c r="F141" s="11"/>
      <c r="G141" s="11"/>
      <c r="H141" s="11"/>
      <c r="I141" s="10" t="str">
        <f ca="1">IFERROR(OFFSET(Profile!$B$1,MATCH(A141&amp;"-"&amp;D141&amp;"-"&amp;T141&amp;"-"&amp;Medical!C141,Profile!B:B,0)-1,1),"NO DATA PROFILE FOUND")</f>
        <v>00160J6</v>
      </c>
      <c r="J141" s="10" t="str">
        <f ca="1">OFFSET(Profile!$B$1,MATCH(A141&amp;"-"&amp;D141&amp;"-"&amp;T141&amp;"-"&amp;Medical!C141,Profile!B:B,0)-1,2)</f>
        <v>XXE97U7</v>
      </c>
      <c r="K141" s="10">
        <f ca="1">OFFSET(Profile!$B$1,MATCH(A141&amp;"-"&amp;D141&amp;"-"&amp;T141&amp;"-"&amp;Medical!C141,Profile!B:B,0)-1,3)</f>
        <v>97.93</v>
      </c>
      <c r="L141" s="10" t="str">
        <f ca="1">OFFSET(Profile!$B$1,MATCH(A141&amp;"-"&amp;D141&amp;"-"&amp;T141&amp;"-"&amp;Medical!C141,Profile!B:B,0)-1,4)</f>
        <v>[["10E0XZZ",36726],["10D00Z1",25611],["3E0234Z",10188],["HZ2ZZZZ",9991],["5A09357",9503]]</v>
      </c>
      <c r="M141" s="10">
        <f ca="1">OFFSET(Profile!$B$1,MATCH(A141&amp;"-"&amp;D141&amp;"-"&amp;T141&amp;"-"&amp;Medical!C141,Profile!B:B,0)-1,5)</f>
        <v>3007</v>
      </c>
      <c r="N141" s="13"/>
      <c r="O141" s="13"/>
      <c r="P141" s="13"/>
      <c r="Q141" s="13"/>
      <c r="R141" s="27"/>
      <c r="S141" s="27" t="s">
        <v>80</v>
      </c>
      <c r="T141" s="27" t="s">
        <v>84</v>
      </c>
      <c r="U141" s="30" t="str">
        <f ca="1">IF(A141="","",IFERROR(IF(OFFSET('Data Model'!$K$1,MATCH(W141,'Data Model'!L:L,0)-1,0)=TRUE,"Y","N"),"N"))</f>
        <v>N</v>
      </c>
      <c r="V141" s="10" t="str">
        <f t="shared" si="5"/>
        <v>('UPHP','Claim',139,'"proc_cd_01"','','PROC_CD_01',NULL,'',NULL,NULL,NULL,'UPHP','V00'),</v>
      </c>
      <c r="W141" s="10" t="str">
        <f t="shared" si="4"/>
        <v>-PROC_CD_01</v>
      </c>
    </row>
    <row r="142" spans="1:23" ht="30">
      <c r="A142" s="11" t="s">
        <v>80</v>
      </c>
      <c r="B142" s="11">
        <v>140</v>
      </c>
      <c r="C142" s="11" t="s">
        <v>254</v>
      </c>
      <c r="D142" s="11" t="s">
        <v>82</v>
      </c>
      <c r="E142" s="12" t="str">
        <f>VLOOKUP(C142,'Data Model'!C:C,1,0)</f>
        <v>PROC_CD_02</v>
      </c>
      <c r="F142" s="11"/>
      <c r="G142" s="11"/>
      <c r="H142" s="11"/>
      <c r="I142" s="10" t="str">
        <f ca="1">IFERROR(OFFSET(Profile!$B$1,MATCH(A142&amp;"-"&amp;D142&amp;"-"&amp;T142&amp;"-"&amp;Medical!C142,Profile!B:B,0)-1,1),"NO DATA PROFILE FOUND")</f>
        <v>00160J6</v>
      </c>
      <c r="J142" s="10" t="str">
        <f ca="1">OFFSET(Profile!$B$1,MATCH(A142&amp;"-"&amp;D142&amp;"-"&amp;T142&amp;"-"&amp;Medical!C142,Profile!B:B,0)-1,2)</f>
        <v>XXE97U7</v>
      </c>
      <c r="K142" s="10">
        <f ca="1">OFFSET(Profile!$B$1,MATCH(A142&amp;"-"&amp;D142&amp;"-"&amp;T142&amp;"-"&amp;Medical!C142,Profile!B:B,0)-1,3)</f>
        <v>98.6</v>
      </c>
      <c r="L142" s="10" t="str">
        <f ca="1">OFFSET(Profile!$B$1,MATCH(A142&amp;"-"&amp;D142&amp;"-"&amp;T142&amp;"-"&amp;Medical!C142,Profile!B:B,0)-1,4)</f>
        <v>[["30233N1",10361],["02HV33Z",9460],["4A1HXCZ",8977],["B2111ZZ",7122],["0KQM0ZZ",6376]]</v>
      </c>
      <c r="M142" s="10">
        <f ca="1">OFFSET(Profile!$B$1,MATCH(A142&amp;"-"&amp;D142&amp;"-"&amp;T142&amp;"-"&amp;Medical!C142,Profile!B:B,0)-1,5)</f>
        <v>2728</v>
      </c>
      <c r="N142" s="13"/>
      <c r="O142" s="13"/>
      <c r="P142" s="13"/>
      <c r="Q142" s="13"/>
      <c r="R142" s="27"/>
      <c r="S142" s="27" t="s">
        <v>80</v>
      </c>
      <c r="T142" s="27" t="s">
        <v>84</v>
      </c>
      <c r="U142" s="30" t="str">
        <f ca="1">IF(A142="","",IFERROR(IF(OFFSET('Data Model'!$K$1,MATCH(W142,'Data Model'!L:L,0)-1,0)=TRUE,"Y","N"),"N"))</f>
        <v>N</v>
      </c>
      <c r="V142" s="10" t="str">
        <f t="shared" si="5"/>
        <v>('UPHP','Claim',140,'"proc_cd_02"','','PROC_CD_02',NULL,'',NULL,NULL,NULL,'UPHP','V00'),</v>
      </c>
      <c r="W142" s="10" t="str">
        <f t="shared" si="4"/>
        <v>-PROC_CD_02</v>
      </c>
    </row>
    <row r="143" spans="1:23" ht="30">
      <c r="A143" s="11" t="s">
        <v>80</v>
      </c>
      <c r="B143" s="11">
        <v>141</v>
      </c>
      <c r="C143" s="11" t="s">
        <v>255</v>
      </c>
      <c r="D143" s="11" t="s">
        <v>82</v>
      </c>
      <c r="E143" s="12" t="str">
        <f>VLOOKUP(C143,'Data Model'!C:C,1,0)</f>
        <v>PROC_CD_03</v>
      </c>
      <c r="F143" s="11"/>
      <c r="G143" s="11"/>
      <c r="H143" s="11"/>
      <c r="I143" s="10" t="str">
        <f ca="1">IFERROR(OFFSET(Profile!$B$1,MATCH(A143&amp;"-"&amp;D143&amp;"-"&amp;T143&amp;"-"&amp;Medical!C143,Profile!B:B,0)-1,1),"NO DATA PROFILE FOUND")</f>
        <v>00163J6</v>
      </c>
      <c r="J143" s="10" t="str">
        <f ca="1">OFFSET(Profile!$B$1,MATCH(A143&amp;"-"&amp;D143&amp;"-"&amp;T143&amp;"-"&amp;Medical!C143,Profile!B:B,0)-1,2)</f>
        <v>XXE0X07</v>
      </c>
      <c r="K143" s="10">
        <f ca="1">OFFSET(Profile!$B$1,MATCH(A143&amp;"-"&amp;D143&amp;"-"&amp;T143&amp;"-"&amp;Medical!C143,Profile!B:B,0)-1,3)</f>
        <v>99.06</v>
      </c>
      <c r="L143" s="10" t="str">
        <f ca="1">OFFSET(Profile!$B$1,MATCH(A143&amp;"-"&amp;D143&amp;"-"&amp;T143&amp;"-"&amp;Medical!C143,Profile!B:B,0)-1,4)</f>
        <v>[["30233N1",6433],["4A1HXCZ",5473],["02HV33Z",4609],["10907ZC",3999],["B2111ZZ",3824]]</v>
      </c>
      <c r="M143" s="10">
        <f ca="1">OFFSET(Profile!$B$1,MATCH(A143&amp;"-"&amp;D143&amp;"-"&amp;T143&amp;"-"&amp;Medical!C143,Profile!B:B,0)-1,5)</f>
        <v>2162</v>
      </c>
      <c r="N143" s="13"/>
      <c r="O143" s="13"/>
      <c r="P143" s="13"/>
      <c r="Q143" s="13"/>
      <c r="R143" s="27"/>
      <c r="S143" s="27" t="s">
        <v>80</v>
      </c>
      <c r="T143" s="27" t="s">
        <v>84</v>
      </c>
      <c r="U143" s="30" t="str">
        <f ca="1">IF(A143="","",IFERROR(IF(OFFSET('Data Model'!$K$1,MATCH(W143,'Data Model'!L:L,0)-1,0)=TRUE,"Y","N"),"N"))</f>
        <v>N</v>
      </c>
      <c r="V143" s="10" t="str">
        <f t="shared" si="5"/>
        <v>('UPHP','Claim',141,'"proc_cd_03"','','PROC_CD_03',NULL,'',NULL,NULL,NULL,'UPHP','V00'),</v>
      </c>
      <c r="W143" s="10" t="str">
        <f t="shared" si="4"/>
        <v>-PROC_CD_03</v>
      </c>
    </row>
    <row r="144" spans="1:23" ht="30">
      <c r="A144" s="11" t="s">
        <v>80</v>
      </c>
      <c r="B144" s="11">
        <v>142</v>
      </c>
      <c r="C144" s="11" t="s">
        <v>256</v>
      </c>
      <c r="D144" s="11" t="s">
        <v>82</v>
      </c>
      <c r="E144" s="12" t="str">
        <f>VLOOKUP(C144,'Data Model'!C:C,1,0)</f>
        <v>PROC_CD_04</v>
      </c>
      <c r="F144" s="11"/>
      <c r="G144" s="11"/>
      <c r="H144" s="11"/>
      <c r="I144" s="10" t="str">
        <f ca="1">IFERROR(OFFSET(Profile!$B$1,MATCH(A144&amp;"-"&amp;D144&amp;"-"&amp;T144&amp;"-"&amp;Medical!C144,Profile!B:B,0)-1,1),"NO DATA PROFILE FOUND")</f>
        <v>00163J2</v>
      </c>
      <c r="J144" s="10" t="str">
        <f ca="1">OFFSET(Profile!$B$1,MATCH(A144&amp;"-"&amp;D144&amp;"-"&amp;T144&amp;"-"&amp;Medical!C144,Profile!B:B,0)-1,2)</f>
        <v>XX20X89</v>
      </c>
      <c r="K144" s="10">
        <f ca="1">OFFSET(Profile!$B$1,MATCH(A144&amp;"-"&amp;D144&amp;"-"&amp;T144&amp;"-"&amp;Medical!C144,Profile!B:B,0)-1,3)</f>
        <v>99.36</v>
      </c>
      <c r="L144" s="10" t="str">
        <f ca="1">OFFSET(Profile!$B$1,MATCH(A144&amp;"-"&amp;D144&amp;"-"&amp;T144&amp;"-"&amp;Medical!C144,Profile!B:B,0)-1,4)</f>
        <v>[["30233N1",4088],["02HV33Z",3241],["0BH17EZ",3033],["4A1HXCZ",2879],["B2111ZZ",2769]]</v>
      </c>
      <c r="M144" s="10">
        <f ca="1">OFFSET(Profile!$B$1,MATCH(A144&amp;"-"&amp;D144&amp;"-"&amp;T144&amp;"-"&amp;Medical!C144,Profile!B:B,0)-1,5)</f>
        <v>1707</v>
      </c>
      <c r="N144" s="13"/>
      <c r="O144" s="13"/>
      <c r="P144" s="13"/>
      <c r="Q144" s="13"/>
      <c r="R144" s="27"/>
      <c r="S144" s="27" t="s">
        <v>80</v>
      </c>
      <c r="T144" s="27" t="s">
        <v>84</v>
      </c>
      <c r="U144" s="30" t="str">
        <f ca="1">IF(A144="","",IFERROR(IF(OFFSET('Data Model'!$K$1,MATCH(W144,'Data Model'!L:L,0)-1,0)=TRUE,"Y","N"),"N"))</f>
        <v>N</v>
      </c>
      <c r="V144" s="10" t="str">
        <f t="shared" si="5"/>
        <v>('UPHP','Claim',142,'"proc_cd_04"','','PROC_CD_04',NULL,'',NULL,NULL,NULL,'UPHP','V00'),</v>
      </c>
      <c r="W144" s="10" t="str">
        <f t="shared" si="4"/>
        <v>-PROC_CD_04</v>
      </c>
    </row>
    <row r="145" spans="1:23" ht="30">
      <c r="A145" s="11" t="s">
        <v>80</v>
      </c>
      <c r="B145" s="11">
        <v>143</v>
      </c>
      <c r="C145" s="11" t="s">
        <v>257</v>
      </c>
      <c r="D145" s="11" t="s">
        <v>82</v>
      </c>
      <c r="E145" s="12" t="str">
        <f>VLOOKUP(C145,'Data Model'!C:C,1,0)</f>
        <v>PROC_CD_05</v>
      </c>
      <c r="F145" s="11"/>
      <c r="G145" s="11"/>
      <c r="H145" s="11"/>
      <c r="I145" s="10" t="str">
        <f ca="1">IFERROR(OFFSET(Profile!$B$1,MATCH(A145&amp;"-"&amp;D145&amp;"-"&amp;T145&amp;"-"&amp;Medical!C145,Profile!B:B,0)-1,1),"NO DATA PROFILE FOUND")</f>
        <v>00163J6</v>
      </c>
      <c r="J145" s="10" t="str">
        <f ca="1">OFFSET(Profile!$B$1,MATCH(A145&amp;"-"&amp;D145&amp;"-"&amp;T145&amp;"-"&amp;Medical!C145,Profile!B:B,0)-1,2)</f>
        <v>XW13325</v>
      </c>
      <c r="K145" s="10">
        <f ca="1">OFFSET(Profile!$B$1,MATCH(A145&amp;"-"&amp;D145&amp;"-"&amp;T145&amp;"-"&amp;Medical!C145,Profile!B:B,0)-1,3)</f>
        <v>99.55</v>
      </c>
      <c r="L145" s="10" t="str">
        <f ca="1">OFFSET(Profile!$B$1,MATCH(A145&amp;"-"&amp;D145&amp;"-"&amp;T145&amp;"-"&amp;Medical!C145,Profile!B:B,0)-1,4)</f>
        <v>[["30233N1",3399],["02HV33Z",2532],["0BH17EZ",1590],["5A1955Z",1475],["B2111ZZ",1466]]</v>
      </c>
      <c r="M145" s="10">
        <f ca="1">OFFSET(Profile!$B$1,MATCH(A145&amp;"-"&amp;D145&amp;"-"&amp;T145&amp;"-"&amp;Medical!C145,Profile!B:B,0)-1,5)</f>
        <v>1317</v>
      </c>
      <c r="N145" s="13"/>
      <c r="O145" s="13"/>
      <c r="P145" s="13"/>
      <c r="Q145" s="13"/>
      <c r="R145" s="27"/>
      <c r="S145" s="27" t="s">
        <v>80</v>
      </c>
      <c r="T145" s="27" t="s">
        <v>84</v>
      </c>
      <c r="U145" s="30" t="str">
        <f ca="1">IF(A145="","",IFERROR(IF(OFFSET('Data Model'!$K$1,MATCH(W145,'Data Model'!L:L,0)-1,0)=TRUE,"Y","N"),"N"))</f>
        <v>N</v>
      </c>
      <c r="V145" s="10" t="str">
        <f t="shared" si="5"/>
        <v>('UPHP','Claim',143,'"proc_cd_05"','','PROC_CD_05',NULL,'',NULL,NULL,NULL,'UPHP','V00'),</v>
      </c>
      <c r="W145" s="10" t="str">
        <f t="shared" si="4"/>
        <v>-PROC_CD_05</v>
      </c>
    </row>
    <row r="146" spans="1:23" ht="30">
      <c r="A146" s="11" t="s">
        <v>80</v>
      </c>
      <c r="B146" s="11">
        <v>144</v>
      </c>
      <c r="C146" s="11" t="s">
        <v>258</v>
      </c>
      <c r="D146" s="11" t="s">
        <v>82</v>
      </c>
      <c r="E146" s="12" t="str">
        <f>VLOOKUP(C146,'Data Model'!C:C,1,0)</f>
        <v>PROC_CD_06</v>
      </c>
      <c r="F146" s="11"/>
      <c r="G146" s="11"/>
      <c r="H146" s="11"/>
      <c r="I146" s="10" t="str">
        <f ca="1">IFERROR(OFFSET(Profile!$B$1,MATCH(A146&amp;"-"&amp;D146&amp;"-"&amp;T146&amp;"-"&amp;Medical!C146,Profile!B:B,0)-1,1),"NO DATA PROFILE FOUND")</f>
        <v>00160J6</v>
      </c>
      <c r="J146" s="10" t="str">
        <f ca="1">OFFSET(Profile!$B$1,MATCH(A146&amp;"-"&amp;D146&amp;"-"&amp;T146&amp;"-"&amp;Medical!C146,Profile!B:B,0)-1,2)</f>
        <v>XX20X89</v>
      </c>
      <c r="K146" s="10">
        <f ca="1">OFFSET(Profile!$B$1,MATCH(A146&amp;"-"&amp;D146&amp;"-"&amp;T146&amp;"-"&amp;Medical!C146,Profile!B:B,0)-1,3)</f>
        <v>99.68</v>
      </c>
      <c r="L146" s="10" t="str">
        <f ca="1">OFFSET(Profile!$B$1,MATCH(A146&amp;"-"&amp;D146&amp;"-"&amp;T146&amp;"-"&amp;Medical!C146,Profile!B:B,0)-1,4)</f>
        <v>[["02HV33Z",1852],["0BH17EZ",1360],["03HY32Z",1174],["30233N1",1159],["5A1221Z",1142]]</v>
      </c>
      <c r="M146" s="10">
        <f ca="1">OFFSET(Profile!$B$1,MATCH(A146&amp;"-"&amp;D146&amp;"-"&amp;T146&amp;"-"&amp;Medical!C146,Profile!B:B,0)-1,5)</f>
        <v>1058</v>
      </c>
      <c r="N146" s="13"/>
      <c r="O146" s="13"/>
      <c r="P146" s="13"/>
      <c r="Q146" s="13"/>
      <c r="R146" s="27"/>
      <c r="S146" s="27" t="s">
        <v>80</v>
      </c>
      <c r="T146" s="27" t="s">
        <v>84</v>
      </c>
      <c r="U146" s="30" t="str">
        <f ca="1">IF(A146="","",IFERROR(IF(OFFSET('Data Model'!$K$1,MATCH(W146,'Data Model'!L:L,0)-1,0)=TRUE,"Y","N"),"N"))</f>
        <v>N</v>
      </c>
      <c r="V146" s="10" t="str">
        <f t="shared" si="5"/>
        <v>('UPHP','Claim',144,'"proc_cd_06"','','PROC_CD_06',NULL,'',NULL,NULL,NULL,'UPHP','V00'),</v>
      </c>
      <c r="W146" s="10" t="str">
        <f t="shared" si="4"/>
        <v>-PROC_CD_06</v>
      </c>
    </row>
    <row r="147" spans="1:23" ht="30">
      <c r="A147" s="11" t="s">
        <v>80</v>
      </c>
      <c r="B147" s="11">
        <v>145</v>
      </c>
      <c r="C147" s="11" t="s">
        <v>259</v>
      </c>
      <c r="D147" s="11" t="s">
        <v>82</v>
      </c>
      <c r="E147" s="12" t="str">
        <f>VLOOKUP(C147,'Data Model'!C:C,1,0)</f>
        <v>PROC_CD_07</v>
      </c>
      <c r="F147" s="11"/>
      <c r="G147" s="11"/>
      <c r="H147" s="11"/>
      <c r="I147" s="10" t="str">
        <f ca="1">IFERROR(OFFSET(Profile!$B$1,MATCH(A147&amp;"-"&amp;D147&amp;"-"&amp;T147&amp;"-"&amp;Medical!C147,Profile!B:B,0)-1,1),"NO DATA PROFILE FOUND")</f>
        <v>009630Z</v>
      </c>
      <c r="J147" s="10" t="str">
        <f ca="1">OFFSET(Profile!$B$1,MATCH(A147&amp;"-"&amp;D147&amp;"-"&amp;T147&amp;"-"&amp;Medical!C147,Profile!B:B,0)-1,2)</f>
        <v>XX20X89</v>
      </c>
      <c r="K147" s="10">
        <f ca="1">OFFSET(Profile!$B$1,MATCH(A147&amp;"-"&amp;D147&amp;"-"&amp;T147&amp;"-"&amp;Medical!C147,Profile!B:B,0)-1,3)</f>
        <v>99.81</v>
      </c>
      <c r="L147" s="10" t="str">
        <f ca="1">OFFSET(Profile!$B$1,MATCH(A147&amp;"-"&amp;D147&amp;"-"&amp;T147&amp;"-"&amp;Medical!C147,Profile!B:B,0)-1,4)</f>
        <v>[["5A1955Z",1027],["30233N1",969],["5A1221Z",904],["5A1945Z",723],["4A133B1",722]]</v>
      </c>
      <c r="M147" s="10">
        <f ca="1">OFFSET(Profile!$B$1,MATCH(A147&amp;"-"&amp;D147&amp;"-"&amp;T147&amp;"-"&amp;Medical!C147,Profile!B:B,0)-1,5)</f>
        <v>756</v>
      </c>
      <c r="N147" s="13"/>
      <c r="O147" s="13"/>
      <c r="P147" s="13"/>
      <c r="Q147" s="13"/>
      <c r="R147" s="27"/>
      <c r="S147" s="27" t="s">
        <v>80</v>
      </c>
      <c r="T147" s="27" t="s">
        <v>84</v>
      </c>
      <c r="U147" s="30" t="str">
        <f ca="1">IF(A147="","",IFERROR(IF(OFFSET('Data Model'!$K$1,MATCH(W147,'Data Model'!L:L,0)-1,0)=TRUE,"Y","N"),"N"))</f>
        <v>N</v>
      </c>
      <c r="V147" s="10" t="str">
        <f t="shared" si="5"/>
        <v>('UPHP','Claim',145,'"proc_cd_07"','','PROC_CD_07',NULL,'',NULL,NULL,NULL,'UPHP','V00'),</v>
      </c>
      <c r="W147" s="10" t="str">
        <f t="shared" si="4"/>
        <v>-PROC_CD_07</v>
      </c>
    </row>
    <row r="148" spans="1:23" ht="30">
      <c r="A148" s="11" t="s">
        <v>80</v>
      </c>
      <c r="B148" s="11">
        <v>146</v>
      </c>
      <c r="C148" s="11" t="s">
        <v>260</v>
      </c>
      <c r="D148" s="11" t="s">
        <v>82</v>
      </c>
      <c r="E148" s="12" t="str">
        <f>VLOOKUP(C148,'Data Model'!C:C,1,0)</f>
        <v>PROC_CD_08</v>
      </c>
      <c r="F148" s="11"/>
      <c r="G148" s="11"/>
      <c r="H148" s="11"/>
      <c r="I148" s="10" t="str">
        <f ca="1">IFERROR(OFFSET(Profile!$B$1,MATCH(A148&amp;"-"&amp;D148&amp;"-"&amp;T148&amp;"-"&amp;Medical!C148,Profile!B:B,0)-1,1),"NO DATA PROFILE FOUND")</f>
        <v>00160J6</v>
      </c>
      <c r="J148" s="10" t="str">
        <f ca="1">OFFSET(Profile!$B$1,MATCH(A148&amp;"-"&amp;D148&amp;"-"&amp;T148&amp;"-"&amp;Medical!C148,Profile!B:B,0)-1,2)</f>
        <v>XW033E5</v>
      </c>
      <c r="K148" s="10">
        <f ca="1">OFFSET(Profile!$B$1,MATCH(A148&amp;"-"&amp;D148&amp;"-"&amp;T148&amp;"-"&amp;Medical!C148,Profile!B:B,0)-1,3)</f>
        <v>99.95</v>
      </c>
      <c r="L148" s="10" t="str">
        <f ca="1">OFFSET(Profile!$B$1,MATCH(A148&amp;"-"&amp;D148&amp;"-"&amp;T148&amp;"-"&amp;Medical!C148,Profile!B:B,0)-1,4)</f>
        <v>[["02HV33Z",569],["30233N1",438],["03HY32Z",359],["0BH17EZ",336],["0B21XFZ",314]]</v>
      </c>
      <c r="M148" s="10">
        <f ca="1">OFFSET(Profile!$B$1,MATCH(A148&amp;"-"&amp;D148&amp;"-"&amp;T148&amp;"-"&amp;Medical!C148,Profile!B:B,0)-1,5)</f>
        <v>167</v>
      </c>
      <c r="N148" s="13"/>
      <c r="O148" s="13"/>
      <c r="P148" s="13"/>
      <c r="Q148" s="13"/>
      <c r="R148" s="27"/>
      <c r="S148" s="27" t="s">
        <v>80</v>
      </c>
      <c r="T148" s="27" t="s">
        <v>84</v>
      </c>
      <c r="U148" s="30" t="str">
        <f ca="1">IF(A148="","",IFERROR(IF(OFFSET('Data Model'!$K$1,MATCH(W148,'Data Model'!L:L,0)-1,0)=TRUE,"Y","N"),"N"))</f>
        <v>N</v>
      </c>
      <c r="V148" s="10" t="str">
        <f t="shared" si="5"/>
        <v>('UPHP','Claim',146,'"proc_cd_08"','','PROC_CD_08',NULL,'',NULL,NULL,NULL,'UPHP','V00'),</v>
      </c>
      <c r="W148" s="10" t="str">
        <f t="shared" si="4"/>
        <v>-PROC_CD_08</v>
      </c>
    </row>
    <row r="149" spans="1:23" ht="30">
      <c r="A149" s="11" t="s">
        <v>80</v>
      </c>
      <c r="B149" s="11">
        <v>147</v>
      </c>
      <c r="C149" s="11" t="s">
        <v>261</v>
      </c>
      <c r="D149" s="11" t="s">
        <v>82</v>
      </c>
      <c r="E149" s="12" t="str">
        <f>VLOOKUP(C149,'Data Model'!C:C,1,0)</f>
        <v>PROC_CD_09</v>
      </c>
      <c r="F149" s="11"/>
      <c r="G149" s="11"/>
      <c r="H149" s="11"/>
      <c r="I149" s="10" t="str">
        <f ca="1">IFERROR(OFFSET(Profile!$B$1,MATCH(A149&amp;"-"&amp;D149&amp;"-"&amp;T149&amp;"-"&amp;Medical!C149,Profile!B:B,0)-1,1),"NO DATA PROFILE FOUND")</f>
        <v>00B20ZX</v>
      </c>
      <c r="J149" s="10" t="str">
        <f ca="1">OFFSET(Profile!$B$1,MATCH(A149&amp;"-"&amp;D149&amp;"-"&amp;T149&amp;"-"&amp;Medical!C149,Profile!B:B,0)-1,2)</f>
        <v>HZ89ZZZ</v>
      </c>
      <c r="K149" s="10">
        <f ca="1">OFFSET(Profile!$B$1,MATCH(A149&amp;"-"&amp;D149&amp;"-"&amp;T149&amp;"-"&amp;Medical!C149,Profile!B:B,0)-1,3)</f>
        <v>99.96</v>
      </c>
      <c r="L149" s="10" t="str">
        <f ca="1">OFFSET(Profile!$B$1,MATCH(A149&amp;"-"&amp;D149&amp;"-"&amp;T149&amp;"-"&amp;Medical!C149,Profile!B:B,0)-1,4)</f>
        <v>[["4A133B1",419],["02HV33Z",386],["0BH17EZ",364],["30233N1",321],["03HY32Z",243]]</v>
      </c>
      <c r="M149" s="10">
        <f ca="1">OFFSET(Profile!$B$1,MATCH(A149&amp;"-"&amp;D149&amp;"-"&amp;T149&amp;"-"&amp;Medical!C149,Profile!B:B,0)-1,5)</f>
        <v>145</v>
      </c>
      <c r="N149" s="13"/>
      <c r="O149" s="13"/>
      <c r="P149" s="13"/>
      <c r="Q149" s="13"/>
      <c r="R149" s="27"/>
      <c r="S149" s="27" t="s">
        <v>80</v>
      </c>
      <c r="T149" s="27" t="s">
        <v>84</v>
      </c>
      <c r="U149" s="30" t="str">
        <f ca="1">IF(A149="","",IFERROR(IF(OFFSET('Data Model'!$K$1,MATCH(W149,'Data Model'!L:L,0)-1,0)=TRUE,"Y","N"),"N"))</f>
        <v>N</v>
      </c>
      <c r="V149" s="10" t="str">
        <f t="shared" si="5"/>
        <v>('UPHP','Claim',147,'"proc_cd_09"','','PROC_CD_09',NULL,'',NULL,NULL,NULL,'UPHP','V00'),</v>
      </c>
      <c r="W149" s="10" t="str">
        <f t="shared" si="4"/>
        <v>-PROC_CD_09</v>
      </c>
    </row>
    <row r="150" spans="1:23" ht="30">
      <c r="A150" s="11" t="s">
        <v>80</v>
      </c>
      <c r="B150" s="11">
        <v>148</v>
      </c>
      <c r="C150" s="11" t="s">
        <v>262</v>
      </c>
      <c r="D150" s="11" t="s">
        <v>82</v>
      </c>
      <c r="E150" s="12" t="str">
        <f>VLOOKUP(C150,'Data Model'!C:C,1,0)</f>
        <v>PROC_CD_10</v>
      </c>
      <c r="F150" s="11"/>
      <c r="G150" s="11"/>
      <c r="H150" s="11"/>
      <c r="I150" s="10" t="str">
        <f ca="1">IFERROR(OFFSET(Profile!$B$1,MATCH(A150&amp;"-"&amp;D150&amp;"-"&amp;T150&amp;"-"&amp;Medical!C150,Profile!B:B,0)-1,1),"NO DATA PROFILE FOUND")</f>
        <v>009U30Z</v>
      </c>
      <c r="J150" s="10" t="str">
        <f ca="1">OFFSET(Profile!$B$1,MATCH(A150&amp;"-"&amp;D150&amp;"-"&amp;T150&amp;"-"&amp;Medical!C150,Profile!B:B,0)-1,2)</f>
        <v>HZ89ZZZ</v>
      </c>
      <c r="K150" s="10">
        <f ca="1">OFFSET(Profile!$B$1,MATCH(A150&amp;"-"&amp;D150&amp;"-"&amp;T150&amp;"-"&amp;Medical!C150,Profile!B:B,0)-1,3)</f>
        <v>99.97</v>
      </c>
      <c r="L150" s="10" t="str">
        <f ca="1">OFFSET(Profile!$B$1,MATCH(A150&amp;"-"&amp;D150&amp;"-"&amp;T150&amp;"-"&amp;Medical!C150,Profile!B:B,0)-1,4)</f>
        <v>[["02HV33Z",435],["0BH17EZ",368],["5A1955Z",293],["B548ZZA",225],["05HM33Z",224]]</v>
      </c>
      <c r="M150" s="10">
        <f ca="1">OFFSET(Profile!$B$1,MATCH(A150&amp;"-"&amp;D150&amp;"-"&amp;T150&amp;"-"&amp;Medical!C150,Profile!B:B,0)-1,5)</f>
        <v>136</v>
      </c>
      <c r="N150" s="13"/>
      <c r="O150" s="13"/>
      <c r="P150" s="13"/>
      <c r="Q150" s="13"/>
      <c r="R150" s="27"/>
      <c r="S150" s="27" t="s">
        <v>80</v>
      </c>
      <c r="T150" s="27" t="s">
        <v>84</v>
      </c>
      <c r="U150" s="30" t="str">
        <f ca="1">IF(A150="","",IFERROR(IF(OFFSET('Data Model'!$K$1,MATCH(W150,'Data Model'!L:L,0)-1,0)=TRUE,"Y","N"),"N"))</f>
        <v>N</v>
      </c>
      <c r="V150" s="10" t="str">
        <f t="shared" si="5"/>
        <v>('UPHP','Claim',148,'"proc_cd_10"','','PROC_CD_10',NULL,'',NULL,NULL,NULL,'UPHP','V00'),</v>
      </c>
      <c r="W150" s="10" t="str">
        <f t="shared" si="4"/>
        <v>-PROC_CD_10</v>
      </c>
    </row>
    <row r="151" spans="1:23" ht="30">
      <c r="A151" s="11" t="s">
        <v>80</v>
      </c>
      <c r="B151" s="11">
        <v>149</v>
      </c>
      <c r="C151" s="11" t="s">
        <v>263</v>
      </c>
      <c r="D151" s="11" t="s">
        <v>82</v>
      </c>
      <c r="E151" s="12" t="str">
        <f>VLOOKUP(C151,'Data Model'!C:C,1,0)</f>
        <v>PROC_CD_11</v>
      </c>
      <c r="F151" s="11"/>
      <c r="G151" s="11"/>
      <c r="H151" s="11"/>
      <c r="I151" s="10" t="str">
        <f ca="1">IFERROR(OFFSET(Profile!$B$1,MATCH(A151&amp;"-"&amp;D151&amp;"-"&amp;T151&amp;"-"&amp;Medical!C151,Profile!B:B,0)-1,1),"NO DATA PROFILE FOUND")</f>
        <v>027037Z</v>
      </c>
      <c r="J151" s="10" t="str">
        <f ca="1">OFFSET(Profile!$B$1,MATCH(A151&amp;"-"&amp;D151&amp;"-"&amp;T151&amp;"-"&amp;Medical!C151,Profile!B:B,0)-1,2)</f>
        <v>HZ99ZZZ</v>
      </c>
      <c r="K151" s="10">
        <f ca="1">OFFSET(Profile!$B$1,MATCH(A151&amp;"-"&amp;D151&amp;"-"&amp;T151&amp;"-"&amp;Medical!C151,Profile!B:B,0)-1,3)</f>
        <v>99.97</v>
      </c>
      <c r="L151" s="10" t="str">
        <f ca="1">OFFSET(Profile!$B$1,MATCH(A151&amp;"-"&amp;D151&amp;"-"&amp;T151&amp;"-"&amp;Medical!C151,Profile!B:B,0)-1,4)</f>
        <v>[["0BH17EZ",453],["0DH63UZ",335],["02HV33Z",214],["3E03329",183],["3E0G76Z",171]]</v>
      </c>
      <c r="M151" s="10">
        <f ca="1">OFFSET(Profile!$B$1,MATCH(A151&amp;"-"&amp;D151&amp;"-"&amp;T151&amp;"-"&amp;Medical!C151,Profile!B:B,0)-1,5)</f>
        <v>111</v>
      </c>
      <c r="N151" s="13"/>
      <c r="O151" s="13"/>
      <c r="P151" s="13"/>
      <c r="Q151" s="13"/>
      <c r="R151" s="27"/>
      <c r="S151" s="27" t="s">
        <v>80</v>
      </c>
      <c r="T151" s="27" t="s">
        <v>84</v>
      </c>
      <c r="U151" s="30" t="str">
        <f ca="1">IF(A151="","",IFERROR(IF(OFFSET('Data Model'!$K$1,MATCH(W151,'Data Model'!L:L,0)-1,0)=TRUE,"Y","N"),"N"))</f>
        <v>N</v>
      </c>
      <c r="V151" s="10" t="str">
        <f t="shared" si="5"/>
        <v>('UPHP','Claim',149,'"proc_cd_11"','','PROC_CD_11',NULL,'',NULL,NULL,NULL,'UPHP','V00'),</v>
      </c>
      <c r="W151" s="10" t="str">
        <f t="shared" si="4"/>
        <v>-PROC_CD_11</v>
      </c>
    </row>
    <row r="152" spans="1:23" ht="30">
      <c r="A152" s="11" t="s">
        <v>80</v>
      </c>
      <c r="B152" s="11">
        <v>150</v>
      </c>
      <c r="C152" s="11" t="s">
        <v>264</v>
      </c>
      <c r="D152" s="11" t="s">
        <v>82</v>
      </c>
      <c r="E152" s="12" t="str">
        <f>VLOOKUP(C152,'Data Model'!C:C,1,0)</f>
        <v>PROC_CD_12</v>
      </c>
      <c r="F152" s="11"/>
      <c r="G152" s="11"/>
      <c r="H152" s="11"/>
      <c r="I152" s="10" t="str">
        <f ca="1">IFERROR(OFFSET(Profile!$B$1,MATCH(A152&amp;"-"&amp;D152&amp;"-"&amp;T152&amp;"-"&amp;Medical!C152,Profile!B:B,0)-1,1),"NO DATA PROFILE FOUND")</f>
        <v>00HU33Z</v>
      </c>
      <c r="J152" s="10" t="str">
        <f ca="1">OFFSET(Profile!$B$1,MATCH(A152&amp;"-"&amp;D152&amp;"-"&amp;T152&amp;"-"&amp;Medical!C152,Profile!B:B,0)-1,2)</f>
        <v>XW033E5</v>
      </c>
      <c r="K152" s="10">
        <f ca="1">OFFSET(Profile!$B$1,MATCH(A152&amp;"-"&amp;D152&amp;"-"&amp;T152&amp;"-"&amp;Medical!C152,Profile!B:B,0)-1,3)</f>
        <v>99.98</v>
      </c>
      <c r="L152" s="10" t="str">
        <f ca="1">OFFSET(Profile!$B$1,MATCH(A152&amp;"-"&amp;D152&amp;"-"&amp;T152&amp;"-"&amp;Medical!C152,Profile!B:B,0)-1,4)</f>
        <v>[["02HV33Z",273],["30233N1",244],["5A09357",205],["3E0333Z",160],["4A133B1",143]]</v>
      </c>
      <c r="M152" s="10">
        <f ca="1">OFFSET(Profile!$B$1,MATCH(A152&amp;"-"&amp;D152&amp;"-"&amp;T152&amp;"-"&amp;Medical!C152,Profile!B:B,0)-1,5)</f>
        <v>103</v>
      </c>
      <c r="N152" s="13"/>
      <c r="O152" s="13"/>
      <c r="P152" s="13"/>
      <c r="Q152" s="13"/>
      <c r="R152" s="27"/>
      <c r="S152" s="27" t="s">
        <v>80</v>
      </c>
      <c r="T152" s="27" t="s">
        <v>84</v>
      </c>
      <c r="U152" s="30" t="str">
        <f ca="1">IF(A152="","",IFERROR(IF(OFFSET('Data Model'!$K$1,MATCH(W152,'Data Model'!L:L,0)-1,0)=TRUE,"Y","N"),"N"))</f>
        <v>N</v>
      </c>
      <c r="V152" s="10" t="str">
        <f t="shared" si="5"/>
        <v>('UPHP','Claim',150,'"proc_cd_12"','','PROC_CD_12',NULL,'',NULL,NULL,NULL,'UPHP','V00'),</v>
      </c>
      <c r="W152" s="10" t="str">
        <f t="shared" si="4"/>
        <v>-PROC_CD_12</v>
      </c>
    </row>
    <row r="153" spans="1:23" ht="30">
      <c r="A153" s="11" t="s">
        <v>80</v>
      </c>
      <c r="B153" s="11">
        <v>151</v>
      </c>
      <c r="C153" s="11" t="s">
        <v>265</v>
      </c>
      <c r="D153" s="11" t="s">
        <v>82</v>
      </c>
      <c r="E153" s="12" t="str">
        <f>VLOOKUP(C153,'Data Model'!C:C,1,0)</f>
        <v>PROC_CD_13</v>
      </c>
      <c r="F153" s="11"/>
      <c r="G153" s="11"/>
      <c r="H153" s="11"/>
      <c r="I153" s="10" t="str">
        <f ca="1">IFERROR(OFFSET(Profile!$B$1,MATCH(A153&amp;"-"&amp;D153&amp;"-"&amp;T153&amp;"-"&amp;Medical!C153,Profile!B:B,0)-1,1),"NO DATA PROFILE FOUND")</f>
        <v>009U30Z</v>
      </c>
      <c r="J153" s="10" t="str">
        <f ca="1">OFFSET(Profile!$B$1,MATCH(A153&amp;"-"&amp;D153&amp;"-"&amp;T153&amp;"-"&amp;Medical!C153,Profile!B:B,0)-1,2)</f>
        <v>HZ98ZZZ</v>
      </c>
      <c r="K153" s="10">
        <f ca="1">OFFSET(Profile!$B$1,MATCH(A153&amp;"-"&amp;D153&amp;"-"&amp;T153&amp;"-"&amp;Medical!C153,Profile!B:B,0)-1,3)</f>
        <v>99.98</v>
      </c>
      <c r="L153" s="10" t="str">
        <f ca="1">OFFSET(Profile!$B$1,MATCH(A153&amp;"-"&amp;D153&amp;"-"&amp;T153&amp;"-"&amp;Medical!C153,Profile!B:B,0)-1,4)</f>
        <v>[["5A1D90Z",205],["4A133J1",199],["BD12ZZZ",187],["30233N1",135],["03HY32Z",128]]</v>
      </c>
      <c r="M153" s="10">
        <f ca="1">OFFSET(Profile!$B$1,MATCH(A153&amp;"-"&amp;D153&amp;"-"&amp;T153&amp;"-"&amp;Medical!C153,Profile!B:B,0)-1,5)</f>
        <v>87</v>
      </c>
      <c r="N153" s="13"/>
      <c r="O153" s="13"/>
      <c r="P153" s="13"/>
      <c r="Q153" s="13"/>
      <c r="R153" s="27"/>
      <c r="S153" s="27" t="s">
        <v>80</v>
      </c>
      <c r="T153" s="27" t="s">
        <v>84</v>
      </c>
      <c r="U153" s="30" t="str">
        <f ca="1">IF(A153="","",IFERROR(IF(OFFSET('Data Model'!$K$1,MATCH(W153,'Data Model'!L:L,0)-1,0)=TRUE,"Y","N"),"N"))</f>
        <v>N</v>
      </c>
      <c r="V153" s="10" t="str">
        <f t="shared" si="5"/>
        <v>('UPHP','Claim',151,'"proc_cd_13"','','PROC_CD_13',NULL,'',NULL,NULL,NULL,'UPHP','V00'),</v>
      </c>
      <c r="W153" s="10" t="str">
        <f t="shared" si="4"/>
        <v>-PROC_CD_13</v>
      </c>
    </row>
    <row r="154" spans="1:23" ht="30">
      <c r="A154" s="11" t="s">
        <v>80</v>
      </c>
      <c r="B154" s="11">
        <v>152</v>
      </c>
      <c r="C154" s="11" t="s">
        <v>266</v>
      </c>
      <c r="D154" s="11" t="s">
        <v>82</v>
      </c>
      <c r="E154" s="12" t="str">
        <f>VLOOKUP(C154,'Data Model'!C:C,1,0)</f>
        <v>PROC_CD_14</v>
      </c>
      <c r="F154" s="11"/>
      <c r="G154" s="11"/>
      <c r="H154" s="11"/>
      <c r="I154" s="10" t="str">
        <f ca="1">IFERROR(OFFSET(Profile!$B$1,MATCH(A154&amp;"-"&amp;D154&amp;"-"&amp;T154&amp;"-"&amp;Medical!C154,Profile!B:B,0)-1,1),"NO DATA PROFILE FOUND")</f>
        <v>02HV33Z</v>
      </c>
      <c r="J154" s="10" t="str">
        <f ca="1">OFFSET(Profile!$B$1,MATCH(A154&amp;"-"&amp;D154&amp;"-"&amp;T154&amp;"-"&amp;Medical!C154,Profile!B:B,0)-1,2)</f>
        <v>B31BYZZ</v>
      </c>
      <c r="K154" s="10">
        <f ca="1">OFFSET(Profile!$B$1,MATCH(A154&amp;"-"&amp;D154&amp;"-"&amp;T154&amp;"-"&amp;Medical!C154,Profile!B:B,0)-1,3)</f>
        <v>100</v>
      </c>
      <c r="L154" s="10" t="str">
        <f ca="1">OFFSET(Profile!$B$1,MATCH(A154&amp;"-"&amp;D154&amp;"-"&amp;T154&amp;"-"&amp;Medical!C154,Profile!B:B,0)-1,4)</f>
        <v>[["0DTG0ZZ",60],["5A1D70Z",47],["0W9G3ZZ",39],["0D20XUZ",38],["5A1955Z",36]]</v>
      </c>
      <c r="M154" s="10">
        <f ca="1">OFFSET(Profile!$B$1,MATCH(A154&amp;"-"&amp;D154&amp;"-"&amp;T154&amp;"-"&amp;Medical!C154,Profile!B:B,0)-1,5)</f>
        <v>20</v>
      </c>
      <c r="N154" s="13"/>
      <c r="O154" s="13"/>
      <c r="P154" s="13"/>
      <c r="Q154" s="13"/>
      <c r="R154" s="27"/>
      <c r="S154" s="27" t="s">
        <v>80</v>
      </c>
      <c r="T154" s="27" t="s">
        <v>84</v>
      </c>
      <c r="U154" s="30" t="str">
        <f ca="1">IF(A154="","",IFERROR(IF(OFFSET('Data Model'!$K$1,MATCH(W154,'Data Model'!L:L,0)-1,0)=TRUE,"Y","N"),"N"))</f>
        <v>N</v>
      </c>
      <c r="V154" s="10" t="str">
        <f t="shared" si="5"/>
        <v>('UPHP','Claim',152,'"proc_cd_14"','','PROC_CD_14',NULL,'',NULL,NULL,NULL,'UPHP','V00'),</v>
      </c>
      <c r="W154" s="10" t="str">
        <f t="shared" si="4"/>
        <v>-PROC_CD_14</v>
      </c>
    </row>
    <row r="155" spans="1:23" ht="30">
      <c r="A155" s="11" t="s">
        <v>80</v>
      </c>
      <c r="B155" s="11">
        <v>153</v>
      </c>
      <c r="C155" s="11" t="s">
        <v>267</v>
      </c>
      <c r="D155" s="11" t="s">
        <v>82</v>
      </c>
      <c r="E155" s="12" t="str">
        <f>VLOOKUP(C155,'Data Model'!C:C,1,0)</f>
        <v>PROC_CD_15</v>
      </c>
      <c r="F155" s="11"/>
      <c r="G155" s="11"/>
      <c r="H155" s="11"/>
      <c r="I155" s="10" t="str">
        <f ca="1">IFERROR(OFFSET(Profile!$B$1,MATCH(A155&amp;"-"&amp;D155&amp;"-"&amp;T155&amp;"-"&amp;Medical!C155,Profile!B:B,0)-1,1),"NO DATA PROFILE FOUND")</f>
        <v>03160JB</v>
      </c>
      <c r="J155" s="10" t="str">
        <f ca="1">OFFSET(Profile!$B$1,MATCH(A155&amp;"-"&amp;D155&amp;"-"&amp;T155&amp;"-"&amp;Medical!C155,Profile!B:B,0)-1,2)</f>
        <v>BW40ZZZ</v>
      </c>
      <c r="K155" s="10">
        <f ca="1">OFFSET(Profile!$B$1,MATCH(A155&amp;"-"&amp;D155&amp;"-"&amp;T155&amp;"-"&amp;Medical!C155,Profile!B:B,0)-1,3)</f>
        <v>100</v>
      </c>
      <c r="L155" s="10" t="str">
        <f ca="1">OFFSET(Profile!$B$1,MATCH(A155&amp;"-"&amp;D155&amp;"-"&amp;T155&amp;"-"&amp;Medical!C155,Profile!B:B,0)-1,4)</f>
        <v>[["0W9H0ZZ",60],["0Y6N0ZB",47],["0W9G3ZX",39],["03160JB",38],["B549ZZA",36]]</v>
      </c>
      <c r="M155" s="10">
        <f ca="1">OFFSET(Profile!$B$1,MATCH(A155&amp;"-"&amp;D155&amp;"-"&amp;T155&amp;"-"&amp;Medical!C155,Profile!B:B,0)-1,5)</f>
        <v>18</v>
      </c>
      <c r="N155" s="13"/>
      <c r="O155" s="13"/>
      <c r="P155" s="13"/>
      <c r="Q155" s="13"/>
      <c r="R155" s="27"/>
      <c r="S155" s="27" t="s">
        <v>80</v>
      </c>
      <c r="T155" s="27" t="s">
        <v>84</v>
      </c>
      <c r="U155" s="30" t="str">
        <f ca="1">IF(A155="","",IFERROR(IF(OFFSET('Data Model'!$K$1,MATCH(W155,'Data Model'!L:L,0)-1,0)=TRUE,"Y","N"),"N"))</f>
        <v>N</v>
      </c>
      <c r="V155" s="10" t="str">
        <f t="shared" si="5"/>
        <v>('UPHP','Claim',153,'"proc_cd_15"','','PROC_CD_15',NULL,'',NULL,NULL,NULL,'UPHP','V00'),</v>
      </c>
      <c r="W155" s="10" t="str">
        <f t="shared" si="4"/>
        <v>-PROC_CD_15</v>
      </c>
    </row>
    <row r="156" spans="1:23" ht="30">
      <c r="A156" s="11" t="s">
        <v>80</v>
      </c>
      <c r="B156" s="11">
        <v>154</v>
      </c>
      <c r="C156" s="11" t="s">
        <v>268</v>
      </c>
      <c r="D156" s="11" t="s">
        <v>82</v>
      </c>
      <c r="E156" s="12" t="str">
        <f>VLOOKUP(C156,'Data Model'!C:C,1,0)</f>
        <v>PROC_CD_16</v>
      </c>
      <c r="F156" s="11"/>
      <c r="G156" s="11"/>
      <c r="H156" s="11"/>
      <c r="I156" s="10" t="str">
        <f ca="1">IFERROR(OFFSET(Profile!$B$1,MATCH(A156&amp;"-"&amp;D156&amp;"-"&amp;T156&amp;"-"&amp;Medical!C156,Profile!B:B,0)-1,1),"NO DATA PROFILE FOUND")</f>
        <v>04WY0JZ</v>
      </c>
      <c r="J156" s="10" t="str">
        <f ca="1">OFFSET(Profile!$B$1,MATCH(A156&amp;"-"&amp;D156&amp;"-"&amp;T156&amp;"-"&amp;Medical!C156,Profile!B:B,0)-1,2)</f>
        <v>BW25ZZZ</v>
      </c>
      <c r="K156" s="10">
        <f ca="1">OFFSET(Profile!$B$1,MATCH(A156&amp;"-"&amp;D156&amp;"-"&amp;T156&amp;"-"&amp;Medical!C156,Profile!B:B,0)-1,3)</f>
        <v>100</v>
      </c>
      <c r="L156" s="10" t="str">
        <f ca="1">OFFSET(Profile!$B$1,MATCH(A156&amp;"-"&amp;D156&amp;"-"&amp;T156&amp;"-"&amp;Medical!C156,Profile!B:B,0)-1,4)</f>
        <v>[["0D1L0Z4",60],["0Y6N0ZC",47],["0W9G3ZZ",39],["04WY0JZ",38],["4A023N8",36]]</v>
      </c>
      <c r="M156" s="10">
        <f ca="1">OFFSET(Profile!$B$1,MATCH(A156&amp;"-"&amp;D156&amp;"-"&amp;T156&amp;"-"&amp;Medical!C156,Profile!B:B,0)-1,5)</f>
        <v>14</v>
      </c>
      <c r="N156" s="13"/>
      <c r="O156" s="13"/>
      <c r="P156" s="13"/>
      <c r="Q156" s="13"/>
      <c r="R156" s="27"/>
      <c r="S156" s="27" t="s">
        <v>80</v>
      </c>
      <c r="T156" s="27" t="s">
        <v>84</v>
      </c>
      <c r="U156" s="30" t="str">
        <f ca="1">IF(A156="","",IFERROR(IF(OFFSET('Data Model'!$K$1,MATCH(W156,'Data Model'!L:L,0)-1,0)=TRUE,"Y","N"),"N"))</f>
        <v>N</v>
      </c>
      <c r="V156" s="10" t="str">
        <f t="shared" si="5"/>
        <v>('UPHP','Claim',154,'"proc_cd_16"','','PROC_CD_16',NULL,'',NULL,NULL,NULL,'UPHP','V00'),</v>
      </c>
      <c r="W156" s="10" t="str">
        <f t="shared" si="4"/>
        <v>-PROC_CD_16</v>
      </c>
    </row>
    <row r="157" spans="1:23" ht="30">
      <c r="A157" s="11" t="s">
        <v>80</v>
      </c>
      <c r="B157" s="11">
        <v>155</v>
      </c>
      <c r="C157" s="11" t="s">
        <v>269</v>
      </c>
      <c r="D157" s="11" t="s">
        <v>82</v>
      </c>
      <c r="E157" s="12" t="str">
        <f>VLOOKUP(C157,'Data Model'!C:C,1,0)</f>
        <v>PROC_CD_17</v>
      </c>
      <c r="F157" s="11"/>
      <c r="G157" s="11"/>
      <c r="H157" s="11"/>
      <c r="I157" s="10" t="str">
        <f ca="1">IFERROR(OFFSET(Profile!$B$1,MATCH(A157&amp;"-"&amp;D157&amp;"-"&amp;T157&amp;"-"&amp;Medical!C157,Profile!B:B,0)-1,1),"NO DATA PROFILE FOUND")</f>
        <v>0BH17EZ</v>
      </c>
      <c r="J157" s="10" t="str">
        <f ca="1">OFFSET(Profile!$B$1,MATCH(A157&amp;"-"&amp;D157&amp;"-"&amp;T157&amp;"-"&amp;Medical!C157,Profile!B:B,0)-1,2)</f>
        <v>BW251ZZ</v>
      </c>
      <c r="K157" s="10">
        <f ca="1">OFFSET(Profile!$B$1,MATCH(A157&amp;"-"&amp;D157&amp;"-"&amp;T157&amp;"-"&amp;Medical!C157,Profile!B:B,0)-1,3)</f>
        <v>100</v>
      </c>
      <c r="L157" s="10" t="str">
        <f ca="1">OFFSET(Profile!$B$1,MATCH(A157&amp;"-"&amp;D157&amp;"-"&amp;T157&amp;"-"&amp;Medical!C157,Profile!B:B,0)-1,4)</f>
        <v>[["5A02210",60],["0BH17EZ",58],["0Y6N0ZD",47],["0W9G3ZZ",39],["0DJD8ZZ",38]]</v>
      </c>
      <c r="M157" s="10">
        <f ca="1">OFFSET(Profile!$B$1,MATCH(A157&amp;"-"&amp;D157&amp;"-"&amp;T157&amp;"-"&amp;Medical!C157,Profile!B:B,0)-1,5)</f>
        <v>11</v>
      </c>
      <c r="N157" s="13"/>
      <c r="O157" s="13"/>
      <c r="P157" s="13"/>
      <c r="Q157" s="13"/>
      <c r="R157" s="27"/>
      <c r="S157" s="27" t="s">
        <v>80</v>
      </c>
      <c r="T157" s="27" t="s">
        <v>84</v>
      </c>
      <c r="U157" s="30" t="str">
        <f ca="1">IF(A157="","",IFERROR(IF(OFFSET('Data Model'!$K$1,MATCH(W157,'Data Model'!L:L,0)-1,0)=TRUE,"Y","N"),"N"))</f>
        <v>N</v>
      </c>
      <c r="V157" s="10" t="str">
        <f t="shared" si="5"/>
        <v>('UPHP','Claim',155,'"proc_cd_17"','','PROC_CD_17',NULL,'',NULL,NULL,NULL,'UPHP','V00'),</v>
      </c>
      <c r="W157" s="10" t="str">
        <f t="shared" si="4"/>
        <v>-PROC_CD_17</v>
      </c>
    </row>
    <row r="158" spans="1:23" ht="30">
      <c r="A158" s="11" t="s">
        <v>80</v>
      </c>
      <c r="B158" s="11">
        <v>156</v>
      </c>
      <c r="C158" s="11" t="s">
        <v>270</v>
      </c>
      <c r="D158" s="11" t="s">
        <v>82</v>
      </c>
      <c r="E158" s="12" t="str">
        <f>VLOOKUP(C158,'Data Model'!C:C,1,0)</f>
        <v>PROC_CD_18</v>
      </c>
      <c r="F158" s="11"/>
      <c r="G158" s="11"/>
      <c r="H158" s="11"/>
      <c r="I158" s="10" t="str">
        <f ca="1">IFERROR(OFFSET(Profile!$B$1,MATCH(A158&amp;"-"&amp;D158&amp;"-"&amp;T158&amp;"-"&amp;Medical!C158,Profile!B:B,0)-1,1),"NO DATA PROFILE FOUND")</f>
        <v>009630Z</v>
      </c>
      <c r="J158" s="10" t="str">
        <f ca="1">OFFSET(Profile!$B$1,MATCH(A158&amp;"-"&amp;D158&amp;"-"&amp;T158&amp;"-"&amp;Medical!C158,Profile!B:B,0)-1,2)</f>
        <v>B325YZZ</v>
      </c>
      <c r="K158" s="10">
        <f ca="1">OFFSET(Profile!$B$1,MATCH(A158&amp;"-"&amp;D158&amp;"-"&amp;T158&amp;"-"&amp;Medical!C158,Profile!B:B,0)-1,3)</f>
        <v>100</v>
      </c>
      <c r="L158" s="10" t="str">
        <f ca="1">OFFSET(Profile!$B$1,MATCH(A158&amp;"-"&amp;D158&amp;"-"&amp;T158&amp;"-"&amp;Medical!C158,Profile!B:B,0)-1,4)</f>
        <v>[["0DH60UZ",60],["0Y6N0ZF",47],["0DH67UZ",39],["0DBB0ZZ",38],["B216YZZ",36]]</v>
      </c>
      <c r="M158" s="10">
        <f ca="1">OFFSET(Profile!$B$1,MATCH(A158&amp;"-"&amp;D158&amp;"-"&amp;T158&amp;"-"&amp;Medical!C158,Profile!B:B,0)-1,5)</f>
        <v>12</v>
      </c>
      <c r="N158" s="13"/>
      <c r="O158" s="13"/>
      <c r="P158" s="13"/>
      <c r="Q158" s="13"/>
      <c r="R158" s="27"/>
      <c r="S158" s="27" t="s">
        <v>80</v>
      </c>
      <c r="T158" s="27" t="s">
        <v>84</v>
      </c>
      <c r="U158" s="30" t="str">
        <f ca="1">IF(A158="","",IFERROR(IF(OFFSET('Data Model'!$K$1,MATCH(W158,'Data Model'!L:L,0)-1,0)=TRUE,"Y","N"),"N"))</f>
        <v>N</v>
      </c>
      <c r="V158" s="10" t="str">
        <f t="shared" si="5"/>
        <v>('UPHP','Claim',156,'"proc_cd_18"','','PROC_CD_18',NULL,'',NULL,NULL,NULL,'UPHP','V00'),</v>
      </c>
      <c r="W158" s="10" t="str">
        <f t="shared" si="4"/>
        <v>-PROC_CD_18</v>
      </c>
    </row>
    <row r="159" spans="1:23" ht="30">
      <c r="A159" s="11" t="s">
        <v>80</v>
      </c>
      <c r="B159" s="11">
        <v>157</v>
      </c>
      <c r="C159" s="11" t="s">
        <v>271</v>
      </c>
      <c r="D159" s="11" t="s">
        <v>82</v>
      </c>
      <c r="E159" s="12" t="str">
        <f>VLOOKUP(C159,'Data Model'!C:C,1,0)</f>
        <v>PROC_CD_19</v>
      </c>
      <c r="F159" s="11"/>
      <c r="G159" s="11"/>
      <c r="H159" s="11"/>
      <c r="I159" s="10" t="str">
        <f ca="1">IFERROR(OFFSET(Profile!$B$1,MATCH(A159&amp;"-"&amp;D159&amp;"-"&amp;T159&amp;"-"&amp;Medical!C159,Profile!B:B,0)-1,1),"NO DATA PROFILE FOUND")</f>
        <v>03HY32Z</v>
      </c>
      <c r="J159" s="10" t="str">
        <f ca="1">OFFSET(Profile!$B$1,MATCH(A159&amp;"-"&amp;D159&amp;"-"&amp;T159&amp;"-"&amp;Medical!C159,Profile!B:B,0)-1,2)</f>
        <v>B32GYZZ</v>
      </c>
      <c r="K159" s="10">
        <f ca="1">OFFSET(Profile!$B$1,MATCH(A159&amp;"-"&amp;D159&amp;"-"&amp;T159&amp;"-"&amp;Medical!C159,Profile!B:B,0)-1,3)</f>
        <v>100</v>
      </c>
      <c r="L159" s="10" t="str">
        <f ca="1">OFFSET(Profile!$B$1,MATCH(A159&amp;"-"&amp;D159&amp;"-"&amp;T159&amp;"-"&amp;Medical!C159,Profile!B:B,0)-1,4)</f>
        <v>[["03HY32Z",60],["047L3D1",47],["0DH67UZ",39],["0FT40ZZ",38],["5A12012",36]]</v>
      </c>
      <c r="M159" s="10">
        <f ca="1">OFFSET(Profile!$B$1,MATCH(A159&amp;"-"&amp;D159&amp;"-"&amp;T159&amp;"-"&amp;Medical!C159,Profile!B:B,0)-1,5)</f>
        <v>12</v>
      </c>
      <c r="N159" s="13"/>
      <c r="O159" s="13"/>
      <c r="P159" s="13"/>
      <c r="Q159" s="13"/>
      <c r="R159" s="27"/>
      <c r="S159" s="27" t="s">
        <v>80</v>
      </c>
      <c r="T159" s="27" t="s">
        <v>84</v>
      </c>
      <c r="U159" s="30" t="str">
        <f ca="1">IF(A159="","",IFERROR(IF(OFFSET('Data Model'!$K$1,MATCH(W159,'Data Model'!L:L,0)-1,0)=TRUE,"Y","N"),"N"))</f>
        <v>N</v>
      </c>
      <c r="V159" s="10" t="str">
        <f t="shared" si="5"/>
        <v>('UPHP','Claim',157,'"proc_cd_19"','','PROC_CD_19',NULL,'',NULL,NULL,NULL,'UPHP','V00'),</v>
      </c>
      <c r="W159" s="10" t="str">
        <f t="shared" si="4"/>
        <v>-PROC_CD_19</v>
      </c>
    </row>
    <row r="160" spans="1:23" ht="30">
      <c r="A160" s="11" t="s">
        <v>80</v>
      </c>
      <c r="B160" s="11">
        <v>158</v>
      </c>
      <c r="C160" s="11" t="s">
        <v>272</v>
      </c>
      <c r="D160" s="11" t="s">
        <v>82</v>
      </c>
      <c r="E160" s="12" t="str">
        <f>VLOOKUP(C160,'Data Model'!C:C,1,0)</f>
        <v>PROC_CD_20</v>
      </c>
      <c r="F160" s="11"/>
      <c r="G160" s="11"/>
      <c r="H160" s="11"/>
      <c r="I160" s="10" t="str">
        <f ca="1">IFERROR(OFFSET(Profile!$B$1,MATCH(A160&amp;"-"&amp;D160&amp;"-"&amp;T160&amp;"-"&amp;Medical!C160,Profile!B:B,0)-1,1),"NO DATA PROFILE FOUND")</f>
        <v>04CL3ZZ</v>
      </c>
      <c r="J160" s="10" t="str">
        <f ca="1">OFFSET(Profile!$B$1,MATCH(A160&amp;"-"&amp;D160&amp;"-"&amp;T160&amp;"-"&amp;Medical!C160,Profile!B:B,0)-1,2)</f>
        <v>B54MZZA</v>
      </c>
      <c r="K160" s="10">
        <f ca="1">OFFSET(Profile!$B$1,MATCH(A160&amp;"-"&amp;D160&amp;"-"&amp;T160&amp;"-"&amp;Medical!C160,Profile!B:B,0)-1,3)</f>
        <v>100</v>
      </c>
      <c r="L160" s="10" t="str">
        <f ca="1">OFFSET(Profile!$B$1,MATCH(A160&amp;"-"&amp;D160&amp;"-"&amp;T160&amp;"-"&amp;Medical!C160,Profile!B:B,0)-1,4)</f>
        <v>[["0DJ08ZZ",60],["04CL3ZZ",47],["0DH67UZ",39],["0DHA0UZ",38],["4B02XTZ",36]]</v>
      </c>
      <c r="M160" s="10">
        <f ca="1">OFFSET(Profile!$B$1,MATCH(A160&amp;"-"&amp;D160&amp;"-"&amp;T160&amp;"-"&amp;Medical!C160,Profile!B:B,0)-1,5)</f>
        <v>11</v>
      </c>
      <c r="N160" s="13"/>
      <c r="O160" s="13"/>
      <c r="P160" s="13"/>
      <c r="Q160" s="13"/>
      <c r="R160" s="27"/>
      <c r="S160" s="27" t="s">
        <v>80</v>
      </c>
      <c r="T160" s="27" t="s">
        <v>84</v>
      </c>
      <c r="U160" s="30" t="str">
        <f ca="1">IF(A160="","",IFERROR(IF(OFFSET('Data Model'!$K$1,MATCH(W160,'Data Model'!L:L,0)-1,0)=TRUE,"Y","N"),"N"))</f>
        <v>N</v>
      </c>
      <c r="V160" s="10" t="str">
        <f t="shared" si="5"/>
        <v>('UPHP','Claim',158,'"proc_cd_20"','','PROC_CD_20',NULL,'',NULL,NULL,NULL,'UPHP','V00'),</v>
      </c>
      <c r="W160" s="10" t="str">
        <f t="shared" si="4"/>
        <v>-PROC_CD_20</v>
      </c>
    </row>
    <row r="161" spans="1:23" ht="30">
      <c r="A161" s="11" t="s">
        <v>80</v>
      </c>
      <c r="B161" s="11">
        <v>159</v>
      </c>
      <c r="C161" s="11" t="s">
        <v>273</v>
      </c>
      <c r="D161" s="11" t="s">
        <v>82</v>
      </c>
      <c r="E161" s="12" t="str">
        <f>VLOOKUP(C161,'Data Model'!C:C,1,0)</f>
        <v>PROC_CD_21</v>
      </c>
      <c r="F161" s="11"/>
      <c r="G161" s="11"/>
      <c r="H161" s="11"/>
      <c r="I161" s="10" t="str">
        <f ca="1">IFERROR(OFFSET(Profile!$B$1,MATCH(A161&amp;"-"&amp;D161&amp;"-"&amp;T161&amp;"-"&amp;Medical!C161,Profile!B:B,0)-1,1),"NO DATA PROFILE FOUND")</f>
        <v>02H633Z</v>
      </c>
      <c r="J161" s="10" t="str">
        <f ca="1">OFFSET(Profile!$B$1,MATCH(A161&amp;"-"&amp;D161&amp;"-"&amp;T161&amp;"-"&amp;Medical!C161,Profile!B:B,0)-1,2)</f>
        <v>XX20X89</v>
      </c>
      <c r="K161" s="10">
        <f ca="1">OFFSET(Profile!$B$1,MATCH(A161&amp;"-"&amp;D161&amp;"-"&amp;T161&amp;"-"&amp;Medical!C161,Profile!B:B,0)-1,3)</f>
        <v>100</v>
      </c>
      <c r="L161" s="10" t="str">
        <f ca="1">OFFSET(Profile!$B$1,MATCH(A161&amp;"-"&amp;D161&amp;"-"&amp;T161&amp;"-"&amp;Medical!C161,Profile!B:B,0)-1,4)</f>
        <v>[["02H633Z",60],["047L3Z1",47],["XX20X89",39],["0D1N0Z4",38],["5A1D70Z",36]]</v>
      </c>
      <c r="M161" s="10">
        <f ca="1">OFFSET(Profile!$B$1,MATCH(A161&amp;"-"&amp;D161&amp;"-"&amp;T161&amp;"-"&amp;Medical!C161,Profile!B:B,0)-1,5)</f>
        <v>9</v>
      </c>
      <c r="N161" s="13"/>
      <c r="O161" s="13"/>
      <c r="P161" s="13"/>
      <c r="Q161" s="13"/>
      <c r="R161" s="27"/>
      <c r="S161" s="27" t="s">
        <v>80</v>
      </c>
      <c r="T161" s="27" t="s">
        <v>84</v>
      </c>
      <c r="U161" s="30" t="str">
        <f ca="1">IF(A161="","",IFERROR(IF(OFFSET('Data Model'!$K$1,MATCH(W161,'Data Model'!L:L,0)-1,0)=TRUE,"Y","N"),"N"))</f>
        <v>N</v>
      </c>
      <c r="V161" s="10" t="str">
        <f t="shared" si="5"/>
        <v>('UPHP','Claim',159,'"proc_cd_21"','','PROC_CD_21',NULL,'',NULL,NULL,NULL,'UPHP','V00'),</v>
      </c>
      <c r="W161" s="10" t="str">
        <f t="shared" si="4"/>
        <v>-PROC_CD_21</v>
      </c>
    </row>
    <row r="162" spans="1:23" ht="30">
      <c r="A162" s="11" t="s">
        <v>80</v>
      </c>
      <c r="B162" s="11">
        <v>160</v>
      </c>
      <c r="C162" s="11" t="s">
        <v>274</v>
      </c>
      <c r="D162" s="11" t="s">
        <v>82</v>
      </c>
      <c r="E162" s="12" t="str">
        <f>VLOOKUP(C162,'Data Model'!C:C,1,0)</f>
        <v>PROC_CD_22</v>
      </c>
      <c r="F162" s="11"/>
      <c r="G162" s="11"/>
      <c r="H162" s="11"/>
      <c r="I162" s="10" t="str">
        <f ca="1">IFERROR(OFFSET(Profile!$B$1,MATCH(A162&amp;"-"&amp;D162&amp;"-"&amp;T162&amp;"-"&amp;Medical!C162,Profile!B:B,0)-1,1),"NO DATA PROFILE FOUND")</f>
        <v>02HV33Z</v>
      </c>
      <c r="J162" s="10" t="str">
        <f ca="1">OFFSET(Profile!$B$1,MATCH(A162&amp;"-"&amp;D162&amp;"-"&amp;T162&amp;"-"&amp;Medical!C162,Profile!B:B,0)-1,2)</f>
        <v>CW1N1ZZ</v>
      </c>
      <c r="K162" s="10">
        <f ca="1">OFFSET(Profile!$B$1,MATCH(A162&amp;"-"&amp;D162&amp;"-"&amp;T162&amp;"-"&amp;Medical!C162,Profile!B:B,0)-1,3)</f>
        <v>100</v>
      </c>
      <c r="L162" s="10" t="str">
        <f ca="1">OFFSET(Profile!$B$1,MATCH(A162&amp;"-"&amp;D162&amp;"-"&amp;T162&amp;"-"&amp;Medical!C162,Profile!B:B,0)-1,4)</f>
        <v>[["0JH63XZ",60],["0Y6N0ZF",47],["0CJS8ZZ",39],["0WUF07Z",38],["02HV33Z",31]]</v>
      </c>
      <c r="M162" s="10">
        <f ca="1">OFFSET(Profile!$B$1,MATCH(A162&amp;"-"&amp;D162&amp;"-"&amp;T162&amp;"-"&amp;Medical!C162,Profile!B:B,0)-1,5)</f>
        <v>8</v>
      </c>
      <c r="N162" s="13"/>
      <c r="O162" s="13"/>
      <c r="P162" s="13"/>
      <c r="Q162" s="13"/>
      <c r="R162" s="27"/>
      <c r="S162" s="27" t="s">
        <v>80</v>
      </c>
      <c r="T162" s="27" t="s">
        <v>84</v>
      </c>
      <c r="U162" s="30" t="str">
        <f ca="1">IF(A162="","",IFERROR(IF(OFFSET('Data Model'!$K$1,MATCH(W162,'Data Model'!L:L,0)-1,0)=TRUE,"Y","N"),"N"))</f>
        <v>N</v>
      </c>
      <c r="V162" s="10" t="str">
        <f t="shared" si="5"/>
        <v>('UPHP','Claim',160,'"proc_cd_22"','','PROC_CD_22',NULL,'',NULL,NULL,NULL,'UPHP','V00'),</v>
      </c>
      <c r="W162" s="10" t="str">
        <f t="shared" si="4"/>
        <v>-PROC_CD_22</v>
      </c>
    </row>
    <row r="163" spans="1:23" ht="30">
      <c r="A163" s="11" t="s">
        <v>80</v>
      </c>
      <c r="B163" s="11">
        <v>161</v>
      </c>
      <c r="C163" s="11" t="s">
        <v>275</v>
      </c>
      <c r="D163" s="11" t="s">
        <v>82</v>
      </c>
      <c r="E163" s="12" t="str">
        <f>VLOOKUP(C163,'Data Model'!C:C,1,0)</f>
        <v>PROC_CD_23</v>
      </c>
      <c r="F163" s="11"/>
      <c r="G163" s="11"/>
      <c r="H163" s="11"/>
      <c r="I163" s="10" t="str">
        <f ca="1">IFERROR(OFFSET(Profile!$B$1,MATCH(A163&amp;"-"&amp;D163&amp;"-"&amp;T163&amp;"-"&amp;Medical!C163,Profile!B:B,0)-1,1),"NO DATA PROFILE FOUND")</f>
        <v>0BJ18ZZ</v>
      </c>
      <c r="J163" s="10" t="str">
        <f ca="1">OFFSET(Profile!$B$1,MATCH(A163&amp;"-"&amp;D163&amp;"-"&amp;T163&amp;"-"&amp;Medical!C163,Profile!B:B,0)-1,2)</f>
        <v>B548ZZA</v>
      </c>
      <c r="K163" s="10">
        <f ca="1">OFFSET(Profile!$B$1,MATCH(A163&amp;"-"&amp;D163&amp;"-"&amp;T163&amp;"-"&amp;Medical!C163,Profile!B:B,0)-1,3)</f>
        <v>100</v>
      </c>
      <c r="L163" s="10" t="str">
        <f ca="1">OFFSET(Profile!$B$1,MATCH(A163&amp;"-"&amp;D163&amp;"-"&amp;T163&amp;"-"&amp;Medical!C163,Profile!B:B,0)-1,4)</f>
        <v>[["5A1955Z",60],["4A023N6",47],["0BJ18ZZ",39],["0DBP0ZZ",38],["B548ZZA",31]]</v>
      </c>
      <c r="M163" s="10">
        <f ca="1">OFFSET(Profile!$B$1,MATCH(A163&amp;"-"&amp;D163&amp;"-"&amp;T163&amp;"-"&amp;Medical!C163,Profile!B:B,0)-1,5)</f>
        <v>5</v>
      </c>
      <c r="N163" s="13"/>
      <c r="O163" s="13"/>
      <c r="P163" s="13"/>
      <c r="Q163" s="13"/>
      <c r="R163" s="27"/>
      <c r="S163" s="27" t="s">
        <v>80</v>
      </c>
      <c r="T163" s="27" t="s">
        <v>84</v>
      </c>
      <c r="U163" s="30" t="str">
        <f ca="1">IF(A163="","",IFERROR(IF(OFFSET('Data Model'!$K$1,MATCH(W163,'Data Model'!L:L,0)-1,0)=TRUE,"Y","N"),"N"))</f>
        <v>N</v>
      </c>
      <c r="V163" s="10" t="str">
        <f t="shared" si="5"/>
        <v>('UPHP','Claim',161,'"proc_cd_23"','','PROC_CD_23',NULL,'',NULL,NULL,NULL,'UPHP','V00'),</v>
      </c>
      <c r="W163" s="10" t="str">
        <f t="shared" si="4"/>
        <v>-PROC_CD_23</v>
      </c>
    </row>
    <row r="164" spans="1:23">
      <c r="A164" s="11" t="s">
        <v>80</v>
      </c>
      <c r="B164" s="11">
        <v>162</v>
      </c>
      <c r="C164" s="11" t="s">
        <v>276</v>
      </c>
      <c r="D164" s="11" t="s">
        <v>82</v>
      </c>
      <c r="E164" s="12" t="str">
        <f>VLOOKUP(C164,'Data Model'!C:C,1,0)</f>
        <v>PROC_CD_24</v>
      </c>
      <c r="F164" s="11"/>
      <c r="G164" s="11"/>
      <c r="H164" s="11"/>
      <c r="I164" s="10" t="str">
        <f ca="1">IFERROR(OFFSET(Profile!$B$1,MATCH(A164&amp;"-"&amp;D164&amp;"-"&amp;T164&amp;"-"&amp;Medical!C164,Profile!B:B,0)-1,1),"NO DATA PROFILE FOUND")</f>
        <v>02HP32Z</v>
      </c>
      <c r="J164" s="10" t="str">
        <f ca="1">OFFSET(Profile!$B$1,MATCH(A164&amp;"-"&amp;D164&amp;"-"&amp;T164&amp;"-"&amp;Medical!C164,Profile!B:B,0)-1,2)</f>
        <v>BD12YZZ</v>
      </c>
      <c r="K164" s="10">
        <f ca="1">OFFSET(Profile!$B$1,MATCH(A164&amp;"-"&amp;D164&amp;"-"&amp;T164&amp;"-"&amp;Medical!C164,Profile!B:B,0)-1,3)</f>
        <v>100</v>
      </c>
      <c r="L164" s="10" t="str">
        <f ca="1">OFFSET(Profile!$B$1,MATCH(A164&amp;"-"&amp;D164&amp;"-"&amp;T164&amp;"-"&amp;Medical!C164,Profile!B:B,0)-1,4)</f>
        <v>[["3E0G36Z",60],["02HP32Z",47],["BD12YZZ",39],["0DBM0ZZ",38]]</v>
      </c>
      <c r="M164" s="10">
        <f ca="1">OFFSET(Profile!$B$1,MATCH(A164&amp;"-"&amp;D164&amp;"-"&amp;T164&amp;"-"&amp;Medical!C164,Profile!B:B,0)-1,5)</f>
        <v>4</v>
      </c>
      <c r="N164" s="13"/>
      <c r="O164" s="13"/>
      <c r="P164" s="13"/>
      <c r="Q164" s="13"/>
      <c r="R164" s="27"/>
      <c r="S164" s="27" t="s">
        <v>80</v>
      </c>
      <c r="T164" s="27" t="s">
        <v>84</v>
      </c>
      <c r="U164" s="30" t="str">
        <f ca="1">IF(A164="","",IFERROR(IF(OFFSET('Data Model'!$K$1,MATCH(W164,'Data Model'!L:L,0)-1,0)=TRUE,"Y","N"),"N"))</f>
        <v>N</v>
      </c>
      <c r="V164" s="10" t="str">
        <f t="shared" si="5"/>
        <v>('UPHP','Claim',162,'"proc_cd_24"','','PROC_CD_24',NULL,'',NULL,NULL,NULL,'UPHP','V00'),</v>
      </c>
      <c r="W164" s="10" t="str">
        <f t="shared" si="4"/>
        <v>-PROC_CD_24</v>
      </c>
    </row>
    <row r="165" spans="1:23">
      <c r="A165" s="11" t="s">
        <v>80</v>
      </c>
      <c r="B165" s="11">
        <v>163</v>
      </c>
      <c r="C165" s="11" t="s">
        <v>277</v>
      </c>
      <c r="D165" s="11" t="s">
        <v>82</v>
      </c>
      <c r="E165" s="12" t="str">
        <f>VLOOKUP(C165,'Data Model'!C:C,1,0)</f>
        <v>PROC_CD_25</v>
      </c>
      <c r="F165" s="11"/>
      <c r="G165" s="11"/>
      <c r="H165" s="11"/>
      <c r="I165" s="10" t="str">
        <f ca="1">IFERROR(OFFSET(Profile!$B$1,MATCH(A165&amp;"-"&amp;D165&amp;"-"&amp;T165&amp;"-"&amp;Medical!C165,Profile!B:B,0)-1,1),"NO DATA PROFILE FOUND")</f>
        <v>3E0F7SF</v>
      </c>
      <c r="J165" s="10" t="str">
        <f ca="1">OFFSET(Profile!$B$1,MATCH(A165&amp;"-"&amp;D165&amp;"-"&amp;T165&amp;"-"&amp;Medical!C165,Profile!B:B,0)-1,2)</f>
        <v>3E0F7SF</v>
      </c>
      <c r="K165" s="10">
        <f ca="1">OFFSET(Profile!$B$1,MATCH(A165&amp;"-"&amp;D165&amp;"-"&amp;T165&amp;"-"&amp;Medical!C165,Profile!B:B,0)-1,3)</f>
        <v>100</v>
      </c>
      <c r="L165" s="10" t="str">
        <f ca="1">OFFSET(Profile!$B$1,MATCH(A165&amp;"-"&amp;D165&amp;"-"&amp;T165&amp;"-"&amp;Medical!C165,Profile!B:B,0)-1,4)</f>
        <v>[["3E0F7SF",39]]</v>
      </c>
      <c r="M165" s="10">
        <f ca="1">OFFSET(Profile!$B$1,MATCH(A165&amp;"-"&amp;D165&amp;"-"&amp;T165&amp;"-"&amp;Medical!C165,Profile!B:B,0)-1,5)</f>
        <v>1</v>
      </c>
      <c r="N165" s="13"/>
      <c r="O165" s="13"/>
      <c r="P165" s="13"/>
      <c r="Q165" s="13"/>
      <c r="R165" s="27"/>
      <c r="S165" s="27" t="s">
        <v>80</v>
      </c>
      <c r="T165" s="27" t="s">
        <v>84</v>
      </c>
      <c r="U165" s="30" t="str">
        <f ca="1">IF(A165="","",IFERROR(IF(OFFSET('Data Model'!$K$1,MATCH(W165,'Data Model'!L:L,0)-1,0)=TRUE,"Y","N"),"N"))</f>
        <v>N</v>
      </c>
      <c r="V165" s="10" t="str">
        <f t="shared" si="5"/>
        <v>('UPHP','Claim',163,'"proc_cd_25"','','PROC_CD_25',NULL,'',NULL,NULL,NULL,'UPHP','V00'),</v>
      </c>
      <c r="W165" s="10" t="str">
        <f t="shared" si="4"/>
        <v>-PROC_CD_25</v>
      </c>
    </row>
    <row r="166" spans="1:23">
      <c r="A166" s="11" t="s">
        <v>80</v>
      </c>
      <c r="B166" s="11">
        <v>164</v>
      </c>
      <c r="C166" s="11" t="s">
        <v>278</v>
      </c>
      <c r="D166" s="11" t="s">
        <v>82</v>
      </c>
      <c r="E166" s="12" t="str">
        <f>VLOOKUP(C166,'Data Model'!C:C,1,0)</f>
        <v>PROC_ICD_VERSION_IND</v>
      </c>
      <c r="F166" s="11"/>
      <c r="G166" s="11"/>
      <c r="H166" s="11"/>
      <c r="I166" s="10">
        <f ca="1">IFERROR(OFFSET(Profile!$B$1,MATCH(A166&amp;"-"&amp;D166&amp;"-"&amp;T166&amp;"-"&amp;Medical!C166,Profile!B:B,0)-1,1),"NO DATA PROFILE FOUND")</f>
        <v>10</v>
      </c>
      <c r="J166" s="10">
        <f ca="1">OFFSET(Profile!$B$1,MATCH(A166&amp;"-"&amp;D166&amp;"-"&amp;T166&amp;"-"&amp;Medical!C166,Profile!B:B,0)-1,2)</f>
        <v>10</v>
      </c>
      <c r="K166" s="10">
        <f ca="1">OFFSET(Profile!$B$1,MATCH(A166&amp;"-"&amp;D166&amp;"-"&amp;T166&amp;"-"&amp;Medical!C166,Profile!B:B,0)-1,3)</f>
        <v>0</v>
      </c>
      <c r="L166" s="10" t="str">
        <f ca="1">OFFSET(Profile!$B$1,MATCH(A166&amp;"-"&amp;D166&amp;"-"&amp;T166&amp;"-"&amp;Medical!C166,Profile!B:B,0)-1,4)</f>
        <v>[["10",23009820]]</v>
      </c>
      <c r="M166" s="10">
        <f ca="1">OFFSET(Profile!$B$1,MATCH(A166&amp;"-"&amp;D166&amp;"-"&amp;T166&amp;"-"&amp;Medical!C166,Profile!B:B,0)-1,5)</f>
        <v>1</v>
      </c>
      <c r="N166" s="13"/>
      <c r="O166" s="13"/>
      <c r="P166" s="13"/>
      <c r="Q166" s="13"/>
      <c r="R166" s="27"/>
      <c r="S166" s="27" t="s">
        <v>80</v>
      </c>
      <c r="T166" s="27" t="s">
        <v>84</v>
      </c>
      <c r="U166" s="30" t="str">
        <f ca="1">IF(A166="","",IFERROR(IF(OFFSET('Data Model'!$K$1,MATCH(W166,'Data Model'!L:L,0)-1,0)=TRUE,"Y","N"),"N"))</f>
        <v>N</v>
      </c>
      <c r="V166" s="10" t="str">
        <f t="shared" si="5"/>
        <v>('UPHP','Claim',164,'"proc_icd_version_ind"','','PROC_ICD_VERSION_IND',NULL,'',NULL,NULL,NULL,'UPHP','V00'),</v>
      </c>
      <c r="W166" s="10" t="str">
        <f t="shared" si="4"/>
        <v>-PROC_ICD_VERSION_IND</v>
      </c>
    </row>
    <row r="167" spans="1:23" ht="30">
      <c r="A167" s="11" t="s">
        <v>80</v>
      </c>
      <c r="B167" s="11">
        <v>165</v>
      </c>
      <c r="C167" s="11" t="s">
        <v>279</v>
      </c>
      <c r="D167" s="11" t="s">
        <v>82</v>
      </c>
      <c r="E167" s="23" t="s">
        <v>280</v>
      </c>
      <c r="F167" s="11"/>
      <c r="G167" s="11"/>
      <c r="H167" s="11"/>
      <c r="I167" s="10">
        <f ca="1">IFERROR(OFFSET(Profile!$B$1,MATCH(A167&amp;"-"&amp;D167&amp;"-"&amp;T167&amp;"-"&amp;Medical!C167,Profile!B:B,0)-1,1),"NO DATA PROFILE FOUND")</f>
        <v>1</v>
      </c>
      <c r="J167" s="10">
        <f ca="1">OFFSET(Profile!$B$1,MATCH(A167&amp;"-"&amp;D167&amp;"-"&amp;T167&amp;"-"&amp;Medical!C167,Profile!B:B,0)-1,2)</f>
        <v>45473</v>
      </c>
      <c r="K167" s="10">
        <f ca="1">OFFSET(Profile!$B$1,MATCH(A167&amp;"-"&amp;D167&amp;"-"&amp;T167&amp;"-"&amp;Medical!C167,Profile!B:B,0)-1,3)</f>
        <v>0</v>
      </c>
      <c r="L167" s="10" t="str">
        <f ca="1">OFFSET(Profile!$B$1,MATCH(A167&amp;"-"&amp;D167&amp;"-"&amp;T167&amp;"-"&amp;Medical!C167,Profile!B:B,0)-1,4)</f>
        <v>[["1967-06-07",35691],["1971-03-23",24693],["1962-07-13",21986],["1946-07-30",19519],["1967-04-23",12555]]</v>
      </c>
      <c r="M167" s="10">
        <f ca="1">OFFSET(Profile!$B$1,MATCH(A167&amp;"-"&amp;D167&amp;"-"&amp;T167&amp;"-"&amp;Medical!C167,Profile!B:B,0)-1,5)</f>
        <v>35085</v>
      </c>
      <c r="N167" s="13"/>
      <c r="O167" s="13"/>
      <c r="P167" s="13"/>
      <c r="Q167" s="13"/>
      <c r="R167" s="27"/>
      <c r="S167" s="27" t="s">
        <v>80</v>
      </c>
      <c r="T167" s="27" t="s">
        <v>84</v>
      </c>
      <c r="U167" s="30" t="str">
        <f ca="1">IF(A167="","",IFERROR(IF(OFFSET('Data Model'!$K$1,MATCH(W167,'Data Model'!L:L,0)-1,0)=TRUE,"Y","N"),"N"))</f>
        <v>N</v>
      </c>
      <c r="V167" s="10" t="str">
        <f t="shared" si="5"/>
        <v>('UPHP','Claim',165,'"mbr_birth_dt"','','BIRTH_DT',NULL,'',NULL,NULL,NULL,'UPHP','V00'),</v>
      </c>
      <c r="W167" s="10" t="str">
        <f t="shared" si="4"/>
        <v>-BIRTH_DT</v>
      </c>
    </row>
    <row r="168" spans="1:23">
      <c r="A168" s="11" t="s">
        <v>80</v>
      </c>
      <c r="B168" s="11">
        <v>166</v>
      </c>
      <c r="C168" s="11" t="s">
        <v>281</v>
      </c>
      <c r="D168" s="11" t="s">
        <v>82</v>
      </c>
      <c r="E168" s="12" t="e">
        <f>VLOOKUP(C168,'Data Model'!C:C,1,0)</f>
        <v>#N/A</v>
      </c>
      <c r="F168" s="11"/>
      <c r="G168" s="11"/>
      <c r="H168" s="11"/>
      <c r="I168" s="10" t="str">
        <f ca="1">IFERROR(OFFSET(Profile!$B$1,MATCH(A168&amp;"-"&amp;D168&amp;"-"&amp;T168&amp;"-"&amp;Medical!C168,Profile!B:B,0)-1,1),"NO DATA PROFILE FOUND")</f>
        <v>null</v>
      </c>
      <c r="J168" s="10" t="str">
        <f ca="1">OFFSET(Profile!$B$1,MATCH(A168&amp;"-"&amp;D168&amp;"-"&amp;T168&amp;"-"&amp;Medical!C168,Profile!B:B,0)-1,2)</f>
        <v>null</v>
      </c>
      <c r="K168" s="10">
        <f ca="1">OFFSET(Profile!$B$1,MATCH(A168&amp;"-"&amp;D168&amp;"-"&amp;T168&amp;"-"&amp;Medical!C168,Profile!B:B,0)-1,3)</f>
        <v>100</v>
      </c>
      <c r="L168" s="10" t="str">
        <f ca="1">OFFSET(Profile!$B$1,MATCH(A168&amp;"-"&amp;D168&amp;"-"&amp;T168&amp;"-"&amp;Medical!C168,Profile!B:B,0)-1,4)</f>
        <v>[]</v>
      </c>
      <c r="M168" s="10">
        <f ca="1">OFFSET(Profile!$B$1,MATCH(A168&amp;"-"&amp;D168&amp;"-"&amp;T168&amp;"-"&amp;Medical!C168,Profile!B:B,0)-1,5)</f>
        <v>0</v>
      </c>
      <c r="N168" s="13"/>
      <c r="O168" s="13"/>
      <c r="P168" s="13"/>
      <c r="Q168" s="13"/>
      <c r="R168" s="27"/>
      <c r="S168" s="27" t="s">
        <v>80</v>
      </c>
      <c r="T168" s="27" t="s">
        <v>84</v>
      </c>
      <c r="U168" s="30" t="str">
        <f ca="1">IF(A168="","",IFERROR(IF(OFFSET('Data Model'!$K$1,MATCH(W168,'Data Model'!L:L,0)-1,0)=TRUE,"Y","N"),"N"))</f>
        <v>N</v>
      </c>
      <c r="V168" s="10" t="e">
        <f t="shared" si="5"/>
        <v>#N/A</v>
      </c>
      <c r="W168" s="10" t="e">
        <f t="shared" si="4"/>
        <v>#N/A</v>
      </c>
    </row>
    <row r="169" spans="1:23" ht="30">
      <c r="A169" s="11" t="s">
        <v>80</v>
      </c>
      <c r="B169" s="11">
        <v>167</v>
      </c>
      <c r="C169" s="11" t="s">
        <v>282</v>
      </c>
      <c r="D169" s="11" t="s">
        <v>82</v>
      </c>
      <c r="E169" s="12" t="s">
        <v>283</v>
      </c>
      <c r="F169" s="11"/>
      <c r="G169" s="11"/>
      <c r="H169" s="11"/>
      <c r="I169" s="10" t="str">
        <f ca="1">IFERROR(OFFSET(Profile!$B$1,MATCH(A169&amp;"-"&amp;D169&amp;"-"&amp;T169&amp;"-"&amp;Medical!C169,Profile!B:B,0)-1,1),"NO DATA PROFILE FOUND")</f>
        <v>ABBYVILLE</v>
      </c>
      <c r="J169" s="10" t="str">
        <f ca="1">OFFSET(Profile!$B$1,MATCH(A169&amp;"-"&amp;D169&amp;"-"&amp;T169&amp;"-"&amp;Medical!C169,Profile!B:B,0)-1,2)</f>
        <v>peekskill</v>
      </c>
      <c r="K169" s="10">
        <f ca="1">OFFSET(Profile!$B$1,MATCH(A169&amp;"-"&amp;D169&amp;"-"&amp;T169&amp;"-"&amp;Medical!C169,Profile!B:B,0)-1,3)</f>
        <v>0</v>
      </c>
      <c r="L169" s="10" t="str">
        <f ca="1">OFFSET(Profile!$B$1,MATCH(A169&amp;"-"&amp;D169&amp;"-"&amp;T169&amp;"-"&amp;Medical!C169,Profile!B:B,0)-1,4)</f>
        <v>[["ROCHESTER",2048793],["YONKERS",867847],["POUGHKEEPSIE",692594],["NEWBURGH",542625],["SCHENECTADY",535180]]</v>
      </c>
      <c r="M169" s="10">
        <f ca="1">OFFSET(Profile!$B$1,MATCH(A169&amp;"-"&amp;D169&amp;"-"&amp;T169&amp;"-"&amp;Medical!C169,Profile!B:B,0)-1,5)</f>
        <v>6434</v>
      </c>
      <c r="N169" s="13"/>
      <c r="O169" s="13"/>
      <c r="P169" s="13"/>
      <c r="Q169" s="13"/>
      <c r="R169" s="27"/>
      <c r="S169" s="27" t="s">
        <v>80</v>
      </c>
      <c r="T169" s="27" t="s">
        <v>84</v>
      </c>
      <c r="U169" s="30" t="str">
        <f ca="1">IF(A169="","",IFERROR(IF(OFFSET('Data Model'!$K$1,MATCH(W169,'Data Model'!L:L,0)-1,0)=TRUE,"Y","N"),"N"))</f>
        <v>N</v>
      </c>
      <c r="V169" s="10" t="str">
        <f t="shared" si="5"/>
        <v>('UPHP','Claim',167,'"mbr_city"','','CITY',NULL,'',NULL,NULL,NULL,'UPHP','V00'),</v>
      </c>
      <c r="W169" s="10" t="str">
        <f t="shared" si="4"/>
        <v>-CITY</v>
      </c>
    </row>
    <row r="170" spans="1:23" ht="30">
      <c r="A170" s="11" t="s">
        <v>80</v>
      </c>
      <c r="B170" s="11">
        <v>168</v>
      </c>
      <c r="C170" s="11" t="s">
        <v>284</v>
      </c>
      <c r="D170" s="11" t="s">
        <v>82</v>
      </c>
      <c r="E170" s="23" t="s">
        <v>285</v>
      </c>
      <c r="F170" s="11"/>
      <c r="G170" s="11"/>
      <c r="H170" s="11"/>
      <c r="I170" s="10" t="str">
        <f ca="1">IFERROR(OFFSET(Profile!$B$1,MATCH(A170&amp;"-"&amp;D170&amp;"-"&amp;T170&amp;"-"&amp;Medical!C170,Profile!B:B,0)-1,1),"NO DATA PROFILE FOUND")</f>
        <v>ADA</v>
      </c>
      <c r="J170" s="10" t="str">
        <f ca="1">OFFSET(Profile!$B$1,MATCH(A170&amp;"-"&amp;D170&amp;"-"&amp;T170&amp;"-"&amp;Medical!C170,Profile!B:B,0)-1,2)</f>
        <v>Yates</v>
      </c>
      <c r="K170" s="10">
        <f ca="1">OFFSET(Profile!$B$1,MATCH(A170&amp;"-"&amp;D170&amp;"-"&amp;T170&amp;"-"&amp;Medical!C170,Profile!B:B,0)-1,3)</f>
        <v>0.02</v>
      </c>
      <c r="L170" s="10" t="str">
        <f ca="1">OFFSET(Profile!$B$1,MATCH(A170&amp;"-"&amp;D170&amp;"-"&amp;T170&amp;"-"&amp;Medical!C170,Profile!B:B,0)-1,4)</f>
        <v>[["WESTCHESTER",3850227],["MONROE",3152791],["ORANGE",2242313],["DUTCHESS",1818692],["ULSTER",1474712]]</v>
      </c>
      <c r="M170" s="10">
        <f ca="1">OFFSET(Profile!$B$1,MATCH(A170&amp;"-"&amp;D170&amp;"-"&amp;T170&amp;"-"&amp;Medical!C170,Profile!B:B,0)-1,5)</f>
        <v>777</v>
      </c>
      <c r="N170" s="13"/>
      <c r="O170" s="13"/>
      <c r="P170" s="13"/>
      <c r="Q170" s="13"/>
      <c r="R170" s="27"/>
      <c r="S170" s="27" t="s">
        <v>80</v>
      </c>
      <c r="T170" s="27" t="s">
        <v>84</v>
      </c>
      <c r="U170" s="30" t="str">
        <f ca="1">IF(A170="","",IFERROR(IF(OFFSET('Data Model'!$K$1,MATCH(W170,'Data Model'!L:L,0)-1,0)=TRUE,"Y","N"),"N"))</f>
        <v>N</v>
      </c>
      <c r="V170" s="10" t="str">
        <f t="shared" si="5"/>
        <v>('UPHP','Claim',168,'"mbr_county"','','COUNTY',NULL,'',NULL,NULL,NULL,'UPHP','V00'),</v>
      </c>
      <c r="W170" s="10" t="str">
        <f t="shared" si="4"/>
        <v>-COUNTY</v>
      </c>
    </row>
    <row r="171" spans="1:23">
      <c r="A171" s="11" t="s">
        <v>80</v>
      </c>
      <c r="B171" s="11">
        <v>169</v>
      </c>
      <c r="C171" s="11" t="s">
        <v>286</v>
      </c>
      <c r="D171" s="11" t="s">
        <v>82</v>
      </c>
      <c r="E171" s="23" t="s">
        <v>287</v>
      </c>
      <c r="F171" s="11"/>
      <c r="G171" s="11"/>
      <c r="H171" s="11"/>
      <c r="I171" s="10" t="str">
        <f ca="1">IFERROR(OFFSET(Profile!$B$1,MATCH(A171&amp;"-"&amp;D171&amp;"-"&amp;T171&amp;"-"&amp;Medical!C171,Profile!B:B,0)-1,1),"NO DATA PROFILE FOUND")</f>
        <v>null</v>
      </c>
      <c r="J171" s="10" t="str">
        <f ca="1">OFFSET(Profile!$B$1,MATCH(A171&amp;"-"&amp;D171&amp;"-"&amp;T171&amp;"-"&amp;Medical!C171,Profile!B:B,0)-1,2)</f>
        <v>null</v>
      </c>
      <c r="K171" s="10">
        <f ca="1">OFFSET(Profile!$B$1,MATCH(A171&amp;"-"&amp;D171&amp;"-"&amp;T171&amp;"-"&amp;Medical!C171,Profile!B:B,0)-1,3)</f>
        <v>100</v>
      </c>
      <c r="L171" s="10" t="str">
        <f ca="1">OFFSET(Profile!$B$1,MATCH(A171&amp;"-"&amp;D171&amp;"-"&amp;T171&amp;"-"&amp;Medical!C171,Profile!B:B,0)-1,4)</f>
        <v>[]</v>
      </c>
      <c r="M171" s="10">
        <f ca="1">OFFSET(Profile!$B$1,MATCH(A171&amp;"-"&amp;D171&amp;"-"&amp;T171&amp;"-"&amp;Medical!C171,Profile!B:B,0)-1,5)</f>
        <v>0</v>
      </c>
      <c r="N171" s="13"/>
      <c r="O171" s="13"/>
      <c r="P171" s="13"/>
      <c r="Q171" s="13"/>
      <c r="R171" s="27"/>
      <c r="S171" s="27" t="s">
        <v>80</v>
      </c>
      <c r="T171" s="27" t="s">
        <v>84</v>
      </c>
      <c r="U171" s="30" t="str">
        <f ca="1">IF(A171="","",IFERROR(IF(OFFSET('Data Model'!$K$1,MATCH(W171,'Data Model'!L:L,0)-1,0)=TRUE,"Y","N"),"N"))</f>
        <v>N</v>
      </c>
      <c r="V171" s="10" t="str">
        <f t="shared" si="5"/>
        <v>('UPHP','Claim',169,'"mbr_death_dt"','','DEATH_DT',NULL,'',NULL,NULL,NULL,'UPHP','V00'),</v>
      </c>
      <c r="W171" s="10" t="str">
        <f t="shared" si="4"/>
        <v>-DEATH_DT</v>
      </c>
    </row>
    <row r="172" spans="1:23">
      <c r="A172" s="11" t="s">
        <v>80</v>
      </c>
      <c r="B172" s="11">
        <v>170</v>
      </c>
      <c r="C172" s="11" t="s">
        <v>288</v>
      </c>
      <c r="D172" s="11" t="s">
        <v>82</v>
      </c>
      <c r="E172" s="23" t="s">
        <v>289</v>
      </c>
      <c r="F172" s="11"/>
      <c r="G172" s="11"/>
      <c r="H172" s="11"/>
      <c r="I172" s="10" t="str">
        <f ca="1">IFERROR(OFFSET(Profile!$B$1,MATCH(A172&amp;"-"&amp;D172&amp;"-"&amp;T172&amp;"-"&amp;Medical!C172,Profile!B:B,0)-1,1),"NO DATA PROFILE FOUND")</f>
        <v>null</v>
      </c>
      <c r="J172" s="10" t="str">
        <f ca="1">OFFSET(Profile!$B$1,MATCH(A172&amp;"-"&amp;D172&amp;"-"&amp;T172&amp;"-"&amp;Medical!C172,Profile!B:B,0)-1,2)</f>
        <v>null</v>
      </c>
      <c r="K172" s="10">
        <f ca="1">OFFSET(Profile!$B$1,MATCH(A172&amp;"-"&amp;D172&amp;"-"&amp;T172&amp;"-"&amp;Medical!C172,Profile!B:B,0)-1,3)</f>
        <v>100</v>
      </c>
      <c r="L172" s="10" t="str">
        <f ca="1">OFFSET(Profile!$B$1,MATCH(A172&amp;"-"&amp;D172&amp;"-"&amp;T172&amp;"-"&amp;Medical!C172,Profile!B:B,0)-1,4)</f>
        <v>[]</v>
      </c>
      <c r="M172" s="10">
        <f ca="1">OFFSET(Profile!$B$1,MATCH(A172&amp;"-"&amp;D172&amp;"-"&amp;T172&amp;"-"&amp;Medical!C172,Profile!B:B,0)-1,5)</f>
        <v>0</v>
      </c>
      <c r="N172" s="13"/>
      <c r="O172" s="13"/>
      <c r="P172" s="13"/>
      <c r="Q172" s="13"/>
      <c r="R172" s="27"/>
      <c r="S172" s="27" t="s">
        <v>80</v>
      </c>
      <c r="T172" s="27" t="s">
        <v>84</v>
      </c>
      <c r="U172" s="30" t="str">
        <f ca="1">IF(A172="","",IFERROR(IF(OFFSET('Data Model'!$K$1,MATCH(W172,'Data Model'!L:L,0)-1,0)=TRUE,"Y","N"),"N"))</f>
        <v>N</v>
      </c>
      <c r="V172" s="10" t="str">
        <f t="shared" si="5"/>
        <v>('UPHP','Claim',170,'"mbr_dual_ind"','','DUAL_IND',NULL,'',NULL,NULL,NULL,'UPHP','V00'),</v>
      </c>
      <c r="W172" s="10" t="str">
        <f t="shared" si="4"/>
        <v>-DUAL_IND</v>
      </c>
    </row>
    <row r="173" spans="1:23">
      <c r="A173" s="11" t="s">
        <v>80</v>
      </c>
      <c r="B173" s="11">
        <v>171</v>
      </c>
      <c r="C173" s="11" t="s">
        <v>290</v>
      </c>
      <c r="D173" s="11" t="s">
        <v>82</v>
      </c>
      <c r="E173" s="12" t="e">
        <f>VLOOKUP(C173,'Data Model'!C:C,1,0)</f>
        <v>#N/A</v>
      </c>
      <c r="F173" s="11"/>
      <c r="G173" s="11"/>
      <c r="H173" s="11"/>
      <c r="I173" s="10" t="str">
        <f ca="1">IFERROR(OFFSET(Profile!$B$1,MATCH(A173&amp;"-"&amp;D173&amp;"-"&amp;T173&amp;"-"&amp;Medical!C173,Profile!B:B,0)-1,1),"NO DATA PROFILE FOUND")</f>
        <v>null</v>
      </c>
      <c r="J173" s="10" t="str">
        <f ca="1">OFFSET(Profile!$B$1,MATCH(A173&amp;"-"&amp;D173&amp;"-"&amp;T173&amp;"-"&amp;Medical!C173,Profile!B:B,0)-1,2)</f>
        <v>null</v>
      </c>
      <c r="K173" s="10">
        <f ca="1">OFFSET(Profile!$B$1,MATCH(A173&amp;"-"&amp;D173&amp;"-"&amp;T173&amp;"-"&amp;Medical!C173,Profile!B:B,0)-1,3)</f>
        <v>100</v>
      </c>
      <c r="L173" s="10" t="str">
        <f ca="1">OFFSET(Profile!$B$1,MATCH(A173&amp;"-"&amp;D173&amp;"-"&amp;T173&amp;"-"&amp;Medical!C173,Profile!B:B,0)-1,4)</f>
        <v>[]</v>
      </c>
      <c r="M173" s="10">
        <f ca="1">OFFSET(Profile!$B$1,MATCH(A173&amp;"-"&amp;D173&amp;"-"&amp;T173&amp;"-"&amp;Medical!C173,Profile!B:B,0)-1,5)</f>
        <v>0</v>
      </c>
      <c r="N173" s="13"/>
      <c r="O173" s="13"/>
      <c r="P173" s="13"/>
      <c r="Q173" s="13"/>
      <c r="R173" s="27"/>
      <c r="S173" s="27" t="s">
        <v>80</v>
      </c>
      <c r="T173" s="27" t="s">
        <v>84</v>
      </c>
      <c r="U173" s="30" t="str">
        <f ca="1">IF(A173="","",IFERROR(IF(OFFSET('Data Model'!$K$1,MATCH(W173,'Data Model'!L:L,0)-1,0)=TRUE,"Y","N"),"N"))</f>
        <v>N</v>
      </c>
      <c r="V173" s="10" t="e">
        <f t="shared" si="5"/>
        <v>#N/A</v>
      </c>
      <c r="W173" s="10" t="e">
        <f t="shared" si="4"/>
        <v>#N/A</v>
      </c>
    </row>
    <row r="174" spans="1:23" ht="30">
      <c r="A174" s="11" t="s">
        <v>80</v>
      </c>
      <c r="B174" s="11">
        <v>172</v>
      </c>
      <c r="C174" s="11" t="s">
        <v>291</v>
      </c>
      <c r="D174" s="11" t="s">
        <v>82</v>
      </c>
      <c r="E174" s="23" t="s">
        <v>292</v>
      </c>
      <c r="F174" s="11"/>
      <c r="G174" s="11"/>
      <c r="H174" s="11"/>
      <c r="I174" s="10" t="str">
        <f ca="1">IFERROR(OFFSET(Profile!$B$1,MATCH(A174&amp;"-"&amp;D174&amp;"-"&amp;T174&amp;"-"&amp;Medical!C174,Profile!B:B,0)-1,1),"NO DATA PROFILE FOUND")</f>
        <v>A</v>
      </c>
      <c r="J174" s="10" t="str">
        <f ca="1">OFFSET(Profile!$B$1,MATCH(A174&amp;"-"&amp;D174&amp;"-"&amp;T174&amp;"-"&amp;Medical!C174,Profile!B:B,0)-1,2)</f>
        <v>ZYTORIA</v>
      </c>
      <c r="K174" s="10">
        <f ca="1">OFFSET(Profile!$B$1,MATCH(A174&amp;"-"&amp;D174&amp;"-"&amp;T174&amp;"-"&amp;Medical!C174,Profile!B:B,0)-1,3)</f>
        <v>0</v>
      </c>
      <c r="L174" s="10" t="str">
        <f ca="1">OFFSET(Profile!$B$1,MATCH(A174&amp;"-"&amp;D174&amp;"-"&amp;T174&amp;"-"&amp;Medical!C174,Profile!B:B,0)-1,4)</f>
        <v>[["MICHAEL",289733],["JOHN",286173],["ROBERT",255167],["JAMES",234294],["DAVID",227141]]</v>
      </c>
      <c r="M174" s="10">
        <f ca="1">OFFSET(Profile!$B$1,MATCH(A174&amp;"-"&amp;D174&amp;"-"&amp;T174&amp;"-"&amp;Medical!C174,Profile!B:B,0)-1,5)</f>
        <v>56351</v>
      </c>
      <c r="N174" s="13"/>
      <c r="O174" s="13"/>
      <c r="P174" s="13"/>
      <c r="Q174" s="13"/>
      <c r="R174" s="27"/>
      <c r="S174" s="27" t="s">
        <v>80</v>
      </c>
      <c r="T174" s="27" t="s">
        <v>84</v>
      </c>
      <c r="U174" s="30" t="str">
        <f ca="1">IF(A174="","",IFERROR(IF(OFFSET('Data Model'!$K$1,MATCH(W174,'Data Model'!L:L,0)-1,0)=TRUE,"Y","N"),"N"))</f>
        <v>N</v>
      </c>
      <c r="V174" s="10" t="str">
        <f t="shared" si="5"/>
        <v>('UPHP','Claim',172,'"mbr_first_name"','','FIRST_NAME',NULL,'',NULL,NULL,NULL,'UPHP','V00'),</v>
      </c>
      <c r="W174" s="10" t="str">
        <f t="shared" si="4"/>
        <v>-FIRST_NAME</v>
      </c>
    </row>
    <row r="175" spans="1:23" ht="30">
      <c r="A175" s="11" t="s">
        <v>80</v>
      </c>
      <c r="B175" s="11">
        <v>173</v>
      </c>
      <c r="C175" s="11" t="s">
        <v>293</v>
      </c>
      <c r="D175" s="11" t="s">
        <v>82</v>
      </c>
      <c r="E175" s="23" t="s">
        <v>294</v>
      </c>
      <c r="F175" s="11"/>
      <c r="G175" s="11"/>
      <c r="H175" s="11"/>
      <c r="I175" s="10" t="str">
        <f ca="1">IFERROR(OFFSET(Profile!$B$1,MATCH(A175&amp;"-"&amp;D175&amp;"-"&amp;T175&amp;"-"&amp;Medical!C175,Profile!B:B,0)-1,1),"NO DATA PROFILE FOUND")</f>
        <v>A WOOD-JABAUT</v>
      </c>
      <c r="J175" s="10" t="str">
        <f ca="1">OFFSET(Profile!$B$1,MATCH(A175&amp;"-"&amp;D175&amp;"-"&amp;T175&amp;"-"&amp;Medical!C175,Profile!B:B,0)-1,2)</f>
        <v>ZYZES</v>
      </c>
      <c r="K175" s="10">
        <f ca="1">OFFSET(Profile!$B$1,MATCH(A175&amp;"-"&amp;D175&amp;"-"&amp;T175&amp;"-"&amp;Medical!C175,Profile!B:B,0)-1,3)</f>
        <v>0</v>
      </c>
      <c r="L175" s="10" t="str">
        <f ca="1">OFFSET(Profile!$B$1,MATCH(A175&amp;"-"&amp;D175&amp;"-"&amp;T175&amp;"-"&amp;Medical!C175,Profile!B:B,0)-1,4)</f>
        <v>[["SMITH",147164],["WILLIAMS",95505],["RIVERA",75514],["DAVIS",65520],["MARTINEZ",64664]]</v>
      </c>
      <c r="M175" s="10">
        <f ca="1">OFFSET(Profile!$B$1,MATCH(A175&amp;"-"&amp;D175&amp;"-"&amp;T175&amp;"-"&amp;Medical!C175,Profile!B:B,0)-1,5)</f>
        <v>122277</v>
      </c>
      <c r="N175" s="13"/>
      <c r="O175" s="13"/>
      <c r="P175" s="13"/>
      <c r="Q175" s="13"/>
      <c r="R175" s="27"/>
      <c r="S175" s="27" t="s">
        <v>80</v>
      </c>
      <c r="T175" s="27" t="s">
        <v>84</v>
      </c>
      <c r="U175" s="30" t="str">
        <f ca="1">IF(A175="","",IFERROR(IF(OFFSET('Data Model'!$K$1,MATCH(W175,'Data Model'!L:L,0)-1,0)=TRUE,"Y","N"),"N"))</f>
        <v>N</v>
      </c>
      <c r="V175" s="10" t="str">
        <f t="shared" si="5"/>
        <v>('UPHP','Claim',173,'"mbr_last_name"','','LAST_NAME',NULL,'',NULL,NULL,NULL,'UPHP','V00'),</v>
      </c>
      <c r="W175" s="10" t="str">
        <f t="shared" si="4"/>
        <v>-LAST_NAME</v>
      </c>
    </row>
    <row r="176" spans="1:23">
      <c r="A176" s="11" t="s">
        <v>80</v>
      </c>
      <c r="B176" s="11">
        <v>174</v>
      </c>
      <c r="C176" s="11" t="s">
        <v>295</v>
      </c>
      <c r="D176" s="11" t="s">
        <v>82</v>
      </c>
      <c r="E176" s="12" t="e">
        <f>VLOOKUP(C176,'Data Model'!C:C,1,0)</f>
        <v>#N/A</v>
      </c>
      <c r="F176" s="11"/>
      <c r="G176" s="11"/>
      <c r="H176" s="11"/>
      <c r="I176" s="10" t="str">
        <f ca="1">IFERROR(OFFSET(Profile!$B$1,MATCH(A176&amp;"-"&amp;D176&amp;"-"&amp;T176&amp;"-"&amp;Medical!C176,Profile!B:B,0)-1,1),"NO DATA PROFILE FOUND")</f>
        <v>D</v>
      </c>
      <c r="J176" s="10" t="str">
        <f ca="1">OFFSET(Profile!$B$1,MATCH(A176&amp;"-"&amp;D176&amp;"-"&amp;T176&amp;"-"&amp;Medical!C176,Profile!B:B,0)-1,2)</f>
        <v>W</v>
      </c>
      <c r="K176" s="10">
        <f ca="1">OFFSET(Profile!$B$1,MATCH(A176&amp;"-"&amp;D176&amp;"-"&amp;T176&amp;"-"&amp;Medical!C176,Profile!B:B,0)-1,3)</f>
        <v>98.73</v>
      </c>
      <c r="L176" s="10" t="str">
        <f ca="1">OFFSET(Profile!$B$1,MATCH(A176&amp;"-"&amp;D176&amp;"-"&amp;T176&amp;"-"&amp;Medical!C176,Profile!B:B,0)-1,4)</f>
        <v>[["S",175897],["M",106095],["D",6688],["P",1970],["W",1655]]</v>
      </c>
      <c r="M176" s="10">
        <f ca="1">OFFSET(Profile!$B$1,MATCH(A176&amp;"-"&amp;D176&amp;"-"&amp;T176&amp;"-"&amp;Medical!C176,Profile!B:B,0)-1,5)</f>
        <v>6</v>
      </c>
      <c r="N176" s="13"/>
      <c r="O176" s="13"/>
      <c r="P176" s="13"/>
      <c r="Q176" s="13"/>
      <c r="R176" s="27"/>
      <c r="S176" s="27" t="s">
        <v>80</v>
      </c>
      <c r="T176" s="27" t="s">
        <v>84</v>
      </c>
      <c r="U176" s="30" t="str">
        <f ca="1">IF(A176="","",IFERROR(IF(OFFSET('Data Model'!$K$1,MATCH(W176,'Data Model'!L:L,0)-1,0)=TRUE,"Y","N"),"N"))</f>
        <v>N</v>
      </c>
      <c r="V176" s="10" t="e">
        <f t="shared" si="5"/>
        <v>#N/A</v>
      </c>
      <c r="W176" s="10" t="e">
        <f t="shared" si="4"/>
        <v>#N/A</v>
      </c>
    </row>
    <row r="177" spans="1:23" ht="30">
      <c r="A177" s="11" t="s">
        <v>80</v>
      </c>
      <c r="B177" s="11">
        <v>175</v>
      </c>
      <c r="C177" s="11" t="s">
        <v>296</v>
      </c>
      <c r="D177" s="11" t="s">
        <v>82</v>
      </c>
      <c r="E177" s="12" t="e">
        <f>VLOOKUP(C177,'Data Model'!C:C,1,0)</f>
        <v>#N/A</v>
      </c>
      <c r="F177" s="11"/>
      <c r="G177" s="11"/>
      <c r="H177" s="11"/>
      <c r="I177" s="10">
        <f ca="1">IFERROR(OFFSET(Profile!$B$1,MATCH(A177&amp;"-"&amp;D177&amp;"-"&amp;T177&amp;"-"&amp;Medical!C177,Profile!B:B,0)-1,1),"NO DATA PROFILE FOUND")</f>
        <v>18499</v>
      </c>
      <c r="J177" s="10" t="str">
        <f ca="1">OFFSET(Profile!$B$1,MATCH(A177&amp;"-"&amp;D177&amp;"-"&amp;T177&amp;"-"&amp;Medical!C177,Profile!B:B,0)-1,2)</f>
        <v>`</v>
      </c>
      <c r="K177" s="10">
        <f ca="1">OFFSET(Profile!$B$1,MATCH(A177&amp;"-"&amp;D177&amp;"-"&amp;T177&amp;"-"&amp;Medical!C177,Profile!B:B,0)-1,3)</f>
        <v>53.83</v>
      </c>
      <c r="L177" s="10" t="str">
        <f ca="1">OFFSET(Profile!$B$1,MATCH(A177&amp;"-"&amp;D177&amp;"-"&amp;T177&amp;"-"&amp;Medical!C177,Profile!B:B,0)-1,4)</f>
        <v>[["71016419",10658],["BW42996A",10558],["BV30015E",5484],["BK25909W",5484],["GF53432E",5481]]</v>
      </c>
      <c r="M177" s="10">
        <f ca="1">OFFSET(Profile!$B$1,MATCH(A177&amp;"-"&amp;D177&amp;"-"&amp;T177&amp;"-"&amp;Medical!C177,Profile!B:B,0)-1,5)</f>
        <v>255232</v>
      </c>
      <c r="N177" s="13"/>
      <c r="O177" s="13"/>
      <c r="P177" s="13"/>
      <c r="Q177" s="13"/>
      <c r="R177" s="27"/>
      <c r="S177" s="27" t="s">
        <v>80</v>
      </c>
      <c r="T177" s="27" t="s">
        <v>84</v>
      </c>
      <c r="U177" s="30" t="str">
        <f ca="1">IF(A177="","",IFERROR(IF(OFFSET('Data Model'!$K$1,MATCH(W177,'Data Model'!L:L,0)-1,0)=TRUE,"Y","N"),"N"))</f>
        <v>N</v>
      </c>
      <c r="V177" s="10" t="e">
        <f t="shared" si="5"/>
        <v>#N/A</v>
      </c>
      <c r="W177" s="10" t="e">
        <f t="shared" si="4"/>
        <v>#N/A</v>
      </c>
    </row>
    <row r="178" spans="1:23" ht="30">
      <c r="A178" s="11" t="s">
        <v>80</v>
      </c>
      <c r="B178" s="11">
        <v>176</v>
      </c>
      <c r="C178" s="11" t="s">
        <v>297</v>
      </c>
      <c r="D178" s="11" t="s">
        <v>82</v>
      </c>
      <c r="E178" s="12" t="e">
        <f>VLOOKUP(C178,'Data Model'!C:C,1,0)</f>
        <v>#N/A</v>
      </c>
      <c r="F178" s="11"/>
      <c r="G178" s="11"/>
      <c r="H178" s="11"/>
      <c r="I178" s="10">
        <f ca="1">IFERROR(OFFSET(Profile!$B$1,MATCH(A178&amp;"-"&amp;D178&amp;"-"&amp;T178&amp;"-"&amp;Medical!C178,Profile!B:B,0)-1,1),"NO DATA PROFILE FOUND")</f>
        <v>0</v>
      </c>
      <c r="J178" s="10" t="str">
        <f ca="1">OFFSET(Profile!$B$1,MATCH(A178&amp;"-"&amp;D178&amp;"-"&amp;T178&amp;"-"&amp;Medical!C178,Profile!B:B,0)-1,2)</f>
        <v>_\</v>
      </c>
      <c r="K178" s="10">
        <f ca="1">OFFSET(Profile!$B$1,MATCH(A178&amp;"-"&amp;D178&amp;"-"&amp;T178&amp;"-"&amp;Medical!C178,Profile!B:B,0)-1,3)</f>
        <v>74.7</v>
      </c>
      <c r="L178" s="10" t="str">
        <f ca="1">OFFSET(Profile!$B$1,MATCH(A178&amp;"-"&amp;D178&amp;"-"&amp;T178&amp;"-"&amp;Medical!C178,Profile!B:B,0)-1,4)</f>
        <v>[["6A81K06XP90",6107],["2KV2A03NC26",6056],["2MR1EN6YT96",5678],["6UN5T55HY60",5540],["8QE2GG3AN82",5536]]</v>
      </c>
      <c r="M178" s="10">
        <f ca="1">OFFSET(Profile!$B$1,MATCH(A178&amp;"-"&amp;D178&amp;"-"&amp;T178&amp;"-"&amp;Medical!C178,Profile!B:B,0)-1,5)</f>
        <v>77892</v>
      </c>
      <c r="N178" s="13"/>
      <c r="O178" s="13"/>
      <c r="P178" s="13"/>
      <c r="Q178" s="13"/>
      <c r="R178" s="27"/>
      <c r="S178" s="27" t="s">
        <v>80</v>
      </c>
      <c r="T178" s="27" t="s">
        <v>84</v>
      </c>
      <c r="U178" s="30" t="str">
        <f ca="1">IF(A178="","",IFERROR(IF(OFFSET('Data Model'!$K$1,MATCH(W178,'Data Model'!L:L,0)-1,0)=TRUE,"Y","N"),"N"))</f>
        <v>N</v>
      </c>
      <c r="V178" s="10" t="e">
        <f t="shared" si="5"/>
        <v>#N/A</v>
      </c>
      <c r="W178" s="10" t="e">
        <f t="shared" si="4"/>
        <v>#N/A</v>
      </c>
    </row>
    <row r="179" spans="1:23">
      <c r="A179" s="11" t="s">
        <v>80</v>
      </c>
      <c r="B179" s="11">
        <v>177</v>
      </c>
      <c r="C179" s="11" t="s">
        <v>298</v>
      </c>
      <c r="D179" s="11" t="s">
        <v>82</v>
      </c>
      <c r="E179" s="23" t="s">
        <v>299</v>
      </c>
      <c r="F179" s="11"/>
      <c r="G179" s="11"/>
      <c r="H179" s="11"/>
      <c r="I179" s="10" t="str">
        <f ca="1">IFERROR(OFFSET(Profile!$B$1,MATCH(A179&amp;"-"&amp;D179&amp;"-"&amp;T179&amp;"-"&amp;Medical!C179,Profile!B:B,0)-1,1),"NO DATA PROFILE FOUND")</f>
        <v>,</v>
      </c>
      <c r="J179" s="10" t="str">
        <f ca="1">OFFSET(Profile!$B$1,MATCH(A179&amp;"-"&amp;D179&amp;"-"&amp;T179&amp;"-"&amp;Medical!C179,Profile!B:B,0)-1,2)</f>
        <v>x</v>
      </c>
      <c r="K179" s="10">
        <f ca="1">OFFSET(Profile!$B$1,MATCH(A179&amp;"-"&amp;D179&amp;"-"&amp;T179&amp;"-"&amp;Medical!C179,Profile!B:B,0)-1,3)</f>
        <v>38.4</v>
      </c>
      <c r="L179" s="10" t="str">
        <f ca="1">OFFSET(Profile!$B$1,MATCH(A179&amp;"-"&amp;D179&amp;"-"&amp;T179&amp;"-"&amp;Medical!C179,Profile!B:B,0)-1,4)</f>
        <v>[["A",2116282],["M",2045156],["J",1484942],["L",1363970],["E",960463]]</v>
      </c>
      <c r="M179" s="10">
        <f ca="1">OFFSET(Profile!$B$1,MATCH(A179&amp;"-"&amp;D179&amp;"-"&amp;T179&amp;"-"&amp;Medical!C179,Profile!B:B,0)-1,5)</f>
        <v>49</v>
      </c>
      <c r="N179" s="13"/>
      <c r="O179" s="13"/>
      <c r="P179" s="13"/>
      <c r="Q179" s="13"/>
      <c r="R179" s="27"/>
      <c r="S179" s="27" t="s">
        <v>80</v>
      </c>
      <c r="T179" s="27" t="s">
        <v>84</v>
      </c>
      <c r="U179" s="30" t="str">
        <f ca="1">IF(A179="","",IFERROR(IF(OFFSET('Data Model'!$K$1,MATCH(W179,'Data Model'!L:L,0)-1,0)=TRUE,"Y","N"),"N"))</f>
        <v>N</v>
      </c>
      <c r="V179" s="10" t="str">
        <f t="shared" si="5"/>
        <v>('UPHP','Claim',177,'"mbr_middle_name"','','MIDDLE_NAME',NULL,'',NULL,NULL,NULL,'UPHP','V00'),</v>
      </c>
      <c r="W179" s="10" t="str">
        <f t="shared" si="4"/>
        <v>-MIDDLE_NAME</v>
      </c>
    </row>
    <row r="180" spans="1:23">
      <c r="A180" s="11" t="s">
        <v>80</v>
      </c>
      <c r="B180" s="11">
        <v>178</v>
      </c>
      <c r="C180" s="11" t="s">
        <v>300</v>
      </c>
      <c r="D180" s="11" t="s">
        <v>82</v>
      </c>
      <c r="E180" s="12" t="e">
        <f>VLOOKUP(C180,'Data Model'!C:C,1,0)</f>
        <v>#N/A</v>
      </c>
      <c r="F180" s="11"/>
      <c r="G180" s="11"/>
      <c r="H180" s="11"/>
      <c r="I180" s="10" t="str">
        <f ca="1">IFERROR(OFFSET(Profile!$B$1,MATCH(A180&amp;"-"&amp;D180&amp;"-"&amp;T180&amp;"-"&amp;Medical!C180,Profile!B:B,0)-1,1),"NO DATA PROFILE FOUND")</f>
        <v>null</v>
      </c>
      <c r="J180" s="10" t="str">
        <f ca="1">OFFSET(Profile!$B$1,MATCH(A180&amp;"-"&amp;D180&amp;"-"&amp;T180&amp;"-"&amp;Medical!C180,Profile!B:B,0)-1,2)</f>
        <v>null</v>
      </c>
      <c r="K180" s="10">
        <f ca="1">OFFSET(Profile!$B$1,MATCH(A180&amp;"-"&amp;D180&amp;"-"&amp;T180&amp;"-"&amp;Medical!C180,Profile!B:B,0)-1,3)</f>
        <v>100</v>
      </c>
      <c r="L180" s="10" t="str">
        <f ca="1">OFFSET(Profile!$B$1,MATCH(A180&amp;"-"&amp;D180&amp;"-"&amp;T180&amp;"-"&amp;Medical!C180,Profile!B:B,0)-1,4)</f>
        <v>[]</v>
      </c>
      <c r="M180" s="10">
        <f ca="1">OFFSET(Profile!$B$1,MATCH(A180&amp;"-"&amp;D180&amp;"-"&amp;T180&amp;"-"&amp;Medical!C180,Profile!B:B,0)-1,5)</f>
        <v>0</v>
      </c>
      <c r="N180" s="13"/>
      <c r="O180" s="13"/>
      <c r="P180" s="13"/>
      <c r="Q180" s="13"/>
      <c r="R180" s="27"/>
      <c r="S180" s="27" t="s">
        <v>80</v>
      </c>
      <c r="T180" s="27" t="s">
        <v>84</v>
      </c>
      <c r="U180" s="30" t="str">
        <f ca="1">IF(A180="","",IFERROR(IF(OFFSET('Data Model'!$K$1,MATCH(W180,'Data Model'!L:L,0)-1,0)=TRUE,"Y","N"),"N"))</f>
        <v>N</v>
      </c>
      <c r="V180" s="10" t="e">
        <f t="shared" si="5"/>
        <v>#N/A</v>
      </c>
      <c r="W180" s="10" t="e">
        <f t="shared" si="4"/>
        <v>#N/A</v>
      </c>
    </row>
    <row r="181" spans="1:23">
      <c r="A181" s="11" t="s">
        <v>80</v>
      </c>
      <c r="B181" s="11">
        <v>179</v>
      </c>
      <c r="C181" s="11" t="s">
        <v>301</v>
      </c>
      <c r="D181" s="11" t="s">
        <v>82</v>
      </c>
      <c r="E181" s="12" t="e">
        <f>VLOOKUP(C181,'Data Model'!C:C,1,0)</f>
        <v>#N/A</v>
      </c>
      <c r="F181" s="11"/>
      <c r="G181" s="11"/>
      <c r="H181" s="11"/>
      <c r="I181" s="10" t="str">
        <f ca="1">IFERROR(OFFSET(Profile!$B$1,MATCH(A181&amp;"-"&amp;D181&amp;"-"&amp;T181&amp;"-"&amp;Medical!C181,Profile!B:B,0)-1,1),"NO DATA PROFILE FOUND")</f>
        <v>null</v>
      </c>
      <c r="J181" s="10" t="str">
        <f ca="1">OFFSET(Profile!$B$1,MATCH(A181&amp;"-"&amp;D181&amp;"-"&amp;T181&amp;"-"&amp;Medical!C181,Profile!B:B,0)-1,2)</f>
        <v>null</v>
      </c>
      <c r="K181" s="10">
        <f ca="1">OFFSET(Profile!$B$1,MATCH(A181&amp;"-"&amp;D181&amp;"-"&amp;T181&amp;"-"&amp;Medical!C181,Profile!B:B,0)-1,3)</f>
        <v>100</v>
      </c>
      <c r="L181" s="10" t="str">
        <f ca="1">OFFSET(Profile!$B$1,MATCH(A181&amp;"-"&amp;D181&amp;"-"&amp;T181&amp;"-"&amp;Medical!C181,Profile!B:B,0)-1,4)</f>
        <v>[]</v>
      </c>
      <c r="M181" s="10">
        <f ca="1">OFFSET(Profile!$B$1,MATCH(A181&amp;"-"&amp;D181&amp;"-"&amp;T181&amp;"-"&amp;Medical!C181,Profile!B:B,0)-1,5)</f>
        <v>0</v>
      </c>
      <c r="N181" s="13"/>
      <c r="O181" s="13"/>
      <c r="P181" s="13"/>
      <c r="Q181" s="13"/>
      <c r="R181" s="27"/>
      <c r="S181" s="27" t="s">
        <v>80</v>
      </c>
      <c r="T181" s="27" t="s">
        <v>84</v>
      </c>
      <c r="U181" s="30" t="str">
        <f ca="1">IF(A181="","",IFERROR(IF(OFFSET('Data Model'!$K$1,MATCH(W181,'Data Model'!L:L,0)-1,0)=TRUE,"Y","N"),"N"))</f>
        <v>N</v>
      </c>
      <c r="V181" s="10" t="e">
        <f t="shared" si="5"/>
        <v>#N/A</v>
      </c>
      <c r="W181" s="10" t="e">
        <f t="shared" si="4"/>
        <v>#N/A</v>
      </c>
    </row>
    <row r="182" spans="1:23">
      <c r="A182" s="11" t="s">
        <v>80</v>
      </c>
      <c r="B182" s="11">
        <v>180</v>
      </c>
      <c r="C182" s="11" t="s">
        <v>302</v>
      </c>
      <c r="D182" s="11" t="s">
        <v>82</v>
      </c>
      <c r="E182" s="12" t="e">
        <f>VLOOKUP(C182,'Data Model'!C:C,1,0)</f>
        <v>#N/A</v>
      </c>
      <c r="F182" s="11"/>
      <c r="G182" s="11"/>
      <c r="H182" s="11"/>
      <c r="I182" s="10" t="str">
        <f ca="1">IFERROR(OFFSET(Profile!$B$1,MATCH(A182&amp;"-"&amp;D182&amp;"-"&amp;T182&amp;"-"&amp;Medical!C182,Profile!B:B,0)-1,1),"NO DATA PROFILE FOUND")</f>
        <v>null</v>
      </c>
      <c r="J182" s="10" t="str">
        <f ca="1">OFFSET(Profile!$B$1,MATCH(A182&amp;"-"&amp;D182&amp;"-"&amp;T182&amp;"-"&amp;Medical!C182,Profile!B:B,0)-1,2)</f>
        <v>null</v>
      </c>
      <c r="K182" s="10">
        <f ca="1">OFFSET(Profile!$B$1,MATCH(A182&amp;"-"&amp;D182&amp;"-"&amp;T182&amp;"-"&amp;Medical!C182,Profile!B:B,0)-1,3)</f>
        <v>100</v>
      </c>
      <c r="L182" s="10" t="str">
        <f ca="1">OFFSET(Profile!$B$1,MATCH(A182&amp;"-"&amp;D182&amp;"-"&amp;T182&amp;"-"&amp;Medical!C182,Profile!B:B,0)-1,4)</f>
        <v>[]</v>
      </c>
      <c r="M182" s="10">
        <f ca="1">OFFSET(Profile!$B$1,MATCH(A182&amp;"-"&amp;D182&amp;"-"&amp;T182&amp;"-"&amp;Medical!C182,Profile!B:B,0)-1,5)</f>
        <v>0</v>
      </c>
      <c r="N182" s="13"/>
      <c r="O182" s="13"/>
      <c r="P182" s="13"/>
      <c r="Q182" s="13"/>
      <c r="R182" s="27"/>
      <c r="S182" s="27" t="s">
        <v>80</v>
      </c>
      <c r="T182" s="27" t="s">
        <v>84</v>
      </c>
      <c r="U182" s="30" t="str">
        <f ca="1">IF(A182="","",IFERROR(IF(OFFSET('Data Model'!$K$1,MATCH(W182,'Data Model'!L:L,0)-1,0)=TRUE,"Y","N"),"N"))</f>
        <v>N</v>
      </c>
      <c r="V182" s="10" t="e">
        <f t="shared" si="5"/>
        <v>#N/A</v>
      </c>
      <c r="W182" s="10" t="e">
        <f t="shared" si="4"/>
        <v>#N/A</v>
      </c>
    </row>
    <row r="183" spans="1:23">
      <c r="A183" s="11" t="s">
        <v>80</v>
      </c>
      <c r="B183" s="11">
        <v>181</v>
      </c>
      <c r="C183" s="11" t="s">
        <v>303</v>
      </c>
      <c r="D183" s="11" t="s">
        <v>82</v>
      </c>
      <c r="E183" s="12" t="e">
        <f>VLOOKUP(C183,'Data Model'!C:C,1,0)</f>
        <v>#N/A</v>
      </c>
      <c r="F183" s="11"/>
      <c r="G183" s="11"/>
      <c r="H183" s="11"/>
      <c r="I183" s="10" t="str">
        <f ca="1">IFERROR(OFFSET(Profile!$B$1,MATCH(A183&amp;"-"&amp;D183&amp;"-"&amp;T183&amp;"-"&amp;Medical!C183,Profile!B:B,0)-1,1),"NO DATA PROFILE FOUND")</f>
        <v>null</v>
      </c>
      <c r="J183" s="10" t="str">
        <f ca="1">OFFSET(Profile!$B$1,MATCH(A183&amp;"-"&amp;D183&amp;"-"&amp;T183&amp;"-"&amp;Medical!C183,Profile!B:B,0)-1,2)</f>
        <v>null</v>
      </c>
      <c r="K183" s="10">
        <f ca="1">OFFSET(Profile!$B$1,MATCH(A183&amp;"-"&amp;D183&amp;"-"&amp;T183&amp;"-"&amp;Medical!C183,Profile!B:B,0)-1,3)</f>
        <v>100</v>
      </c>
      <c r="L183" s="10" t="str">
        <f ca="1">OFFSET(Profile!$B$1,MATCH(A183&amp;"-"&amp;D183&amp;"-"&amp;T183&amp;"-"&amp;Medical!C183,Profile!B:B,0)-1,4)</f>
        <v>[]</v>
      </c>
      <c r="M183" s="10">
        <f ca="1">OFFSET(Profile!$B$1,MATCH(A183&amp;"-"&amp;D183&amp;"-"&amp;T183&amp;"-"&amp;Medical!C183,Profile!B:B,0)-1,5)</f>
        <v>0</v>
      </c>
      <c r="N183" s="13"/>
      <c r="O183" s="13"/>
      <c r="P183" s="13"/>
      <c r="Q183" s="13"/>
      <c r="R183" s="27"/>
      <c r="S183" s="27" t="s">
        <v>80</v>
      </c>
      <c r="T183" s="27" t="s">
        <v>84</v>
      </c>
      <c r="U183" s="30" t="str">
        <f ca="1">IF(A183="","",IFERROR(IF(OFFSET('Data Model'!$K$1,MATCH(W183,'Data Model'!L:L,0)-1,0)=TRUE,"Y","N"),"N"))</f>
        <v>N</v>
      </c>
      <c r="V183" s="10" t="e">
        <f t="shared" si="5"/>
        <v>#N/A</v>
      </c>
      <c r="W183" s="10" t="e">
        <f t="shared" si="4"/>
        <v>#N/A</v>
      </c>
    </row>
    <row r="184" spans="1:23" ht="30">
      <c r="A184" s="11" t="s">
        <v>80</v>
      </c>
      <c r="B184" s="11">
        <v>182</v>
      </c>
      <c r="C184" s="11" t="s">
        <v>304</v>
      </c>
      <c r="D184" s="11" t="s">
        <v>82</v>
      </c>
      <c r="E184" s="12" t="e">
        <f>VLOOKUP(C184,'Data Model'!C:C,1,0)</f>
        <v>#N/A</v>
      </c>
      <c r="F184" s="11"/>
      <c r="G184" s="11"/>
      <c r="H184" s="11"/>
      <c r="I184" s="10">
        <f ca="1">IFERROR(OFFSET(Profile!$B$1,MATCH(A184&amp;"-"&amp;D184&amp;"-"&amp;T184&amp;"-"&amp;Medical!C184,Profile!B:B,0)-1,1),"NO DATA PROFILE FOUND")</f>
        <v>646</v>
      </c>
      <c r="J184" s="10">
        <f ca="1">OFFSET(Profile!$B$1,MATCH(A184&amp;"-"&amp;D184&amp;"-"&amp;T184&amp;"-"&amp;Medical!C184,Profile!B:B,0)-1,2)</f>
        <v>99824</v>
      </c>
      <c r="K184" s="10">
        <f ca="1">OFFSET(Profile!$B$1,MATCH(A184&amp;"-"&amp;D184&amp;"-"&amp;T184&amp;"-"&amp;Medical!C184,Profile!B:B,0)-1,3)</f>
        <v>0</v>
      </c>
      <c r="L184" s="10" t="str">
        <f ca="1">OFFSET(Profile!$B$1,MATCH(A184&amp;"-"&amp;D184&amp;"-"&amp;T184&amp;"-"&amp;Medical!C184,Profile!B:B,0)-1,4)</f>
        <v>[["12550",534533],["10701",442225],["12601",421339],["10940",358554],["10573",343271]]</v>
      </c>
      <c r="M184" s="10">
        <f ca="1">OFFSET(Profile!$B$1,MATCH(A184&amp;"-"&amp;D184&amp;"-"&amp;T184&amp;"-"&amp;Medical!C184,Profile!B:B,0)-1,5)</f>
        <v>26121</v>
      </c>
      <c r="N184" s="13"/>
      <c r="O184" s="13"/>
      <c r="P184" s="13"/>
      <c r="Q184" s="13"/>
      <c r="R184" s="27"/>
      <c r="S184" s="27" t="s">
        <v>80</v>
      </c>
      <c r="T184" s="27" t="s">
        <v>84</v>
      </c>
      <c r="U184" s="30" t="str">
        <f ca="1">IF(A184="","",IFERROR(IF(OFFSET('Data Model'!$K$1,MATCH(W184,'Data Model'!L:L,0)-1,0)=TRUE,"Y","N"),"N"))</f>
        <v>N</v>
      </c>
      <c r="V184" s="10" t="e">
        <f t="shared" si="5"/>
        <v>#N/A</v>
      </c>
      <c r="W184" s="10" t="e">
        <f t="shared" si="4"/>
        <v>#N/A</v>
      </c>
    </row>
    <row r="185" spans="1:23">
      <c r="A185" s="11" t="s">
        <v>80</v>
      </c>
      <c r="B185" s="11">
        <v>183</v>
      </c>
      <c r="C185" s="11" t="s">
        <v>305</v>
      </c>
      <c r="D185" s="11" t="s">
        <v>82</v>
      </c>
      <c r="E185" s="12" t="e">
        <f>VLOOKUP(C185,'Data Model'!C:C,1,0)</f>
        <v>#N/A</v>
      </c>
      <c r="F185" s="11"/>
      <c r="G185" s="11"/>
      <c r="H185" s="11"/>
      <c r="I185" s="10" t="str">
        <f ca="1">IFERROR(OFFSET(Profile!$B$1,MATCH(A185&amp;"-"&amp;D185&amp;"-"&amp;T185&amp;"-"&amp;Medical!C185,Profile!B:B,0)-1,1),"NO DATA PROFILE FOUND")</f>
        <v>HISP</v>
      </c>
      <c r="J185" s="10" t="str">
        <f ca="1">OFFSET(Profile!$B$1,MATCH(A185&amp;"-"&amp;D185&amp;"-"&amp;T185&amp;"-"&amp;Medical!C185,Profile!B:B,0)-1,2)</f>
        <v>UNKN</v>
      </c>
      <c r="K185" s="10">
        <f ca="1">OFFSET(Profile!$B$1,MATCH(A185&amp;"-"&amp;D185&amp;"-"&amp;T185&amp;"-"&amp;Medical!C185,Profile!B:B,0)-1,3)</f>
        <v>99.6</v>
      </c>
      <c r="L185" s="10" t="str">
        <f ca="1">OFFSET(Profile!$B$1,MATCH(A185&amp;"-"&amp;D185&amp;"-"&amp;T185&amp;"-"&amp;Medical!C185,Profile!B:B,0)-1,4)</f>
        <v>[["NOTH",72385],["UNKN",15639],["HISP",3250]]</v>
      </c>
      <c r="M185" s="10">
        <f ca="1">OFFSET(Profile!$B$1,MATCH(A185&amp;"-"&amp;D185&amp;"-"&amp;T185&amp;"-"&amp;Medical!C185,Profile!B:B,0)-1,5)</f>
        <v>3</v>
      </c>
      <c r="N185" s="13"/>
      <c r="O185" s="13"/>
      <c r="P185" s="13"/>
      <c r="Q185" s="13"/>
      <c r="R185" s="27"/>
      <c r="S185" s="27" t="s">
        <v>80</v>
      </c>
      <c r="T185" s="27" t="s">
        <v>84</v>
      </c>
      <c r="U185" s="30" t="str">
        <f ca="1">IF(A185="","",IFERROR(IF(OFFSET('Data Model'!$K$1,MATCH(W185,'Data Model'!L:L,0)-1,0)=TRUE,"Y","N"),"N"))</f>
        <v>N</v>
      </c>
      <c r="V185" s="10" t="e">
        <f t="shared" si="5"/>
        <v>#N/A</v>
      </c>
      <c r="W185" s="10" t="e">
        <f t="shared" si="4"/>
        <v>#N/A</v>
      </c>
    </row>
    <row r="186" spans="1:23">
      <c r="A186" s="11" t="s">
        <v>80</v>
      </c>
      <c r="B186" s="11">
        <v>184</v>
      </c>
      <c r="C186" s="11" t="s">
        <v>306</v>
      </c>
      <c r="D186" s="11" t="s">
        <v>82</v>
      </c>
      <c r="E186" s="12" t="e">
        <f>VLOOKUP(C186,'Data Model'!C:C,1,0)</f>
        <v>#N/A</v>
      </c>
      <c r="F186" s="11"/>
      <c r="G186" s="11"/>
      <c r="H186" s="11"/>
      <c r="I186" s="10" t="str">
        <f ca="1">IFERROR(OFFSET(Profile!$B$1,MATCH(A186&amp;"-"&amp;D186&amp;"-"&amp;T186&amp;"-"&amp;Medical!C186,Profile!B:B,0)-1,1),"NO DATA PROFILE FOUND")</f>
        <v>F</v>
      </c>
      <c r="J186" s="10" t="str">
        <f ca="1">OFFSET(Profile!$B$1,MATCH(A186&amp;"-"&amp;D186&amp;"-"&amp;T186&amp;"-"&amp;Medical!C186,Profile!B:B,0)-1,2)</f>
        <v>U</v>
      </c>
      <c r="K186" s="10">
        <f ca="1">OFFSET(Profile!$B$1,MATCH(A186&amp;"-"&amp;D186&amp;"-"&amp;T186&amp;"-"&amp;Medical!C186,Profile!B:B,0)-1,3)</f>
        <v>0</v>
      </c>
      <c r="L186" s="10" t="str">
        <f ca="1">OFFSET(Profile!$B$1,MATCH(A186&amp;"-"&amp;D186&amp;"-"&amp;T186&amp;"-"&amp;Medical!C186,Profile!B:B,0)-1,4)</f>
        <v>[["F",13843224],["M",9155114],["U",11482]]</v>
      </c>
      <c r="M186" s="10">
        <f ca="1">OFFSET(Profile!$B$1,MATCH(A186&amp;"-"&amp;D186&amp;"-"&amp;T186&amp;"-"&amp;Medical!C186,Profile!B:B,0)-1,5)</f>
        <v>3</v>
      </c>
      <c r="N186" s="13"/>
      <c r="O186" s="13"/>
      <c r="P186" s="13"/>
      <c r="Q186" s="13"/>
      <c r="R186" s="27"/>
      <c r="S186" s="27" t="s">
        <v>80</v>
      </c>
      <c r="T186" s="27" t="s">
        <v>84</v>
      </c>
      <c r="U186" s="30" t="str">
        <f ca="1">IF(A186="","",IFERROR(IF(OFFSET('Data Model'!$K$1,MATCH(W186,'Data Model'!L:L,0)-1,0)=TRUE,"Y","N"),"N"))</f>
        <v>N</v>
      </c>
      <c r="V186" s="10" t="e">
        <f t="shared" si="5"/>
        <v>#N/A</v>
      </c>
      <c r="W186" s="10" t="e">
        <f t="shared" si="4"/>
        <v>#N/A</v>
      </c>
    </row>
    <row r="187" spans="1:23">
      <c r="A187" s="11" t="s">
        <v>80</v>
      </c>
      <c r="B187" s="11">
        <v>185</v>
      </c>
      <c r="C187" s="11" t="s">
        <v>307</v>
      </c>
      <c r="D187" s="11" t="s">
        <v>82</v>
      </c>
      <c r="E187" s="12" t="e">
        <f>VLOOKUP(C187,'Data Model'!C:C,1,0)</f>
        <v>#N/A</v>
      </c>
      <c r="F187" s="11"/>
      <c r="G187" s="11"/>
      <c r="H187" s="11"/>
      <c r="I187" s="10" t="str">
        <f ca="1">IFERROR(OFFSET(Profile!$B$1,MATCH(A187&amp;"-"&amp;D187&amp;"-"&amp;T187&amp;"-"&amp;Medical!C187,Profile!B:B,0)-1,1),"NO DATA PROFILE FOUND")</f>
        <v>AK</v>
      </c>
      <c r="J187" s="10" t="str">
        <f ca="1">OFFSET(Profile!$B$1,MATCH(A187&amp;"-"&amp;D187&amp;"-"&amp;T187&amp;"-"&amp;Medical!C187,Profile!B:B,0)-1,2)</f>
        <v>WY</v>
      </c>
      <c r="K187" s="10">
        <f ca="1">OFFSET(Profile!$B$1,MATCH(A187&amp;"-"&amp;D187&amp;"-"&amp;T187&amp;"-"&amp;Medical!C187,Profile!B:B,0)-1,3)</f>
        <v>0</v>
      </c>
      <c r="L187" s="10" t="str">
        <f ca="1">OFFSET(Profile!$B$1,MATCH(A187&amp;"-"&amp;D187&amp;"-"&amp;T187&amp;"-"&amp;Medical!C187,Profile!B:B,0)-1,4)</f>
        <v>[["NY",21341814],["VT",1205672],["FL",98953],["NJ",46410],["CT",46064]]</v>
      </c>
      <c r="M187" s="10">
        <f ca="1">OFFSET(Profile!$B$1,MATCH(A187&amp;"-"&amp;D187&amp;"-"&amp;T187&amp;"-"&amp;Medical!C187,Profile!B:B,0)-1,5)</f>
        <v>54</v>
      </c>
      <c r="N187" s="13"/>
      <c r="O187" s="13"/>
      <c r="P187" s="13"/>
      <c r="Q187" s="13"/>
      <c r="R187" s="27"/>
      <c r="S187" s="27" t="s">
        <v>80</v>
      </c>
      <c r="T187" s="27" t="s">
        <v>84</v>
      </c>
      <c r="U187" s="30" t="str">
        <f ca="1">IF(A187="","",IFERROR(IF(OFFSET('Data Model'!$K$1,MATCH(W187,'Data Model'!L:L,0)-1,0)=TRUE,"Y","N"),"N"))</f>
        <v>N</v>
      </c>
      <c r="V187" s="10" t="e">
        <f t="shared" si="5"/>
        <v>#N/A</v>
      </c>
      <c r="W187" s="10" t="e">
        <f t="shared" si="4"/>
        <v>#N/A</v>
      </c>
    </row>
    <row r="188" spans="1:23" ht="30">
      <c r="A188" s="11" t="s">
        <v>80</v>
      </c>
      <c r="B188" s="11">
        <v>186</v>
      </c>
      <c r="C188" s="11" t="s">
        <v>308</v>
      </c>
      <c r="D188" s="11" t="s">
        <v>82</v>
      </c>
      <c r="E188" s="12" t="str">
        <f>VLOOKUP(C188,'Data Model'!C:C,1,0)</f>
        <v>MEMBER_ID</v>
      </c>
      <c r="F188" s="11"/>
      <c r="G188" s="11"/>
      <c r="H188" s="11"/>
      <c r="I188" s="10">
        <f ca="1">IFERROR(OFFSET(Profile!$B$1,MATCH(A188&amp;"-"&amp;D188&amp;"-"&amp;T188&amp;"-"&amp;Medical!C188,Profile!B:B,0)-1,1),"NO DATA PROFILE FOUND")</f>
        <v>80010011800</v>
      </c>
      <c r="J188" s="10">
        <f ca="1">OFFSET(Profile!$B$1,MATCH(A188&amp;"-"&amp;D188&amp;"-"&amp;T188&amp;"-"&amp;Medical!C188,Profile!B:B,0)-1,2)</f>
        <v>83031604400</v>
      </c>
      <c r="K188" s="10">
        <f ca="1">OFFSET(Profile!$B$1,MATCH(A188&amp;"-"&amp;D188&amp;"-"&amp;T188&amp;"-"&amp;Medical!C188,Profile!B:B,0)-1,3)</f>
        <v>0</v>
      </c>
      <c r="L188" s="10" t="str">
        <f ca="1">OFFSET(Profile!$B$1,MATCH(A188&amp;"-"&amp;D188&amp;"-"&amp;T188&amp;"-"&amp;Medical!C188,Profile!B:B,0)-1,4)</f>
        <v>[["82103412800",11724],["82064196400",11723],["83003990500",11723],["82134056001",11722],["80040499401",11722]]</v>
      </c>
      <c r="M188" s="10">
        <f ca="1">OFFSET(Profile!$B$1,MATCH(A188&amp;"-"&amp;D188&amp;"-"&amp;T188&amp;"-"&amp;Medical!C188,Profile!B:B,0)-1,5)</f>
        <v>543715</v>
      </c>
      <c r="N188" s="13"/>
      <c r="O188" s="13"/>
      <c r="P188" s="13"/>
      <c r="Q188" s="13"/>
      <c r="R188" s="27"/>
      <c r="S188" s="27" t="s">
        <v>80</v>
      </c>
      <c r="T188" s="27" t="s">
        <v>84</v>
      </c>
      <c r="U188" s="30" t="str">
        <f ca="1">IF(A188="","",IFERROR(IF(OFFSET('Data Model'!$K$1,MATCH(W188,'Data Model'!L:L,0)-1,0)=TRUE,"Y","N"),"N"))</f>
        <v>N</v>
      </c>
      <c r="V188" s="10" t="str">
        <f t="shared" si="5"/>
        <v>('UPHP','Claim',186,'"member_id"','','MEMBER_ID',NULL,'',NULL,NULL,NULL,'UPHP','V00'),</v>
      </c>
      <c r="W188" s="10" t="str">
        <f t="shared" si="4"/>
        <v>-MEMBER_ID</v>
      </c>
    </row>
    <row r="189" spans="1:23" ht="30">
      <c r="A189" s="11" t="s">
        <v>80</v>
      </c>
      <c r="B189" s="11">
        <v>187</v>
      </c>
      <c r="C189" s="11" t="s">
        <v>309</v>
      </c>
      <c r="D189" s="11" t="s">
        <v>82</v>
      </c>
      <c r="E189" s="12" t="e">
        <f>VLOOKUP(C189,'Data Model'!C:C,1,0)</f>
        <v>#N/A</v>
      </c>
      <c r="F189" s="11"/>
      <c r="G189" s="11"/>
      <c r="H189" s="11"/>
      <c r="I189" s="10" t="str">
        <f ca="1">IFERROR(OFFSET(Profile!$B$1,MATCH(A189&amp;"-"&amp;D189&amp;"-"&amp;T189&amp;"-"&amp;Medical!C189,Profile!B:B,0)-1,1),"NO DATA PROFILE FOUND")</f>
        <v>E000004E</v>
      </c>
      <c r="J189" s="10" t="str">
        <f ca="1">OFFSET(Profile!$B$1,MATCH(A189&amp;"-"&amp;D189&amp;"-"&amp;T189&amp;"-"&amp;Medical!C189,Profile!B:B,0)-1,2)</f>
        <v>SSEIU2A</v>
      </c>
      <c r="K189" s="10">
        <f ca="1">OFFSET(Profile!$B$1,MATCH(A189&amp;"-"&amp;D189&amp;"-"&amp;T189&amp;"-"&amp;Medical!C189,Profile!B:B,0)-1,3)</f>
        <v>0</v>
      </c>
      <c r="L189" s="10" t="str">
        <f ca="1">OFFSET(Profile!$B$1,MATCH(A189&amp;"-"&amp;D189&amp;"-"&amp;T189&amp;"-"&amp;Medical!C189,Profile!B:B,0)-1,4)</f>
        <v>[["H0000009",6806195],["H0000020",1078983],["H0000008",1049305],["HXE00007",556141],["H0000001",552366]]</v>
      </c>
      <c r="M189" s="10">
        <f ca="1">OFFSET(Profile!$B$1,MATCH(A189&amp;"-"&amp;D189&amp;"-"&amp;T189&amp;"-"&amp;Medical!C189,Profile!B:B,0)-1,5)</f>
        <v>2219</v>
      </c>
      <c r="N189" s="13"/>
      <c r="O189" s="13"/>
      <c r="P189" s="13"/>
      <c r="Q189" s="13"/>
      <c r="R189" s="27"/>
      <c r="S189" s="27" t="s">
        <v>80</v>
      </c>
      <c r="T189" s="27" t="s">
        <v>84</v>
      </c>
      <c r="U189" s="30" t="str">
        <f ca="1">IF(A189="","",IFERROR(IF(OFFSET('Data Model'!$K$1,MATCH(W189,'Data Model'!L:L,0)-1,0)=TRUE,"Y","N"),"N"))</f>
        <v>N</v>
      </c>
      <c r="V189" s="10" t="e">
        <f t="shared" si="5"/>
        <v>#N/A</v>
      </c>
      <c r="W189" s="10" t="e">
        <f t="shared" si="4"/>
        <v>#N/A</v>
      </c>
    </row>
    <row r="190" spans="1:23" ht="45">
      <c r="A190" s="11" t="s">
        <v>80</v>
      </c>
      <c r="B190" s="11">
        <v>188</v>
      </c>
      <c r="C190" s="11" t="s">
        <v>310</v>
      </c>
      <c r="D190" s="11" t="s">
        <v>82</v>
      </c>
      <c r="E190" s="23" t="s">
        <v>311</v>
      </c>
      <c r="F190" s="11"/>
      <c r="G190" s="11"/>
      <c r="H190" s="11"/>
      <c r="I190" s="10" t="str">
        <f ca="1">IFERROR(OFFSET(Profile!$B$1,MATCH(A190&amp;"-"&amp;D190&amp;"-"&amp;T190&amp;"-"&amp;Medical!C190,Profile!B:B,0)-1,1),"NO DATA PROFILE FOUND")</f>
        <v>AR42</v>
      </c>
      <c r="J190" s="10" t="str">
        <f ca="1">OFFSET(Profile!$B$1,MATCH(A190&amp;"-"&amp;D190&amp;"-"&amp;T190&amp;"-"&amp;Medical!C190,Profile!B:B,0)-1,2)</f>
        <v>Self-funded/ASO</v>
      </c>
      <c r="K190" s="10">
        <f ca="1">OFFSET(Profile!$B$1,MATCH(A190&amp;"-"&amp;D190&amp;"-"&amp;T190&amp;"-"&amp;Medical!C190,Profile!B:B,0)-1,3)</f>
        <v>0</v>
      </c>
      <c r="L190" s="10" t="str">
        <f ca="1">OFFSET(Profile!$B$1,MATCH(A190&amp;"-"&amp;D190&amp;"-"&amp;T190&amp;"-"&amp;Medical!C190,Profile!B:B,0)-1,4)</f>
        <v>[["Government Program",9573587],["Commercial",6629578],["Medicare",5087619],["Self-funded/ASO",1719000],["AR42",34]]</v>
      </c>
      <c r="M190" s="10">
        <f ca="1">OFFSET(Profile!$B$1,MATCH(A190&amp;"-"&amp;D190&amp;"-"&amp;T190&amp;"-"&amp;Medical!C190,Profile!B:B,0)-1,5)</f>
        <v>7</v>
      </c>
      <c r="N190" s="13"/>
      <c r="O190" s="13"/>
      <c r="P190" s="13"/>
      <c r="Q190" s="13"/>
      <c r="R190" s="27"/>
      <c r="S190" s="27" t="s">
        <v>80</v>
      </c>
      <c r="T190" s="27" t="s">
        <v>84</v>
      </c>
      <c r="U190" s="30" t="str">
        <f ca="1">IF(A190="","",IFERROR(IF(OFFSET('Data Model'!$K$1,MATCH(W190,'Data Model'!L:L,0)-1,0)=TRUE,"Y","N"),"N"))</f>
        <v>N</v>
      </c>
      <c r="V190" s="10" t="str">
        <f t="shared" si="5"/>
        <v>('UPHP','Claim',188,'"product_line_of_business"','','MBR_PRODUCT_LINE_OF_BUSINESS',NULL,'',NULL,NULL,NULL,'UPHP','V00'),</v>
      </c>
      <c r="W190" s="10" t="str">
        <f t="shared" si="4"/>
        <v>-MBR_PRODUCT_LINE_OF_BUSINESS</v>
      </c>
    </row>
    <row r="191" spans="1:23" ht="45">
      <c r="A191" s="11" t="s">
        <v>80</v>
      </c>
      <c r="B191" s="11">
        <v>189</v>
      </c>
      <c r="C191" s="11" t="s">
        <v>312</v>
      </c>
      <c r="D191" s="11" t="s">
        <v>82</v>
      </c>
      <c r="E191" s="12" t="e">
        <f>VLOOKUP(C191,'Data Model'!C:C,1,0)</f>
        <v>#N/A</v>
      </c>
      <c r="F191" s="11"/>
      <c r="G191" s="11"/>
      <c r="H191" s="11"/>
      <c r="I191" s="10" t="str">
        <f ca="1">IFERROR(OFFSET(Profile!$B$1,MATCH(A191&amp;"-"&amp;D191&amp;"-"&amp;T191&amp;"-"&amp;Medical!C191,Profile!B:B,0)-1,1),"NO DATA PROFILE FOUND")</f>
        <v>ASO</v>
      </c>
      <c r="J191" s="10" t="str">
        <f ca="1">OFFSET(Profile!$B$1,MATCH(A191&amp;"-"&amp;D191&amp;"-"&amp;T191&amp;"-"&amp;Medical!C191,Profile!B:B,0)-1,2)</f>
        <v>TANF</v>
      </c>
      <c r="K191" s="10">
        <f ca="1">OFFSET(Profile!$B$1,MATCH(A191&amp;"-"&amp;D191&amp;"-"&amp;T191&amp;"-"&amp;Medical!C191,Profile!B:B,0)-1,3)</f>
        <v>0</v>
      </c>
      <c r="L191" s="10" t="str">
        <f ca="1">OFFSET(Profile!$B$1,MATCH(A191&amp;"-"&amp;D191&amp;"-"&amp;T191&amp;"-"&amp;Medical!C191,Profile!B:B,0)-1,4)</f>
        <v>[["TANF",6862847],["Medicare",4820320],["COMMERCIAL Large Group",2427808],["ASO",1719000],["COMMERCIAL Small Group Off Exchange",1433519]]</v>
      </c>
      <c r="M191" s="10">
        <f ca="1">OFFSET(Profile!$B$1,MATCH(A191&amp;"-"&amp;D191&amp;"-"&amp;T191&amp;"-"&amp;Medical!C191,Profile!B:B,0)-1,5)</f>
        <v>19</v>
      </c>
      <c r="N191" s="13"/>
      <c r="O191" s="13"/>
      <c r="P191" s="13"/>
      <c r="Q191" s="13"/>
      <c r="R191" s="27"/>
      <c r="S191" s="27" t="s">
        <v>80</v>
      </c>
      <c r="T191" s="27" t="s">
        <v>84</v>
      </c>
      <c r="U191" s="30" t="str">
        <f ca="1">IF(A191="","",IFERROR(IF(OFFSET('Data Model'!$K$1,MATCH(W191,'Data Model'!L:L,0)-1,0)=TRUE,"Y","N"),"N"))</f>
        <v>N</v>
      </c>
      <c r="V191" s="10" t="e">
        <f t="shared" si="5"/>
        <v>#N/A</v>
      </c>
      <c r="W191" s="10" t="e">
        <f t="shared" si="4"/>
        <v>#N/A</v>
      </c>
    </row>
    <row r="192" spans="1:23">
      <c r="A192" s="11" t="s">
        <v>80</v>
      </c>
      <c r="B192" s="11">
        <v>190</v>
      </c>
      <c r="C192" s="11" t="s">
        <v>313</v>
      </c>
      <c r="D192" s="11" t="s">
        <v>82</v>
      </c>
      <c r="E192" s="12" t="e">
        <f>VLOOKUP(C192,'Data Model'!C:C,1,0)</f>
        <v>#N/A</v>
      </c>
      <c r="F192" s="11"/>
      <c r="G192" s="11"/>
      <c r="H192" s="11"/>
      <c r="I192" s="10" t="str">
        <f ca="1">IFERROR(OFFSET(Profile!$B$1,MATCH(A192&amp;"-"&amp;D192&amp;"-"&amp;T192&amp;"-"&amp;Medical!C192,Profile!B:B,0)-1,1),"NO DATA PROFILE FOUND")</f>
        <v>null</v>
      </c>
      <c r="J192" s="10" t="str">
        <f ca="1">OFFSET(Profile!$B$1,MATCH(A192&amp;"-"&amp;D192&amp;"-"&amp;T192&amp;"-"&amp;Medical!C192,Profile!B:B,0)-1,2)</f>
        <v>null</v>
      </c>
      <c r="K192" s="10">
        <f ca="1">OFFSET(Profile!$B$1,MATCH(A192&amp;"-"&amp;D192&amp;"-"&amp;T192&amp;"-"&amp;Medical!C192,Profile!B:B,0)-1,3)</f>
        <v>100</v>
      </c>
      <c r="L192" s="10" t="str">
        <f ca="1">OFFSET(Profile!$B$1,MATCH(A192&amp;"-"&amp;D192&amp;"-"&amp;T192&amp;"-"&amp;Medical!C192,Profile!B:B,0)-1,4)</f>
        <v>[]</v>
      </c>
      <c r="M192" s="10">
        <f ca="1">OFFSET(Profile!$B$1,MATCH(A192&amp;"-"&amp;D192&amp;"-"&amp;T192&amp;"-"&amp;Medical!C192,Profile!B:B,0)-1,5)</f>
        <v>0</v>
      </c>
      <c r="N192" s="13"/>
      <c r="O192" s="13"/>
      <c r="P192" s="13"/>
      <c r="Q192" s="13"/>
      <c r="R192" s="27"/>
      <c r="S192" s="27" t="s">
        <v>80</v>
      </c>
      <c r="T192" s="27" t="s">
        <v>84</v>
      </c>
      <c r="U192" s="30" t="str">
        <f ca="1">IF(A192="","",IFERROR(IF(OFFSET('Data Model'!$K$1,MATCH(W192,'Data Model'!L:L,0)-1,0)=TRUE,"Y","N"),"N"))</f>
        <v>N</v>
      </c>
      <c r="V192" s="10" t="e">
        <f t="shared" si="5"/>
        <v>#N/A</v>
      </c>
      <c r="W192" s="10" t="e">
        <f t="shared" si="4"/>
        <v>#N/A</v>
      </c>
    </row>
    <row r="193" spans="1:23">
      <c r="A193" s="11" t="s">
        <v>80</v>
      </c>
      <c r="B193" s="11">
        <v>191</v>
      </c>
      <c r="C193" s="11" t="s">
        <v>314</v>
      </c>
      <c r="D193" s="11" t="s">
        <v>82</v>
      </c>
      <c r="E193" s="23" t="s">
        <v>315</v>
      </c>
      <c r="F193" s="11"/>
      <c r="G193" s="11"/>
      <c r="H193" s="11"/>
      <c r="I193" s="10" t="str">
        <f ca="1">IFERROR(OFFSET(Profile!$B$1,MATCH(A193&amp;"-"&amp;D193&amp;"-"&amp;T193&amp;"-"&amp;Medical!C193,Profile!B:B,0)-1,1),"NO DATA PROFILE FOUND")</f>
        <v>NY</v>
      </c>
      <c r="J193" s="10" t="str">
        <f ca="1">OFFSET(Profile!$B$1,MATCH(A193&amp;"-"&amp;D193&amp;"-"&amp;T193&amp;"-"&amp;Medical!C193,Profile!B:B,0)-1,2)</f>
        <v>VT</v>
      </c>
      <c r="K193" s="10">
        <f ca="1">OFFSET(Profile!$B$1,MATCH(A193&amp;"-"&amp;D193&amp;"-"&amp;T193&amp;"-"&amp;Medical!C193,Profile!B:B,0)-1,3)</f>
        <v>0.01</v>
      </c>
      <c r="L193" s="10" t="str">
        <f ca="1">OFFSET(Profile!$B$1,MATCH(A193&amp;"-"&amp;D193&amp;"-"&amp;T193&amp;"-"&amp;Medical!C193,Profile!B:B,0)-1,4)</f>
        <v>[["NY",22159630],["VT",848227]]</v>
      </c>
      <c r="M193" s="10">
        <f ca="1">OFFSET(Profile!$B$1,MATCH(A193&amp;"-"&amp;D193&amp;"-"&amp;T193&amp;"-"&amp;Medical!C193,Profile!B:B,0)-1,5)</f>
        <v>2</v>
      </c>
      <c r="N193" s="13"/>
      <c r="O193" s="13"/>
      <c r="P193" s="13"/>
      <c r="Q193" s="13"/>
      <c r="R193" s="27"/>
      <c r="S193" s="27" t="s">
        <v>80</v>
      </c>
      <c r="T193" s="27" t="s">
        <v>84</v>
      </c>
      <c r="U193" s="30" t="str">
        <f ca="1">IF(A193="","",IFERROR(IF(OFFSET('Data Model'!$K$1,MATCH(W193,'Data Model'!L:L,0)-1,0)=TRUE,"Y","N"),"N"))</f>
        <v>N</v>
      </c>
      <c r="V193" s="10" t="str">
        <f t="shared" si="5"/>
        <v>('UPHP','Claim',191,'"product_state_cd"','','PROV_STATE_CD',NULL,'',NULL,NULL,NULL,'UPHP','V00'),</v>
      </c>
      <c r="W193" s="10" t="str">
        <f t="shared" si="4"/>
        <v>-PROV_STATE_CD</v>
      </c>
    </row>
    <row r="194" spans="1:23" ht="30">
      <c r="A194" s="11" t="s">
        <v>80</v>
      </c>
      <c r="B194" s="11">
        <v>192</v>
      </c>
      <c r="C194" s="11" t="s">
        <v>316</v>
      </c>
      <c r="D194" s="11" t="s">
        <v>82</v>
      </c>
      <c r="E194" s="12" t="e">
        <f>VLOOKUP(C194,'Data Model'!C:C,1,0)</f>
        <v>#N/A</v>
      </c>
      <c r="F194" s="11"/>
      <c r="G194" s="11"/>
      <c r="H194" s="11"/>
      <c r="I194" s="10" t="str">
        <f ca="1">IFERROR(OFFSET(Profile!$B$1,MATCH(A194&amp;"-"&amp;D194&amp;"-"&amp;T194&amp;"-"&amp;Medical!C194,Profile!B:B,0)-1,1),"NO DATA PROFILE FOUND")</f>
        <v>EPO</v>
      </c>
      <c r="J194" s="10" t="str">
        <f ca="1">OFFSET(Profile!$B$1,MATCH(A194&amp;"-"&amp;D194&amp;"-"&amp;T194&amp;"-"&amp;Medical!C194,Profile!B:B,0)-1,2)</f>
        <v>PPO</v>
      </c>
      <c r="K194" s="10">
        <f ca="1">OFFSET(Profile!$B$1,MATCH(A194&amp;"-"&amp;D194&amp;"-"&amp;T194&amp;"-"&amp;Medical!C194,Profile!B:B,0)-1,3)</f>
        <v>0</v>
      </c>
      <c r="L194" s="10" t="str">
        <f ca="1">OFFSET(Profile!$B$1,MATCH(A194&amp;"-"&amp;D194&amp;"-"&amp;T194&amp;"-"&amp;Medical!C194,Profile!B:B,0)-1,4)</f>
        <v>[["HMO",15711362],["PPO",4452763],["EPO",2408187],["POS",350963],["INDEMNITY",86545]]</v>
      </c>
      <c r="M194" s="10">
        <f ca="1">OFFSET(Profile!$B$1,MATCH(A194&amp;"-"&amp;D194&amp;"-"&amp;T194&amp;"-"&amp;Medical!C194,Profile!B:B,0)-1,5)</f>
        <v>5</v>
      </c>
      <c r="N194" s="13"/>
      <c r="O194" s="13"/>
      <c r="P194" s="13"/>
      <c r="Q194" s="13"/>
      <c r="R194" s="27"/>
      <c r="S194" s="27" t="s">
        <v>80</v>
      </c>
      <c r="T194" s="27" t="s">
        <v>84</v>
      </c>
      <c r="U194" s="30" t="str">
        <f ca="1">IF(A194="","",IFERROR(IF(OFFSET('Data Model'!$K$1,MATCH(W194,'Data Model'!L:L,0)-1,0)=TRUE,"Y","N"),"N"))</f>
        <v>N</v>
      </c>
      <c r="V194" s="10" t="e">
        <f t="shared" si="5"/>
        <v>#N/A</v>
      </c>
      <c r="W194" s="10" t="e">
        <f t="shared" si="4"/>
        <v>#N/A</v>
      </c>
    </row>
    <row r="195" spans="1:23">
      <c r="A195" s="11" t="s">
        <v>80</v>
      </c>
      <c r="B195" s="11">
        <v>193</v>
      </c>
      <c r="C195" s="11" t="s">
        <v>317</v>
      </c>
      <c r="D195" s="11" t="s">
        <v>82</v>
      </c>
      <c r="E195" s="12" t="e">
        <f>VLOOKUP(C195,'Data Model'!C:C,1,0)</f>
        <v>#N/A</v>
      </c>
      <c r="F195" s="11"/>
      <c r="G195" s="11"/>
      <c r="H195" s="11"/>
      <c r="I195" s="10" t="str">
        <f ca="1">IFERROR(OFFSET(Profile!$B$1,MATCH(A195&amp;"-"&amp;D195&amp;"-"&amp;T195&amp;"-"&amp;Medical!C195,Profile!B:B,0)-1,1),"NO DATA PROFILE FOUND")</f>
        <v>null</v>
      </c>
      <c r="J195" s="10" t="str">
        <f ca="1">OFFSET(Profile!$B$1,MATCH(A195&amp;"-"&amp;D195&amp;"-"&amp;T195&amp;"-"&amp;Medical!C195,Profile!B:B,0)-1,2)</f>
        <v>null</v>
      </c>
      <c r="K195" s="10">
        <f ca="1">OFFSET(Profile!$B$1,MATCH(A195&amp;"-"&amp;D195&amp;"-"&amp;T195&amp;"-"&amp;Medical!C195,Profile!B:B,0)-1,3)</f>
        <v>100</v>
      </c>
      <c r="L195" s="10" t="str">
        <f ca="1">OFFSET(Profile!$B$1,MATCH(A195&amp;"-"&amp;D195&amp;"-"&amp;T195&amp;"-"&amp;Medical!C195,Profile!B:B,0)-1,4)</f>
        <v>[]</v>
      </c>
      <c r="M195" s="10">
        <f ca="1">OFFSET(Profile!$B$1,MATCH(A195&amp;"-"&amp;D195&amp;"-"&amp;T195&amp;"-"&amp;Medical!C195,Profile!B:B,0)-1,5)</f>
        <v>0</v>
      </c>
      <c r="N195" s="13"/>
      <c r="O195" s="13"/>
      <c r="P195" s="13"/>
      <c r="Q195" s="13"/>
      <c r="R195" s="27"/>
      <c r="S195" s="27" t="s">
        <v>80</v>
      </c>
      <c r="T195" s="27" t="s">
        <v>84</v>
      </c>
      <c r="U195" s="30" t="str">
        <f ca="1">IF(A195="","",IFERROR(IF(OFFSET('Data Model'!$K$1,MATCH(W195,'Data Model'!L:L,0)-1,0)=TRUE,"Y","N"),"N"))</f>
        <v>N</v>
      </c>
      <c r="V195" s="10" t="e">
        <f t="shared" si="5"/>
        <v>#N/A</v>
      </c>
      <c r="W195" s="10" t="e">
        <f t="shared" ref="W195:W258" si="6">IF(A195="","",TRIM(G195)&amp;"-"&amp;TRIM(E195))</f>
        <v>#N/A</v>
      </c>
    </row>
    <row r="196" spans="1:23">
      <c r="A196" s="11" t="s">
        <v>80</v>
      </c>
      <c r="B196" s="11">
        <v>194</v>
      </c>
      <c r="C196" s="11" t="s">
        <v>318</v>
      </c>
      <c r="D196" s="11" t="s">
        <v>82</v>
      </c>
      <c r="E196" s="12" t="e">
        <f>VLOOKUP(C196,'Data Model'!C:C,1,0)</f>
        <v>#N/A</v>
      </c>
      <c r="F196" s="11"/>
      <c r="G196" s="11"/>
      <c r="H196" s="11"/>
      <c r="I196" s="10" t="str">
        <f ca="1">IFERROR(OFFSET(Profile!$B$1,MATCH(A196&amp;"-"&amp;D196&amp;"-"&amp;T196&amp;"-"&amp;Medical!C196,Profile!B:B,0)-1,1),"NO DATA PROFILE FOUND")</f>
        <v>null</v>
      </c>
      <c r="J196" s="10" t="str">
        <f ca="1">OFFSET(Profile!$B$1,MATCH(A196&amp;"-"&amp;D196&amp;"-"&amp;T196&amp;"-"&amp;Medical!C196,Profile!B:B,0)-1,2)</f>
        <v>null</v>
      </c>
      <c r="K196" s="10">
        <f ca="1">OFFSET(Profile!$B$1,MATCH(A196&amp;"-"&amp;D196&amp;"-"&amp;T196&amp;"-"&amp;Medical!C196,Profile!B:B,0)-1,3)</f>
        <v>100</v>
      </c>
      <c r="L196" s="10" t="str">
        <f ca="1">OFFSET(Profile!$B$1,MATCH(A196&amp;"-"&amp;D196&amp;"-"&amp;T196&amp;"-"&amp;Medical!C196,Profile!B:B,0)-1,4)</f>
        <v>[]</v>
      </c>
      <c r="M196" s="10">
        <f ca="1">OFFSET(Profile!$B$1,MATCH(A196&amp;"-"&amp;D196&amp;"-"&amp;T196&amp;"-"&amp;Medical!C196,Profile!B:B,0)-1,5)</f>
        <v>0</v>
      </c>
      <c r="N196" s="13"/>
      <c r="O196" s="13"/>
      <c r="P196" s="13"/>
      <c r="Q196" s="13"/>
      <c r="R196" s="27"/>
      <c r="S196" s="27" t="s">
        <v>80</v>
      </c>
      <c r="T196" s="27" t="s">
        <v>84</v>
      </c>
      <c r="U196" s="30" t="str">
        <f ca="1">IF(A196="","",IFERROR(IF(OFFSET('Data Model'!$K$1,MATCH(W196,'Data Model'!L:L,0)-1,0)=TRUE,"Y","N"),"N"))</f>
        <v>N</v>
      </c>
      <c r="V196" s="10" t="e">
        <f t="shared" ref="V196:V259" si="7">IF(A196="","",IF(E196="NOT USED","('"&amp;A196&amp;"','"&amp;D196&amp;"',"&amp;B196&amp;",'"""&amp;C196&amp;"""',NULL,NULL,NULL,NULL,NULL,"&amp;IF(P196=TRUE,"TRUE","NULL")&amp;","&amp;IF(O196=TRUE,"TRUE","NULL,")&amp;IF(S196="","NULL","'"&amp;S196&amp;"'")&amp;","&amp;IF(T196="","NULL","'"&amp;T196&amp;"'")&amp;"),","('"&amp;A196&amp;"',"&amp;IF(ISBLANK(D196),"NULL","'"&amp;D196&amp;"'")&amp;","&amp;IF(ISBLANK(B196),"NULL",B196)&amp;","&amp;IF(ISBLANK(C196),"NULL","'"""&amp;C196&amp;"""'")&amp;",'"&amp;G196&amp;"','"&amp;E196&amp;"',"&amp;IF(N196="","NULL",N196)&amp;","&amp;IF(F196="Y","NULL","'"&amp;H196&amp;"'")&amp;","&amp;IF(R196="","NULL","'"&amp;R196&amp;"'")&amp;","&amp;IF(P196=TRUE,"TRUE","NULL")&amp;","&amp;IF(O196=TRUE,"TRUE","NULL,")&amp;IF(S196="","NULL","'"&amp;S196&amp;"'")&amp;","&amp;IF(T196="","NULL","'"&amp;T196&amp;"'")&amp;"),"))</f>
        <v>#N/A</v>
      </c>
      <c r="W196" s="10" t="e">
        <f t="shared" si="6"/>
        <v>#N/A</v>
      </c>
    </row>
    <row r="197" spans="1:23" ht="75">
      <c r="A197" s="11" t="s">
        <v>80</v>
      </c>
      <c r="B197" s="11">
        <v>195</v>
      </c>
      <c r="C197" s="11" t="s">
        <v>319</v>
      </c>
      <c r="D197" s="11" t="s">
        <v>82</v>
      </c>
      <c r="E197" s="23" t="s">
        <v>320</v>
      </c>
      <c r="F197" s="11"/>
      <c r="G197" s="11"/>
      <c r="H197" s="11"/>
      <c r="I197" s="10" t="str">
        <f ca="1">IFERROR(OFFSET(Profile!$B$1,MATCH(A197&amp;"-"&amp;D197&amp;"-"&amp;T197&amp;"-"&amp;Medical!C197,Profile!B:B,0)-1,1),"NO DATA PROFILE FOUND")</f>
        <v>1 BOSTON MEDICAL CENTER PL</v>
      </c>
      <c r="J197" s="10" t="str">
        <f ca="1">OFFSET(Profile!$B$1,MATCH(A197&amp;"-"&amp;D197&amp;"-"&amp;T197&amp;"-"&amp;Medical!C197,Profile!B:B,0)-1,2)</f>
        <v>WESTCHESTER COUNTY MEDICAL CENTER</v>
      </c>
      <c r="K197" s="10">
        <f ca="1">OFFSET(Profile!$B$1,MATCH(A197&amp;"-"&amp;D197&amp;"-"&amp;T197&amp;"-"&amp;Medical!C197,Profile!B:B,0)-1,3)</f>
        <v>0.73</v>
      </c>
      <c r="L197" s="10" t="str">
        <f ca="1">OFFSET(Profile!$B$1,MATCH(A197&amp;"-"&amp;D197&amp;"-"&amp;T197&amp;"-"&amp;Medical!C197,Profile!B:B,0)-1,4)</f>
        <v>[["601 ELMWOOD AVE # 684",803156],["155 CRYSTAL RUN RD",728560],["1425 PORTLAND AVE",608368],["69 1ST AVE",499267],["PO BOX 96451",498004]]</v>
      </c>
      <c r="M197" s="10">
        <f ca="1">OFFSET(Profile!$B$1,MATCH(A197&amp;"-"&amp;D197&amp;"-"&amp;T197&amp;"-"&amp;Medical!C197,Profile!B:B,0)-1,5)</f>
        <v>34918</v>
      </c>
      <c r="N197" s="13"/>
      <c r="O197" s="13"/>
      <c r="P197" s="13"/>
      <c r="Q197" s="13"/>
      <c r="R197" s="27"/>
      <c r="S197" s="27" t="s">
        <v>80</v>
      </c>
      <c r="T197" s="27" t="s">
        <v>84</v>
      </c>
      <c r="U197" s="30" t="str">
        <f ca="1">IF(A197="","",IFERROR(IF(OFFSET('Data Model'!$K$1,MATCH(W197,'Data Model'!L:L,0)-1,0)=TRUE,"Y","N"),"N"))</f>
        <v>N</v>
      </c>
      <c r="V197" s="10" t="str">
        <f t="shared" si="7"/>
        <v>('UPHP','Claim',195,'"prov_billing_add_1"','','PROV_ADD_LINE_1',NULL,'',NULL,NULL,NULL,'UPHP','V00'),</v>
      </c>
      <c r="W197" s="10" t="str">
        <f t="shared" si="6"/>
        <v>-PROV_ADD_LINE_1</v>
      </c>
    </row>
    <row r="198" spans="1:23" ht="45">
      <c r="A198" s="11" t="s">
        <v>80</v>
      </c>
      <c r="B198" s="11">
        <v>196</v>
      </c>
      <c r="C198" s="11" t="s">
        <v>321</v>
      </c>
      <c r="D198" s="11" t="s">
        <v>82</v>
      </c>
      <c r="E198" s="23" t="s">
        <v>322</v>
      </c>
      <c r="F198" s="11"/>
      <c r="G198" s="11"/>
      <c r="H198" s="11"/>
      <c r="I198" s="10" t="str">
        <f ca="1">IFERROR(OFFSET(Profile!$B$1,MATCH(A198&amp;"-"&amp;D198&amp;"-"&amp;T198&amp;"-"&amp;Medical!C198,Profile!B:B,0)-1,1),"NO DATA PROFILE FOUND")</f>
        <v># 320</v>
      </c>
      <c r="J198" s="10" t="str">
        <f ca="1">OFFSET(Profile!$B$1,MATCH(A198&amp;"-"&amp;D198&amp;"-"&amp;T198&amp;"-"&amp;Medical!C198,Profile!B:B,0)-1,2)</f>
        <v>WHELPLEY &amp; PAUL OPTICIANS</v>
      </c>
      <c r="K198" s="10">
        <f ca="1">OFFSET(Profile!$B$1,MATCH(A198&amp;"-"&amp;D198&amp;"-"&amp;T198&amp;"-"&amp;Medical!C198,Profile!B:B,0)-1,3)</f>
        <v>92.84</v>
      </c>
      <c r="L198" s="10" t="str">
        <f ca="1">OFFSET(Profile!$B$1,MATCH(A198&amp;"-"&amp;D198&amp;"-"&amp;T198&amp;"-"&amp;Medical!C198,Profile!B:B,0)-1,4)</f>
        <v>[["HEALTH INFO/MEDICAL RECORDS DEPT",786241],["SUITE C-115",155935],["PO BOX 111",74896],["GENESEE MEMORIAL HOSPITAL",72106],["PO BOX 517",54745]]</v>
      </c>
      <c r="M198" s="10">
        <f ca="1">OFFSET(Profile!$B$1,MATCH(A198&amp;"-"&amp;D198&amp;"-"&amp;T198&amp;"-"&amp;Medical!C198,Profile!B:B,0)-1,5)</f>
        <v>909</v>
      </c>
      <c r="N198" s="13"/>
      <c r="O198" s="13"/>
      <c r="P198" s="13"/>
      <c r="Q198" s="13"/>
      <c r="R198" s="27"/>
      <c r="S198" s="27" t="s">
        <v>80</v>
      </c>
      <c r="T198" s="27" t="s">
        <v>84</v>
      </c>
      <c r="U198" s="30" t="str">
        <f ca="1">IF(A198="","",IFERROR(IF(OFFSET('Data Model'!$K$1,MATCH(W198,'Data Model'!L:L,0)-1,0)=TRUE,"Y","N"),"N"))</f>
        <v>N</v>
      </c>
      <c r="V198" s="10" t="str">
        <f t="shared" si="7"/>
        <v>('UPHP','Claim',196,'"prov_billing_add_2"','','PROV_ADD_LINE_2',NULL,'',NULL,NULL,NULL,'UPHP','V00'),</v>
      </c>
      <c r="W198" s="10" t="str">
        <f t="shared" si="6"/>
        <v>-PROV_ADD_LINE_2</v>
      </c>
    </row>
    <row r="199" spans="1:23" ht="30">
      <c r="A199" s="11" t="s">
        <v>80</v>
      </c>
      <c r="B199" s="11">
        <v>197</v>
      </c>
      <c r="C199" s="11" t="s">
        <v>323</v>
      </c>
      <c r="D199" s="11" t="s">
        <v>82</v>
      </c>
      <c r="E199" s="23" t="s">
        <v>324</v>
      </c>
      <c r="F199" s="11"/>
      <c r="G199" s="11"/>
      <c r="H199" s="11"/>
      <c r="I199" s="10">
        <f ca="1">IFERROR(OFFSET(Profile!$B$1,MATCH(A199&amp;"-"&amp;D199&amp;"-"&amp;T199&amp;"-"&amp;Medical!C199,Profile!B:B,0)-1,1),"NO DATA PROFILE FOUND")</f>
        <v>214000000333</v>
      </c>
      <c r="J199" s="10" t="str">
        <f ca="1">OFFSET(Profile!$B$1,MATCH(A199&amp;"-"&amp;D199&amp;"-"&amp;T199&amp;"-"&amp;Medical!C199,Profile!B:B,0)-1,2)</f>
        <v>ZIONSVILLE</v>
      </c>
      <c r="K199" s="10">
        <f ca="1">OFFSET(Profile!$B$1,MATCH(A199&amp;"-"&amp;D199&amp;"-"&amp;T199&amp;"-"&amp;Medical!C199,Profile!B:B,0)-1,3)</f>
        <v>0.73</v>
      </c>
      <c r="L199" s="10" t="str">
        <f ca="1">OFFSET(Profile!$B$1,MATCH(A199&amp;"-"&amp;D199&amp;"-"&amp;T199&amp;"-"&amp;Medical!C199,Profile!B:B,0)-1,4)</f>
        <v>[["ROCHESTER",3210655],["MIDDLETOWN",1364777],["PHILADELPHIA",878155],["POUGHKEEPSIE",808670],["BOSTON",794543]]</v>
      </c>
      <c r="M199" s="10">
        <f ca="1">OFFSET(Profile!$B$1,MATCH(A199&amp;"-"&amp;D199&amp;"-"&amp;T199&amp;"-"&amp;Medical!C199,Profile!B:B,0)-1,5)</f>
        <v>3784</v>
      </c>
      <c r="N199" s="13"/>
      <c r="O199" s="13"/>
      <c r="P199" s="13"/>
      <c r="Q199" s="13"/>
      <c r="R199" s="27"/>
      <c r="S199" s="27" t="s">
        <v>80</v>
      </c>
      <c r="T199" s="27" t="s">
        <v>84</v>
      </c>
      <c r="U199" s="30" t="str">
        <f ca="1">IF(A199="","",IFERROR(IF(OFFSET('Data Model'!$K$1,MATCH(W199,'Data Model'!L:L,0)-1,0)=TRUE,"Y","N"),"N"))</f>
        <v>N</v>
      </c>
      <c r="V199" s="10" t="str">
        <f t="shared" si="7"/>
        <v>('UPHP','Claim',197,'"prov_billing_add_city"','','PROV_CITY',NULL,'',NULL,NULL,NULL,'UPHP','V00'),</v>
      </c>
      <c r="W199" s="10" t="str">
        <f t="shared" si="6"/>
        <v>-PROV_CITY</v>
      </c>
    </row>
    <row r="200" spans="1:23" ht="30">
      <c r="A200" s="11" t="s">
        <v>80</v>
      </c>
      <c r="B200" s="11">
        <v>198</v>
      </c>
      <c r="C200" s="11" t="s">
        <v>325</v>
      </c>
      <c r="D200" s="11" t="s">
        <v>82</v>
      </c>
      <c r="E200" s="23" t="s">
        <v>326</v>
      </c>
      <c r="F200" s="11"/>
      <c r="G200" s="11"/>
      <c r="H200" s="11"/>
      <c r="I200" s="10">
        <f ca="1">IFERROR(OFFSET(Profile!$B$1,MATCH(A200&amp;"-"&amp;D200&amp;"-"&amp;T200&amp;"-"&amp;Medical!C200,Profile!B:B,0)-1,1),"NO DATA PROFILE FOUND")</f>
        <v>276174202</v>
      </c>
      <c r="J200" s="10" t="str">
        <f ca="1">OFFSET(Profile!$B$1,MATCH(A200&amp;"-"&amp;D200&amp;"-"&amp;T200&amp;"-"&amp;Medical!C200,Profile!B:B,0)-1,2)</f>
        <v>YUMA</v>
      </c>
      <c r="K200" s="10">
        <f ca="1">OFFSET(Profile!$B$1,MATCH(A200&amp;"-"&amp;D200&amp;"-"&amp;T200&amp;"-"&amp;Medical!C200,Profile!B:B,0)-1,3)</f>
        <v>1.32</v>
      </c>
      <c r="L200" s="10" t="str">
        <f ca="1">OFFSET(Profile!$B$1,MATCH(A200&amp;"-"&amp;D200&amp;"-"&amp;T200&amp;"-"&amp;Medical!C200,Profile!B:B,0)-1,4)</f>
        <v>[["MONROE",3461188],["ORANGE",2065173],["WESTCHESTER",2048129],["ALBANY",1192416],["DUTCHESS",1093864]]</v>
      </c>
      <c r="M200" s="10">
        <f ca="1">OFFSET(Profile!$B$1,MATCH(A200&amp;"-"&amp;D200&amp;"-"&amp;T200&amp;"-"&amp;Medical!C200,Profile!B:B,0)-1,5)</f>
        <v>946</v>
      </c>
      <c r="N200" s="13"/>
      <c r="O200" s="13"/>
      <c r="P200" s="13"/>
      <c r="Q200" s="13"/>
      <c r="R200" s="27"/>
      <c r="S200" s="27" t="s">
        <v>80</v>
      </c>
      <c r="T200" s="27" t="s">
        <v>84</v>
      </c>
      <c r="U200" s="30" t="str">
        <f ca="1">IF(A200="","",IFERROR(IF(OFFSET('Data Model'!$K$1,MATCH(W200,'Data Model'!L:L,0)-1,0)=TRUE,"Y","N"),"N"))</f>
        <v>N</v>
      </c>
      <c r="V200" s="10" t="str">
        <f t="shared" si="7"/>
        <v>('UPHP','Claim',198,'"prov_billing_add_county"','','PROV_COUNTY',NULL,'',NULL,NULL,NULL,'UPHP','V00'),</v>
      </c>
      <c r="W200" s="10" t="str">
        <f t="shared" si="6"/>
        <v>-PROV_COUNTY</v>
      </c>
    </row>
    <row r="201" spans="1:23" ht="30">
      <c r="A201" s="11" t="s">
        <v>80</v>
      </c>
      <c r="B201" s="11">
        <v>199</v>
      </c>
      <c r="C201" s="11" t="s">
        <v>327</v>
      </c>
      <c r="D201" s="11" t="s">
        <v>82</v>
      </c>
      <c r="E201" s="23" t="s">
        <v>315</v>
      </c>
      <c r="F201" s="11"/>
      <c r="G201" s="11"/>
      <c r="H201" s="11"/>
      <c r="I201" s="10" t="str">
        <f ca="1">IFERROR(OFFSET(Profile!$B$1,MATCH(A201&amp;"-"&amp;D201&amp;"-"&amp;T201&amp;"-"&amp;Medical!C201,Profile!B:B,0)-1,1),"NO DATA PROFILE FOUND")</f>
        <v>AK</v>
      </c>
      <c r="J201" s="10" t="str">
        <f ca="1">OFFSET(Profile!$B$1,MATCH(A201&amp;"-"&amp;D201&amp;"-"&amp;T201&amp;"-"&amp;Medical!C201,Profile!B:B,0)-1,2)</f>
        <v>WY</v>
      </c>
      <c r="K201" s="10">
        <f ca="1">OFFSET(Profile!$B$1,MATCH(A201&amp;"-"&amp;D201&amp;"-"&amp;T201&amp;"-"&amp;Medical!C201,Profile!B:B,0)-1,3)</f>
        <v>0.73</v>
      </c>
      <c r="L201" s="10" t="str">
        <f ca="1">OFFSET(Profile!$B$1,MATCH(A201&amp;"-"&amp;D201&amp;"-"&amp;T201&amp;"-"&amp;Medical!C201,Profile!B:B,0)-1,4)</f>
        <v>[["NY",15917770],["NJ",1313317],["PA",1054807],["VT",969047],["MA",874291]]</v>
      </c>
      <c r="M201" s="10">
        <f ca="1">OFFSET(Profile!$B$1,MATCH(A201&amp;"-"&amp;D201&amp;"-"&amp;T201&amp;"-"&amp;Medical!C201,Profile!B:B,0)-1,5)</f>
        <v>53</v>
      </c>
      <c r="N201" s="13"/>
      <c r="O201" s="13"/>
      <c r="P201" s="13"/>
      <c r="Q201" s="13"/>
      <c r="R201" s="27"/>
      <c r="S201" s="27" t="s">
        <v>80</v>
      </c>
      <c r="T201" s="27" t="s">
        <v>84</v>
      </c>
      <c r="U201" s="30" t="str">
        <f ca="1">IF(A201="","",IFERROR(IF(OFFSET('Data Model'!$K$1,MATCH(W201,'Data Model'!L:L,0)-1,0)=TRUE,"Y","N"),"N"))</f>
        <v>N</v>
      </c>
      <c r="V201" s="10" t="str">
        <f t="shared" si="7"/>
        <v>('UPHP','Claim',199,'"prov_billing_add_state_cd"','','PROV_STATE_CD',NULL,'',NULL,NULL,NULL,'UPHP','V00'),</v>
      </c>
      <c r="W201" s="10" t="str">
        <f t="shared" si="6"/>
        <v>-PROV_STATE_CD</v>
      </c>
    </row>
    <row r="202" spans="1:23" ht="30">
      <c r="A202" s="11" t="s">
        <v>80</v>
      </c>
      <c r="B202" s="11">
        <v>200</v>
      </c>
      <c r="C202" s="11" t="s">
        <v>328</v>
      </c>
      <c r="D202" s="11" t="s">
        <v>82</v>
      </c>
      <c r="E202" s="23" t="s">
        <v>329</v>
      </c>
      <c r="F202" s="11"/>
      <c r="G202" s="11"/>
      <c r="H202" s="11"/>
      <c r="I202" s="10">
        <f ca="1">IFERROR(OFFSET(Profile!$B$1,MATCH(A202&amp;"-"&amp;D202&amp;"-"&amp;T202&amp;"-"&amp;Medical!C202,Profile!B:B,0)-1,1),"NO DATA PROFILE FOUND")</f>
        <v>6054055</v>
      </c>
      <c r="J202" s="10">
        <f ca="1">OFFSET(Profile!$B$1,MATCH(A202&amp;"-"&amp;D202&amp;"-"&amp;T202&amp;"-"&amp;Medical!C202,Profile!B:B,0)-1,2)</f>
        <v>999015746</v>
      </c>
      <c r="K202" s="10">
        <f ca="1">OFFSET(Profile!$B$1,MATCH(A202&amp;"-"&amp;D202&amp;"-"&amp;T202&amp;"-"&amp;Medical!C202,Profile!B:B,0)-1,3)</f>
        <v>0.73</v>
      </c>
      <c r="L202" s="10" t="str">
        <f ca="1">OFFSET(Profile!$B$1,MATCH(A202&amp;"-"&amp;D202&amp;"-"&amp;T202&amp;"-"&amp;Medical!C202,Profile!B:B,0)-1,4)</f>
        <v>[["146420001",1071953],["109414028",727349],["146213001",595455],["60693",496982],["088691800",496492]]</v>
      </c>
      <c r="M202" s="10">
        <f ca="1">OFFSET(Profile!$B$1,MATCH(A202&amp;"-"&amp;D202&amp;"-"&amp;T202&amp;"-"&amp;Medical!C202,Profile!B:B,0)-1,5)</f>
        <v>30283</v>
      </c>
      <c r="N202" s="13"/>
      <c r="O202" s="13"/>
      <c r="P202" s="13"/>
      <c r="Q202" s="13"/>
      <c r="R202" s="27"/>
      <c r="S202" s="27" t="s">
        <v>80</v>
      </c>
      <c r="T202" s="27" t="s">
        <v>84</v>
      </c>
      <c r="U202" s="30" t="str">
        <f ca="1">IF(A202="","",IFERROR(IF(OFFSET('Data Model'!$K$1,MATCH(W202,'Data Model'!L:L,0)-1,0)=TRUE,"Y","N"),"N"))</f>
        <v>N</v>
      </c>
      <c r="V202" s="10" t="str">
        <f t="shared" si="7"/>
        <v>('UPHP','Claim',200,'"prov_billing_add_zip"','','PROV_POSTAL_CD',NULL,'',NULL,NULL,NULL,'UPHP','V00'),</v>
      </c>
      <c r="W202" s="10" t="str">
        <f t="shared" si="6"/>
        <v>-PROV_POSTAL_CD</v>
      </c>
    </row>
    <row r="203" spans="1:23">
      <c r="A203" s="11" t="s">
        <v>80</v>
      </c>
      <c r="B203" s="11">
        <v>201</v>
      </c>
      <c r="C203" s="11" t="s">
        <v>330</v>
      </c>
      <c r="D203" s="11" t="s">
        <v>82</v>
      </c>
      <c r="E203" s="12" t="str">
        <f>VLOOKUP(SUBSTITUTE(C203, "_billing", ""),'Data Model'!C:C,1,0)</f>
        <v>PROV_DEA_NUM</v>
      </c>
      <c r="F203" s="11"/>
      <c r="G203" s="11"/>
      <c r="H203" s="11"/>
      <c r="I203" s="10" t="str">
        <f ca="1">IFERROR(OFFSET(Profile!$B$1,MATCH(A203&amp;"-"&amp;D203&amp;"-"&amp;T203&amp;"-"&amp;Medical!C203,Profile!B:B,0)-1,1),"NO DATA PROFILE FOUND")</f>
        <v>null</v>
      </c>
      <c r="J203" s="10" t="str">
        <f ca="1">OFFSET(Profile!$B$1,MATCH(A203&amp;"-"&amp;D203&amp;"-"&amp;T203&amp;"-"&amp;Medical!C203,Profile!B:B,0)-1,2)</f>
        <v>null</v>
      </c>
      <c r="K203" s="10">
        <f ca="1">OFFSET(Profile!$B$1,MATCH(A203&amp;"-"&amp;D203&amp;"-"&amp;T203&amp;"-"&amp;Medical!C203,Profile!B:B,0)-1,3)</f>
        <v>100</v>
      </c>
      <c r="L203" s="10" t="str">
        <f ca="1">OFFSET(Profile!$B$1,MATCH(A203&amp;"-"&amp;D203&amp;"-"&amp;T203&amp;"-"&amp;Medical!C203,Profile!B:B,0)-1,4)</f>
        <v>[]</v>
      </c>
      <c r="M203" s="10">
        <f ca="1">OFFSET(Profile!$B$1,MATCH(A203&amp;"-"&amp;D203&amp;"-"&amp;T203&amp;"-"&amp;Medical!C203,Profile!B:B,0)-1,5)</f>
        <v>0</v>
      </c>
      <c r="N203" s="13"/>
      <c r="O203" s="13"/>
      <c r="P203" s="13"/>
      <c r="Q203" s="13"/>
      <c r="R203" s="27"/>
      <c r="S203" s="27" t="s">
        <v>80</v>
      </c>
      <c r="T203" s="27" t="s">
        <v>84</v>
      </c>
      <c r="U203" s="30" t="str">
        <f ca="1">IF(A203="","",IFERROR(IF(OFFSET('Data Model'!$K$1,MATCH(W203,'Data Model'!L:L,0)-1,0)=TRUE,"Y","N"),"N"))</f>
        <v>N</v>
      </c>
      <c r="V203" s="10" t="str">
        <f t="shared" si="7"/>
        <v>('UPHP','Claim',201,'"prov_billing_dea_num"','','PROV_DEA_NUM',NULL,'',NULL,NULL,NULL,'UPHP','V00'),</v>
      </c>
      <c r="W203" s="10" t="str">
        <f t="shared" si="6"/>
        <v>-PROV_DEA_NUM</v>
      </c>
    </row>
    <row r="204" spans="1:23" ht="45">
      <c r="A204" s="11" t="s">
        <v>80</v>
      </c>
      <c r="B204" s="11">
        <v>202</v>
      </c>
      <c r="C204" s="11" t="s">
        <v>331</v>
      </c>
      <c r="D204" s="11" t="s">
        <v>82</v>
      </c>
      <c r="E204" s="12" t="str">
        <f>VLOOKUP(SUBSTITUTE(C204, "_billing", ""),'Data Model'!C:C,1,0)</f>
        <v>PROV_FIRST_NAME</v>
      </c>
      <c r="F204" s="11"/>
      <c r="G204" s="11"/>
      <c r="H204" s="11"/>
      <c r="I204" s="10" t="str">
        <f ca="1">IFERROR(OFFSET(Profile!$B$1,MATCH(A204&amp;"-"&amp;D204&amp;"-"&amp;T204&amp;"-"&amp;Medical!C204,Profile!B:B,0)-1,1),"NO DATA PROFILE FOUND")</f>
        <v>A M</v>
      </c>
      <c r="J204" s="10" t="str">
        <f ca="1">OFFSET(Profile!$B$1,MATCH(A204&amp;"-"&amp;D204&amp;"-"&amp;T204&amp;"-"&amp;Medical!C204,Profile!B:B,0)-1,2)</f>
        <v>ZVIKA</v>
      </c>
      <c r="K204" s="10">
        <f ca="1">OFFSET(Profile!$B$1,MATCH(A204&amp;"-"&amp;D204&amp;"-"&amp;T204&amp;"-"&amp;Medical!C204,Profile!B:B,0)-1,3)</f>
        <v>98.51</v>
      </c>
      <c r="L204" s="10" t="str">
        <f ca="1">OFFSET(Profile!$B$1,MATCH(A204&amp;"-"&amp;D204&amp;"-"&amp;T204&amp;"-"&amp;Medical!C204,Profile!B:B,0)-1,4)</f>
        <v>[["Not Assigned",134031],["JEFFREY",6749],["DOCTOR",6054],["KYLE",4217],["ROBERT",3994]]</v>
      </c>
      <c r="M204" s="10">
        <f ca="1">OFFSET(Profile!$B$1,MATCH(A204&amp;"-"&amp;D204&amp;"-"&amp;T204&amp;"-"&amp;Medical!C204,Profile!B:B,0)-1,5)</f>
        <v>1930</v>
      </c>
      <c r="N204" s="13"/>
      <c r="O204" s="13"/>
      <c r="P204" s="13"/>
      <c r="Q204" s="13"/>
      <c r="R204" s="27"/>
      <c r="S204" s="27" t="s">
        <v>80</v>
      </c>
      <c r="T204" s="27" t="s">
        <v>84</v>
      </c>
      <c r="U204" s="30" t="str">
        <f ca="1">IF(A204="","",IFERROR(IF(OFFSET('Data Model'!$K$1,MATCH(W204,'Data Model'!L:L,0)-1,0)=TRUE,"Y","N"),"N"))</f>
        <v>N</v>
      </c>
      <c r="V204" s="10" t="str">
        <f t="shared" si="7"/>
        <v>('UPHP','Claim',202,'"prov_billing_first_name"','','PROV_FIRST_NAME',NULL,'',NULL,NULL,NULL,'UPHP','V00'),</v>
      </c>
      <c r="W204" s="10" t="str">
        <f t="shared" si="6"/>
        <v>-PROV_FIRST_NAME</v>
      </c>
    </row>
    <row r="205" spans="1:23" ht="75">
      <c r="A205" s="11" t="s">
        <v>80</v>
      </c>
      <c r="B205" s="11">
        <v>203</v>
      </c>
      <c r="C205" s="11" t="s">
        <v>332</v>
      </c>
      <c r="D205" s="11" t="s">
        <v>82</v>
      </c>
      <c r="E205" s="12" t="str">
        <f>VLOOKUP(SUBSTITUTE(C205, "_billing", ""),'Data Model'!C:C,1,0)</f>
        <v>PROV_FULL_NAME</v>
      </c>
      <c r="F205" s="11"/>
      <c r="G205" s="11"/>
      <c r="H205" s="11"/>
      <c r="I205" s="10" t="str">
        <f ca="1">IFERROR(OFFSET(Profile!$B$1,MATCH(A205&amp;"-"&amp;D205&amp;"-"&amp;T205&amp;"-"&amp;Medical!C205,Profile!B:B,0)-1,1),"NO DATA PROFILE FOUND")</f>
        <v>1 NATURAL WAY LLC</v>
      </c>
      <c r="J205" s="10" t="str">
        <f ca="1">OFFSET(Profile!$B$1,MATCH(A205&amp;"-"&amp;D205&amp;"-"&amp;T205&amp;"-"&amp;Medical!C205,Profile!B:B,0)-1,2)</f>
        <v>ZZZ LEAVITT MEDICAL ASSOCIATES OF NV PC</v>
      </c>
      <c r="K205" s="10">
        <f ca="1">OFFSET(Profile!$B$1,MATCH(A205&amp;"-"&amp;D205&amp;"-"&amp;T205&amp;"-"&amp;Medical!C205,Profile!B:B,0)-1,3)</f>
        <v>0</v>
      </c>
      <c r="L205" s="10" t="str">
        <f ca="1">OFFSET(Profile!$B$1,MATCH(A205&amp;"-"&amp;D205&amp;"-"&amp;T205&amp;"-"&amp;Medical!C205,Profile!B:B,0)-1,4)</f>
        <v>[["STRONG MEMORIAL HOSPITAL",853635],["CRYSTAL RUN HEALTHCARE PHYSICIANS LLP",711071],["ROCHESTER GENERAL HOSPITAL",593100],["QUEST DIAGNOSTICS",549912],["LABCORP RARITAN",497985]]</v>
      </c>
      <c r="M205" s="10">
        <f ca="1">OFFSET(Profile!$B$1,MATCH(A205&amp;"-"&amp;D205&amp;"-"&amp;T205&amp;"-"&amp;Medical!C205,Profile!B:B,0)-1,5)</f>
        <v>38586</v>
      </c>
      <c r="N205" s="13"/>
      <c r="O205" s="13"/>
      <c r="P205" s="13"/>
      <c r="Q205" s="13"/>
      <c r="R205" s="27"/>
      <c r="S205" s="27" t="s">
        <v>80</v>
      </c>
      <c r="T205" s="27" t="s">
        <v>84</v>
      </c>
      <c r="U205" s="30" t="str">
        <f ca="1">IF(A205="","",IFERROR(IF(OFFSET('Data Model'!$K$1,MATCH(W205,'Data Model'!L:L,0)-1,0)=TRUE,"Y","N"),"N"))</f>
        <v>N</v>
      </c>
      <c r="V205" s="10" t="str">
        <f t="shared" si="7"/>
        <v>('UPHP','Claim',203,'"prov_billing_full_name"','','PROV_FULL_NAME',NULL,'',NULL,NULL,NULL,'UPHP','V00'),</v>
      </c>
      <c r="W205" s="10" t="str">
        <f t="shared" si="6"/>
        <v>-PROV_FULL_NAME</v>
      </c>
    </row>
    <row r="206" spans="1:23" ht="30">
      <c r="A206" s="11" t="s">
        <v>80</v>
      </c>
      <c r="B206" s="11">
        <v>204</v>
      </c>
      <c r="C206" s="11" t="s">
        <v>333</v>
      </c>
      <c r="D206" s="23" t="s">
        <v>82</v>
      </c>
      <c r="E206" s="23" t="s">
        <v>334</v>
      </c>
      <c r="F206" s="11"/>
      <c r="G206" s="11"/>
      <c r="H206" s="11"/>
      <c r="I206" s="10">
        <f ca="1">IFERROR(OFFSET(Profile!$B$1,MATCH(A206&amp;"-"&amp;D206&amp;"-"&amp;T206&amp;"-"&amp;Medical!C206,Profile!B:B,0)-1,1),"NO DATA PROFILE FOUND")</f>
        <v>1320358</v>
      </c>
      <c r="J206" s="10" t="str">
        <f ca="1">OFFSET(Profile!$B$1,MATCH(A206&amp;"-"&amp;D206&amp;"-"&amp;T206&amp;"-"&amp;Medical!C206,Profile!B:B,0)-1,2)</f>
        <v>ZZZZZZZZZ</v>
      </c>
      <c r="K206" s="10">
        <f ca="1">OFFSET(Profile!$B$1,MATCH(A206&amp;"-"&amp;D206&amp;"-"&amp;T206&amp;"-"&amp;Medical!C206,Profile!B:B,0)-1,3)</f>
        <v>0.57999999999999996</v>
      </c>
      <c r="L206" s="10" t="str">
        <f ca="1">OFFSET(Profile!$B$1,MATCH(A206&amp;"-"&amp;D206&amp;"-"&amp;T206&amp;"-"&amp;Medical!C206,Profile!B:B,0)-1,4)</f>
        <v>[["160743209",889581],["160743134",788600],["133843560",730865],["133757370",538417],["161387862",503605]]</v>
      </c>
      <c r="M206" s="10">
        <f ca="1">OFFSET(Profile!$B$1,MATCH(A206&amp;"-"&amp;D206&amp;"-"&amp;T206&amp;"-"&amp;Medical!C206,Profile!B:B,0)-1,5)</f>
        <v>29072</v>
      </c>
      <c r="N206" s="13"/>
      <c r="O206" s="13"/>
      <c r="P206" s="13"/>
      <c r="Q206" s="13"/>
      <c r="R206" s="27"/>
      <c r="S206" s="27" t="s">
        <v>80</v>
      </c>
      <c r="T206" s="27" t="s">
        <v>84</v>
      </c>
      <c r="U206" s="30" t="str">
        <f ca="1">IF(A206="","",IFERROR(IF(OFFSET('Data Model'!$K$1,MATCH(W206,'Data Model'!L:L,0)-1,0)=TRUE,"Y","N"),"N"))</f>
        <v>N</v>
      </c>
      <c r="V206" s="10" t="str">
        <f t="shared" si="7"/>
        <v>('UPHP','Claim',204,'"prov_billing_irs_num"','','PROV_TIN_NUM',NULL,'',NULL,NULL,NULL,'UPHP','V00'),</v>
      </c>
      <c r="W206" s="10" t="str">
        <f t="shared" si="6"/>
        <v>-PROV_TIN_NUM</v>
      </c>
    </row>
    <row r="207" spans="1:23" ht="30">
      <c r="A207" s="11" t="s">
        <v>80</v>
      </c>
      <c r="B207" s="11">
        <v>205</v>
      </c>
      <c r="C207" s="11" t="s">
        <v>335</v>
      </c>
      <c r="D207" s="11" t="s">
        <v>82</v>
      </c>
      <c r="E207" s="12" t="str">
        <f>VLOOKUP(SUBSTITUTE(C207, "_billing", ""),'Data Model'!C:C,1,0)</f>
        <v>PROV_LAST_NAME</v>
      </c>
      <c r="F207" s="11"/>
      <c r="G207" s="11"/>
      <c r="H207" s="11"/>
      <c r="I207" s="10" t="str">
        <f ca="1">IFERROR(OFFSET(Profile!$B$1,MATCH(A207&amp;"-"&amp;D207&amp;"-"&amp;T207&amp;"-"&amp;Medical!C207,Profile!B:B,0)-1,1),"NO DATA PROFILE FOUND")</f>
        <v>AABERG</v>
      </c>
      <c r="J207" s="10" t="str">
        <f ca="1">OFFSET(Profile!$B$1,MATCH(A207&amp;"-"&amp;D207&amp;"-"&amp;T207&amp;"-"&amp;Medical!C207,Profile!B:B,0)-1,2)</f>
        <v>ZUVERINO</v>
      </c>
      <c r="K207" s="10">
        <f ca="1">OFFSET(Profile!$B$1,MATCH(A207&amp;"-"&amp;D207&amp;"-"&amp;T207&amp;"-"&amp;Medical!C207,Profile!B:B,0)-1,3)</f>
        <v>99.09</v>
      </c>
      <c r="L207" s="10" t="str">
        <f ca="1">OFFSET(Profile!$B$1,MATCH(A207&amp;"-"&amp;D207&amp;"-"&amp;T207&amp;"-"&amp;Medical!C207,Profile!B:B,0)-1,4)</f>
        <v>[["PRIMARY",6003],["LIPTON",4363],["SCARPULLA",3394],["SUGAR",3158],["SHAH",3065]]</v>
      </c>
      <c r="M207" s="10">
        <f ca="1">OFFSET(Profile!$B$1,MATCH(A207&amp;"-"&amp;D207&amp;"-"&amp;T207&amp;"-"&amp;Medical!C207,Profile!B:B,0)-1,5)</f>
        <v>4128</v>
      </c>
      <c r="N207" s="13"/>
      <c r="O207" s="13"/>
      <c r="P207" s="13"/>
      <c r="Q207" s="13"/>
      <c r="R207" s="27"/>
      <c r="S207" s="27" t="s">
        <v>80</v>
      </c>
      <c r="T207" s="27" t="s">
        <v>84</v>
      </c>
      <c r="U207" s="30" t="str">
        <f ca="1">IF(A207="","",IFERROR(IF(OFFSET('Data Model'!$K$1,MATCH(W207,'Data Model'!L:L,0)-1,0)=TRUE,"Y","N"),"N"))</f>
        <v>N</v>
      </c>
      <c r="V207" s="10" t="str">
        <f t="shared" si="7"/>
        <v>('UPHP','Claim',205,'"prov_billing_last_name"','','PROV_LAST_NAME',NULL,'',NULL,NULL,NULL,'UPHP','V00'),</v>
      </c>
      <c r="W207" s="10" t="str">
        <f t="shared" si="6"/>
        <v>-PROV_LAST_NAME</v>
      </c>
    </row>
    <row r="208" spans="1:23">
      <c r="A208" s="11" t="s">
        <v>80</v>
      </c>
      <c r="B208" s="11">
        <v>206</v>
      </c>
      <c r="C208" s="11" t="s">
        <v>336</v>
      </c>
      <c r="D208" s="11" t="s">
        <v>82</v>
      </c>
      <c r="E208" s="23" t="s">
        <v>337</v>
      </c>
      <c r="F208" s="11"/>
      <c r="G208" s="11"/>
      <c r="H208" s="11"/>
      <c r="I208" s="10" t="str">
        <f ca="1">IFERROR(OFFSET(Profile!$B$1,MATCH(A208&amp;"-"&amp;D208&amp;"-"&amp;T208&amp;"-"&amp;Medical!C208,Profile!B:B,0)-1,1),"NO DATA PROFILE FOUND")</f>
        <v>null</v>
      </c>
      <c r="J208" s="10" t="str">
        <f ca="1">OFFSET(Profile!$B$1,MATCH(A208&amp;"-"&amp;D208&amp;"-"&amp;T208&amp;"-"&amp;Medical!C208,Profile!B:B,0)-1,2)</f>
        <v>null</v>
      </c>
      <c r="K208" s="10">
        <f ca="1">OFFSET(Profile!$B$1,MATCH(A208&amp;"-"&amp;D208&amp;"-"&amp;T208&amp;"-"&amp;Medical!C208,Profile!B:B,0)-1,3)</f>
        <v>100</v>
      </c>
      <c r="L208" s="10" t="str">
        <f ca="1">OFFSET(Profile!$B$1,MATCH(A208&amp;"-"&amp;D208&amp;"-"&amp;T208&amp;"-"&amp;Medical!C208,Profile!B:B,0)-1,4)</f>
        <v>[]</v>
      </c>
      <c r="M208" s="10">
        <f ca="1">OFFSET(Profile!$B$1,MATCH(A208&amp;"-"&amp;D208&amp;"-"&amp;T208&amp;"-"&amp;Medical!C208,Profile!B:B,0)-1,5)</f>
        <v>0</v>
      </c>
      <c r="N208" s="13"/>
      <c r="O208" s="13"/>
      <c r="P208" s="13"/>
      <c r="Q208" s="13"/>
      <c r="R208" s="27"/>
      <c r="S208" s="27" t="s">
        <v>80</v>
      </c>
      <c r="T208" s="27" t="s">
        <v>84</v>
      </c>
      <c r="U208" s="30" t="str">
        <f ca="1">IF(A208="","",IFERROR(IF(OFFSET('Data Model'!$K$1,MATCH(W208,'Data Model'!L:L,0)-1,0)=TRUE,"Y","N"),"N"))</f>
        <v>N</v>
      </c>
      <c r="V208" s="10" t="str">
        <f t="shared" si="7"/>
        <v>('UPHP','Claim',206,'"prov_billing_license_num"','','PROV_LICENSE_1_NUM',NULL,'',NULL,NULL,NULL,'UPHP','V00'),</v>
      </c>
      <c r="W208" s="10" t="str">
        <f t="shared" si="6"/>
        <v>-PROV_LICENSE_1_NUM</v>
      </c>
    </row>
    <row r="209" spans="1:23" ht="30">
      <c r="A209" s="11" t="s">
        <v>80</v>
      </c>
      <c r="B209" s="11">
        <v>207</v>
      </c>
      <c r="C209" s="11" t="s">
        <v>338</v>
      </c>
      <c r="D209" s="11" t="s">
        <v>82</v>
      </c>
      <c r="E209" s="12" t="str">
        <f>VLOOKUP(SUBSTITUTE(C209, "_billing", ""),'Data Model'!C:C,1,0)</f>
        <v>PROV_LOB</v>
      </c>
      <c r="F209" s="11"/>
      <c r="G209" s="11"/>
      <c r="H209" s="11"/>
      <c r="I209" s="10" t="str">
        <f ca="1">IFERROR(OFFSET(Profile!$B$1,MATCH(A209&amp;"-"&amp;D209&amp;"-"&amp;T209&amp;"-"&amp;Medical!C209,Profile!B:B,0)-1,1),"NO DATA PROFILE FOUND")</f>
        <v>AR43</v>
      </c>
      <c r="J209" s="10" t="str">
        <f ca="1">OFFSET(Profile!$B$1,MATCH(A209&amp;"-"&amp;D209&amp;"-"&amp;T209&amp;"-"&amp;Medical!C209,Profile!B:B,0)-1,2)</f>
        <v>MC44</v>
      </c>
      <c r="K209" s="10">
        <f ca="1">OFFSET(Profile!$B$1,MATCH(A209&amp;"-"&amp;D209&amp;"-"&amp;T209&amp;"-"&amp;Medical!C209,Profile!B:B,0)-1,3)</f>
        <v>7.04</v>
      </c>
      <c r="L209" s="10" t="str">
        <f ca="1">OFFSET(Profile!$B$1,MATCH(A209&amp;"-"&amp;D209&amp;"-"&amp;T209&amp;"-"&amp;Medical!C209,Profile!B:B,0)-1,4)</f>
        <v>[["GP44",9101390],["MC44",4765160],["AR44",3628070],["AR43",2400651],["ASO",1495497]]</v>
      </c>
      <c r="M209" s="10">
        <f ca="1">OFFSET(Profile!$B$1,MATCH(A209&amp;"-"&amp;D209&amp;"-"&amp;T209&amp;"-"&amp;Medical!C209,Profile!B:B,0)-1,5)</f>
        <v>5</v>
      </c>
      <c r="N209" s="13"/>
      <c r="O209" s="13"/>
      <c r="P209" s="13"/>
      <c r="Q209" s="13"/>
      <c r="R209" s="27"/>
      <c r="S209" s="27" t="s">
        <v>80</v>
      </c>
      <c r="T209" s="27" t="s">
        <v>84</v>
      </c>
      <c r="U209" s="30" t="str">
        <f ca="1">IF(A209="","",IFERROR(IF(OFFSET('Data Model'!$K$1,MATCH(W209,'Data Model'!L:L,0)-1,0)=TRUE,"Y","N"),"N"))</f>
        <v>N</v>
      </c>
      <c r="V209" s="10" t="str">
        <f t="shared" si="7"/>
        <v>('UPHP','Claim',207,'"prov_billing_lob"','','PROV_LOB',NULL,'',NULL,NULL,NULL,'UPHP','V00'),</v>
      </c>
      <c r="W209" s="10" t="str">
        <f t="shared" si="6"/>
        <v>-PROV_LOB</v>
      </c>
    </row>
    <row r="210" spans="1:23">
      <c r="A210" s="11" t="s">
        <v>80</v>
      </c>
      <c r="B210" s="11">
        <v>208</v>
      </c>
      <c r="C210" s="11" t="s">
        <v>339</v>
      </c>
      <c r="D210" s="11" t="s">
        <v>82</v>
      </c>
      <c r="E210" s="12" t="str">
        <f>VLOOKUP(SUBSTITUTE(C210, "_billing", ""),'Data Model'!C:C,1,0)</f>
        <v>PROV_MEDICAID_ID</v>
      </c>
      <c r="F210" s="11"/>
      <c r="G210" s="11"/>
      <c r="H210" s="11"/>
      <c r="I210" s="10" t="str">
        <f ca="1">IFERROR(OFFSET(Profile!$B$1,MATCH(A210&amp;"-"&amp;D210&amp;"-"&amp;T210&amp;"-"&amp;Medical!C210,Profile!B:B,0)-1,1),"NO DATA PROFILE FOUND")</f>
        <v>null</v>
      </c>
      <c r="J210" s="10" t="str">
        <f ca="1">OFFSET(Profile!$B$1,MATCH(A210&amp;"-"&amp;D210&amp;"-"&amp;T210&amp;"-"&amp;Medical!C210,Profile!B:B,0)-1,2)</f>
        <v>null</v>
      </c>
      <c r="K210" s="10">
        <f ca="1">OFFSET(Profile!$B$1,MATCH(A210&amp;"-"&amp;D210&amp;"-"&amp;T210&amp;"-"&amp;Medical!C210,Profile!B:B,0)-1,3)</f>
        <v>100</v>
      </c>
      <c r="L210" s="10" t="str">
        <f ca="1">OFFSET(Profile!$B$1,MATCH(A210&amp;"-"&amp;D210&amp;"-"&amp;T210&amp;"-"&amp;Medical!C210,Profile!B:B,0)-1,4)</f>
        <v>[]</v>
      </c>
      <c r="M210" s="10">
        <f ca="1">OFFSET(Profile!$B$1,MATCH(A210&amp;"-"&amp;D210&amp;"-"&amp;T210&amp;"-"&amp;Medical!C210,Profile!B:B,0)-1,5)</f>
        <v>0</v>
      </c>
      <c r="N210" s="13"/>
      <c r="O210" s="13"/>
      <c r="P210" s="13"/>
      <c r="Q210" s="13"/>
      <c r="R210" s="27"/>
      <c r="S210" s="27" t="s">
        <v>80</v>
      </c>
      <c r="T210" s="27" t="s">
        <v>84</v>
      </c>
      <c r="U210" s="30" t="str">
        <f ca="1">IF(A210="","",IFERROR(IF(OFFSET('Data Model'!$K$1,MATCH(W210,'Data Model'!L:L,0)-1,0)=TRUE,"Y","N"),"N"))</f>
        <v>N</v>
      </c>
      <c r="V210" s="10" t="str">
        <f t="shared" si="7"/>
        <v>('UPHP','Claim',208,'"prov_billing_medicaid_id"','','PROV_MEDICAID_ID',NULL,'',NULL,NULL,NULL,'UPHP','V00'),</v>
      </c>
      <c r="W210" s="10" t="str">
        <f t="shared" si="6"/>
        <v>-PROV_MEDICAID_ID</v>
      </c>
    </row>
    <row r="211" spans="1:23">
      <c r="A211" s="11" t="s">
        <v>80</v>
      </c>
      <c r="B211" s="11">
        <v>209</v>
      </c>
      <c r="C211" s="11" t="s">
        <v>340</v>
      </c>
      <c r="D211" s="11" t="s">
        <v>82</v>
      </c>
      <c r="E211" s="12" t="str">
        <f>VLOOKUP(SUBSTITUTE(C211, "_billing", ""),'Data Model'!C:C,1,0)</f>
        <v>PROV_MEDICARE_ID</v>
      </c>
      <c r="F211" s="11"/>
      <c r="G211" s="11"/>
      <c r="H211" s="11"/>
      <c r="I211" s="10" t="str">
        <f ca="1">IFERROR(OFFSET(Profile!$B$1,MATCH(A211&amp;"-"&amp;D211&amp;"-"&amp;T211&amp;"-"&amp;Medical!C211,Profile!B:B,0)-1,1),"NO DATA PROFILE FOUND")</f>
        <v>null</v>
      </c>
      <c r="J211" s="10" t="str">
        <f ca="1">OFFSET(Profile!$B$1,MATCH(A211&amp;"-"&amp;D211&amp;"-"&amp;T211&amp;"-"&amp;Medical!C211,Profile!B:B,0)-1,2)</f>
        <v>null</v>
      </c>
      <c r="K211" s="10">
        <f ca="1">OFFSET(Profile!$B$1,MATCH(A211&amp;"-"&amp;D211&amp;"-"&amp;T211&amp;"-"&amp;Medical!C211,Profile!B:B,0)-1,3)</f>
        <v>100</v>
      </c>
      <c r="L211" s="10" t="str">
        <f ca="1">OFFSET(Profile!$B$1,MATCH(A211&amp;"-"&amp;D211&amp;"-"&amp;T211&amp;"-"&amp;Medical!C211,Profile!B:B,0)-1,4)</f>
        <v>[]</v>
      </c>
      <c r="M211" s="10">
        <f ca="1">OFFSET(Profile!$B$1,MATCH(A211&amp;"-"&amp;D211&amp;"-"&amp;T211&amp;"-"&amp;Medical!C211,Profile!B:B,0)-1,5)</f>
        <v>0</v>
      </c>
      <c r="N211" s="13"/>
      <c r="O211" s="13"/>
      <c r="P211" s="13"/>
      <c r="Q211" s="13"/>
      <c r="R211" s="27"/>
      <c r="S211" s="27" t="s">
        <v>80</v>
      </c>
      <c r="T211" s="27" t="s">
        <v>84</v>
      </c>
      <c r="U211" s="30" t="str">
        <f ca="1">IF(A211="","",IFERROR(IF(OFFSET('Data Model'!$K$1,MATCH(W211,'Data Model'!L:L,0)-1,0)=TRUE,"Y","N"),"N"))</f>
        <v>N</v>
      </c>
      <c r="V211" s="10" t="str">
        <f t="shared" si="7"/>
        <v>('UPHP','Claim',209,'"prov_billing_medicare_id"','','PROV_MEDICARE_ID',NULL,'',NULL,NULL,NULL,'UPHP','V00'),</v>
      </c>
      <c r="W211" s="10" t="str">
        <f t="shared" si="6"/>
        <v>-PROV_MEDICARE_ID</v>
      </c>
    </row>
    <row r="212" spans="1:23">
      <c r="A212" s="11" t="s">
        <v>80</v>
      </c>
      <c r="B212" s="11">
        <v>210</v>
      </c>
      <c r="C212" s="11" t="s">
        <v>341</v>
      </c>
      <c r="D212" s="11" t="s">
        <v>82</v>
      </c>
      <c r="E212" s="12" t="str">
        <f>VLOOKUP(SUBSTITUTE(C212, "_billing", ""),'Data Model'!C:C,1,0)</f>
        <v>PROV_MIDDLE_NAME</v>
      </c>
      <c r="F212" s="11"/>
      <c r="G212" s="11"/>
      <c r="H212" s="11"/>
      <c r="I212" s="10">
        <f ca="1">IFERROR(OFFSET(Profile!$B$1,MATCH(A212&amp;"-"&amp;D212&amp;"-"&amp;T212&amp;"-"&amp;Medical!C212,Profile!B:B,0)-1,1),"NO DATA PROFILE FOUND")</f>
        <v>0</v>
      </c>
      <c r="J212" s="10" t="str">
        <f ca="1">OFFSET(Profile!$B$1,MATCH(A212&amp;"-"&amp;D212&amp;"-"&amp;T212&amp;"-"&amp;Medical!C212,Profile!B:B,0)-1,2)</f>
        <v>Z</v>
      </c>
      <c r="K212" s="10">
        <f ca="1">OFFSET(Profile!$B$1,MATCH(A212&amp;"-"&amp;D212&amp;"-"&amp;T212&amp;"-"&amp;Medical!C212,Profile!B:B,0)-1,3)</f>
        <v>99.33</v>
      </c>
      <c r="L212" s="10" t="str">
        <f ca="1">OFFSET(Profile!$B$1,MATCH(A212&amp;"-"&amp;D212&amp;"-"&amp;T212&amp;"-"&amp;Medical!C212,Profile!B:B,0)-1,4)</f>
        <v>[["A",24711],["M",22210],["S",13759],["J",13724],["R",8656]]</v>
      </c>
      <c r="M212" s="10">
        <f ca="1">OFFSET(Profile!$B$1,MATCH(A212&amp;"-"&amp;D212&amp;"-"&amp;T212&amp;"-"&amp;Medical!C212,Profile!B:B,0)-1,5)</f>
        <v>27</v>
      </c>
      <c r="N212" s="13"/>
      <c r="O212" s="13"/>
      <c r="P212" s="13"/>
      <c r="Q212" s="13"/>
      <c r="R212" s="27"/>
      <c r="S212" s="27" t="s">
        <v>80</v>
      </c>
      <c r="T212" s="27" t="s">
        <v>84</v>
      </c>
      <c r="U212" s="30" t="str">
        <f ca="1">IF(A212="","",IFERROR(IF(OFFSET('Data Model'!$K$1,MATCH(W212,'Data Model'!L:L,0)-1,0)=TRUE,"Y","N"),"N"))</f>
        <v>N</v>
      </c>
      <c r="V212" s="10" t="str">
        <f t="shared" si="7"/>
        <v>('UPHP','Claim',210,'"prov_billing_middle_name"','','PROV_MIDDLE_NAME',NULL,'',NULL,NULL,NULL,'UPHP','V00'),</v>
      </c>
      <c r="W212" s="10" t="str">
        <f t="shared" si="6"/>
        <v>-PROV_MIDDLE_NAME</v>
      </c>
    </row>
    <row r="213" spans="1:23" ht="30">
      <c r="A213" s="11" t="s">
        <v>80</v>
      </c>
      <c r="B213" s="11">
        <v>211</v>
      </c>
      <c r="C213" s="11" t="s">
        <v>342</v>
      </c>
      <c r="D213" s="11" t="s">
        <v>82</v>
      </c>
      <c r="E213" s="12" t="str">
        <f>VLOOKUP(SUBSTITUTE(C213, "_billing", ""),'Data Model'!C:C,1,0)</f>
        <v>PROV_NPI</v>
      </c>
      <c r="F213" s="11"/>
      <c r="G213" s="11"/>
      <c r="H213" s="11"/>
      <c r="I213" s="10">
        <f ca="1">IFERROR(OFFSET(Profile!$B$1,MATCH(A213&amp;"-"&amp;D213&amp;"-"&amp;T213&amp;"-"&amp;Medical!C213,Profile!B:B,0)-1,1),"NO DATA PROFILE FOUND")</f>
        <v>0</v>
      </c>
      <c r="J213" s="10">
        <f ca="1">OFFSET(Profile!$B$1,MATCH(A213&amp;"-"&amp;D213&amp;"-"&amp;T213&amp;"-"&amp;Medical!C213,Profile!B:B,0)-1,2)</f>
        <v>9722343355</v>
      </c>
      <c r="K213" s="10">
        <f ca="1">OFFSET(Profile!$B$1,MATCH(A213&amp;"-"&amp;D213&amp;"-"&amp;T213&amp;"-"&amp;Medical!C213,Profile!B:B,0)-1,3)</f>
        <v>0</v>
      </c>
      <c r="L213" s="10" t="str">
        <f ca="1">OFFSET(Profile!$B$1,MATCH(A213&amp;"-"&amp;D213&amp;"-"&amp;T213&amp;"-"&amp;Medical!C213,Profile!B:B,0)-1,4)</f>
        <v>[["1346285657",788859],["1952376410",732441],["1255360517",684787],["1063497451",502637],["1710028022",501987]]</v>
      </c>
      <c r="M213" s="10">
        <f ca="1">OFFSET(Profile!$B$1,MATCH(A213&amp;"-"&amp;D213&amp;"-"&amp;T213&amp;"-"&amp;Medical!C213,Profile!B:B,0)-1,5)</f>
        <v>35058</v>
      </c>
      <c r="N213" s="13"/>
      <c r="O213" s="13"/>
      <c r="P213" s="13"/>
      <c r="Q213" s="13"/>
      <c r="R213" s="27"/>
      <c r="S213" s="27" t="s">
        <v>80</v>
      </c>
      <c r="T213" s="27" t="s">
        <v>84</v>
      </c>
      <c r="U213" s="30" t="str">
        <f ca="1">IF(A213="","",IFERROR(IF(OFFSET('Data Model'!$K$1,MATCH(W213,'Data Model'!L:L,0)-1,0)=TRUE,"Y","N"),"N"))</f>
        <v>N</v>
      </c>
      <c r="V213" s="10" t="str">
        <f t="shared" si="7"/>
        <v>('UPHP','Claim',211,'"prov_billing_npi"','','PROV_NPI',NULL,'',NULL,NULL,NULL,'UPHP','V00'),</v>
      </c>
      <c r="W213" s="10" t="str">
        <f t="shared" si="6"/>
        <v>-PROV_NPI</v>
      </c>
    </row>
    <row r="214" spans="1:23">
      <c r="A214" s="11" t="s">
        <v>80</v>
      </c>
      <c r="B214" s="11">
        <v>212</v>
      </c>
      <c r="C214" s="11" t="s">
        <v>343</v>
      </c>
      <c r="D214" s="11" t="s">
        <v>82</v>
      </c>
      <c r="E214" s="12" t="s">
        <v>157</v>
      </c>
      <c r="F214" s="11"/>
      <c r="G214" s="11"/>
      <c r="H214" s="11"/>
      <c r="I214" s="10" t="str">
        <f ca="1">IFERROR(OFFSET(Profile!$B$1,MATCH(A214&amp;"-"&amp;D214&amp;"-"&amp;T214&amp;"-"&amp;Medical!C214,Profile!B:B,0)-1,1),"NO DATA PROFILE FOUND")</f>
        <v>null</v>
      </c>
      <c r="J214" s="10" t="str">
        <f ca="1">OFFSET(Profile!$B$1,MATCH(A214&amp;"-"&amp;D214&amp;"-"&amp;T214&amp;"-"&amp;Medical!C214,Profile!B:B,0)-1,2)</f>
        <v>null</v>
      </c>
      <c r="K214" s="10">
        <f ca="1">OFFSET(Profile!$B$1,MATCH(A214&amp;"-"&amp;D214&amp;"-"&amp;T214&amp;"-"&amp;Medical!C214,Profile!B:B,0)-1,3)</f>
        <v>100</v>
      </c>
      <c r="L214" s="10" t="str">
        <f ca="1">OFFSET(Profile!$B$1,MATCH(A214&amp;"-"&amp;D214&amp;"-"&amp;T214&amp;"-"&amp;Medical!C214,Profile!B:B,0)-1,4)</f>
        <v>[]</v>
      </c>
      <c r="M214" s="10">
        <f ca="1">OFFSET(Profile!$B$1,MATCH(A214&amp;"-"&amp;D214&amp;"-"&amp;T214&amp;"-"&amp;Medical!C214,Profile!B:B,0)-1,5)</f>
        <v>0</v>
      </c>
      <c r="N214" s="13"/>
      <c r="O214" s="13"/>
      <c r="P214" s="13"/>
      <c r="Q214" s="13"/>
      <c r="R214" s="27"/>
      <c r="S214" s="27" t="s">
        <v>80</v>
      </c>
      <c r="T214" s="27" t="s">
        <v>84</v>
      </c>
      <c r="U214" s="30" t="str">
        <f ca="1">IF(A214="","",IFERROR(IF(OFFSET('Data Model'!$K$1,MATCH(W214,'Data Model'!L:L,0)-1,0)=TRUE,"Y","N"),"N"))</f>
        <v>N</v>
      </c>
      <c r="V214" s="10" t="str">
        <f t="shared" si="7"/>
        <v>('UPHP','Claim',212,'"prov_billing_pay_class"','','?',NULL,'',NULL,NULL,NULL,'UPHP','V00'),</v>
      </c>
      <c r="W214" s="10" t="str">
        <f t="shared" si="6"/>
        <v>-?</v>
      </c>
    </row>
    <row r="215" spans="1:23" ht="30">
      <c r="A215" s="11" t="s">
        <v>80</v>
      </c>
      <c r="B215" s="11">
        <v>213</v>
      </c>
      <c r="C215" s="11" t="s">
        <v>344</v>
      </c>
      <c r="D215" s="11" t="s">
        <v>82</v>
      </c>
      <c r="E215" s="23" t="s">
        <v>345</v>
      </c>
      <c r="F215" s="11"/>
      <c r="G215" s="11"/>
      <c r="H215" s="11"/>
      <c r="I215" s="10">
        <f ca="1">IFERROR(OFFSET(Profile!$B$1,MATCH(A215&amp;"-"&amp;D215&amp;"-"&amp;T215&amp;"-"&amp;Medical!C215,Profile!B:B,0)-1,1),"NO DATA PROFILE FOUND")</f>
        <v>1979</v>
      </c>
      <c r="J215" s="10" t="str">
        <f ca="1">OFFSET(Profile!$B$1,MATCH(A215&amp;"-"&amp;D215&amp;"-"&amp;T215&amp;"-"&amp;Medical!C215,Profile!B:B,0)-1,2)</f>
        <v>WELLSTYLE</v>
      </c>
      <c r="K215" s="10">
        <f ca="1">OFFSET(Profile!$B$1,MATCH(A215&amp;"-"&amp;D215&amp;"-"&amp;T215&amp;"-"&amp;Medical!C215,Profile!B:B,0)-1,3)</f>
        <v>0.57999999999999996</v>
      </c>
      <c r="L215" s="10" t="str">
        <f ca="1">OFFSET(Profile!$B$1,MATCH(A215&amp;"-"&amp;D215&amp;"-"&amp;T215&amp;"-"&amp;Medical!C215,Profile!B:B,0)-1,4)</f>
        <v>[["0425",803454],["200050287",712901],["PC100008001",589015],["5504000",501525],["200053459",500271]]</v>
      </c>
      <c r="M215" s="10">
        <f ca="1">OFFSET(Profile!$B$1,MATCH(A215&amp;"-"&amp;D215&amp;"-"&amp;T215&amp;"-"&amp;Medical!C215,Profile!B:B,0)-1,5)</f>
        <v>48144</v>
      </c>
      <c r="N215" s="13"/>
      <c r="O215" s="13"/>
      <c r="P215" s="13"/>
      <c r="Q215" s="13"/>
      <c r="R215" s="27"/>
      <c r="S215" s="27" t="s">
        <v>80</v>
      </c>
      <c r="T215" s="27" t="s">
        <v>84</v>
      </c>
      <c r="U215" s="30" t="str">
        <f ca="1">IF(A215="","",IFERROR(IF(OFFSET('Data Model'!$K$1,MATCH(W215,'Data Model'!L:L,0)-1,0)=TRUE,"Y","N"),"N"))</f>
        <v>N</v>
      </c>
      <c r="V215" s="10" t="str">
        <f t="shared" si="7"/>
        <v>('UPHP','Claim',213,'"prov_billing_payer_num"','','PROV_PAYER_ASSIGNED_ID',NULL,'',NULL,NULL,NULL,'UPHP','V00'),</v>
      </c>
      <c r="W215" s="10" t="str">
        <f t="shared" si="6"/>
        <v>-PROV_PAYER_ASSIGNED_ID</v>
      </c>
    </row>
    <row r="216" spans="1:23" ht="30">
      <c r="A216" s="11" t="s">
        <v>80</v>
      </c>
      <c r="B216" s="11">
        <v>214</v>
      </c>
      <c r="C216" s="11" t="s">
        <v>346</v>
      </c>
      <c r="D216" s="11" t="s">
        <v>82</v>
      </c>
      <c r="E216" s="12" t="str">
        <f>VLOOKUP(SUBSTITUTE(C216, "_billing", ""),'Data Model'!C:C,1,0)</f>
        <v>PROV_PHONE_NUM</v>
      </c>
      <c r="F216" s="11"/>
      <c r="G216" s="11"/>
      <c r="H216" s="11"/>
      <c r="I216" s="10">
        <f ca="1">IFERROR(OFFSET(Profile!$B$1,MATCH(A216&amp;"-"&amp;D216&amp;"-"&amp;T216&amp;"-"&amp;Medical!C216,Profile!B:B,0)-1,1),"NO DATA PROFILE FOUND")</f>
        <v>1053353656</v>
      </c>
      <c r="J216" s="10">
        <f ca="1">OFFSET(Profile!$B$1,MATCH(A216&amp;"-"&amp;D216&amp;"-"&amp;T216&amp;"-"&amp;Medical!C216,Profile!B:B,0)-1,2)</f>
        <v>9999999999</v>
      </c>
      <c r="K216" s="10">
        <f ca="1">OFFSET(Profile!$B$1,MATCH(A216&amp;"-"&amp;D216&amp;"-"&amp;T216&amp;"-"&amp;Medical!C216,Profile!B:B,0)-1,3)</f>
        <v>21</v>
      </c>
      <c r="L216" s="10" t="str">
        <f ca="1">OFFSET(Profile!$B$1,MATCH(A216&amp;"-"&amp;D216&amp;"-"&amp;T216&amp;"-"&amp;Medical!C216,Profile!B:B,0)-1,4)</f>
        <v>[["5852752121",790538],["8457036999",716965],["5859224000",576706],["8006315250",503946],["8006311388",501267]]</v>
      </c>
      <c r="M216" s="10">
        <f ca="1">OFFSET(Profile!$B$1,MATCH(A216&amp;"-"&amp;D216&amp;"-"&amp;T216&amp;"-"&amp;Medical!C216,Profile!B:B,0)-1,5)</f>
        <v>16604</v>
      </c>
      <c r="N216" s="13"/>
      <c r="O216" s="13"/>
      <c r="P216" s="13"/>
      <c r="Q216" s="13"/>
      <c r="R216" s="27"/>
      <c r="S216" s="27" t="s">
        <v>80</v>
      </c>
      <c r="T216" s="27" t="s">
        <v>84</v>
      </c>
      <c r="U216" s="30" t="str">
        <f ca="1">IF(A216="","",IFERROR(IF(OFFSET('Data Model'!$K$1,MATCH(W216,'Data Model'!L:L,0)-1,0)=TRUE,"Y","N"),"N"))</f>
        <v>N</v>
      </c>
      <c r="V216" s="10" t="str">
        <f t="shared" si="7"/>
        <v>('UPHP','Claim',214,'"prov_billing_phone_num"','','PROV_PHONE_NUM',NULL,'',NULL,NULL,NULL,'UPHP','V00'),</v>
      </c>
      <c r="W216" s="10" t="str">
        <f t="shared" si="6"/>
        <v>-PROV_PHONE_NUM</v>
      </c>
    </row>
    <row r="217" spans="1:23">
      <c r="A217" s="11" t="s">
        <v>80</v>
      </c>
      <c r="B217" s="11">
        <v>215</v>
      </c>
      <c r="C217" s="11" t="s">
        <v>347</v>
      </c>
      <c r="D217" s="11" t="s">
        <v>82</v>
      </c>
      <c r="E217" s="12" t="str">
        <f>VLOOKUP(SUBSTITUTE(C217, "_billing", ""),'Data Model'!C:C,1,0)</f>
        <v>PROV_SERVICE_AREA</v>
      </c>
      <c r="F217" s="11"/>
      <c r="G217" s="11"/>
      <c r="H217" s="11"/>
      <c r="I217" s="10" t="str">
        <f ca="1">IFERROR(OFFSET(Profile!$B$1,MATCH(A217&amp;"-"&amp;D217&amp;"-"&amp;T217&amp;"-"&amp;Medical!C217,Profile!B:B,0)-1,1),"NO DATA PROFILE FOUND")</f>
        <v>null</v>
      </c>
      <c r="J217" s="10" t="str">
        <f ca="1">OFFSET(Profile!$B$1,MATCH(A217&amp;"-"&amp;D217&amp;"-"&amp;T217&amp;"-"&amp;Medical!C217,Profile!B:B,0)-1,2)</f>
        <v>null</v>
      </c>
      <c r="K217" s="10">
        <f ca="1">OFFSET(Profile!$B$1,MATCH(A217&amp;"-"&amp;D217&amp;"-"&amp;T217&amp;"-"&amp;Medical!C217,Profile!B:B,0)-1,3)</f>
        <v>100</v>
      </c>
      <c r="L217" s="10" t="str">
        <f ca="1">OFFSET(Profile!$B$1,MATCH(A217&amp;"-"&amp;D217&amp;"-"&amp;T217&amp;"-"&amp;Medical!C217,Profile!B:B,0)-1,4)</f>
        <v>[]</v>
      </c>
      <c r="M217" s="10">
        <f ca="1">OFFSET(Profile!$B$1,MATCH(A217&amp;"-"&amp;D217&amp;"-"&amp;T217&amp;"-"&amp;Medical!C217,Profile!B:B,0)-1,5)</f>
        <v>0</v>
      </c>
      <c r="N217" s="13"/>
      <c r="O217" s="13"/>
      <c r="P217" s="13"/>
      <c r="Q217" s="13"/>
      <c r="R217" s="27"/>
      <c r="S217" s="27" t="s">
        <v>80</v>
      </c>
      <c r="T217" s="27" t="s">
        <v>84</v>
      </c>
      <c r="U217" s="30" t="str">
        <f ca="1">IF(A217="","",IFERROR(IF(OFFSET('Data Model'!$K$1,MATCH(W217,'Data Model'!L:L,0)-1,0)=TRUE,"Y","N"),"N"))</f>
        <v>N</v>
      </c>
      <c r="V217" s="10" t="str">
        <f t="shared" si="7"/>
        <v>('UPHP','Claim',215,'"prov_billing_service_area"','','PROV_SERVICE_AREA',NULL,'',NULL,NULL,NULL,'UPHP','V00'),</v>
      </c>
      <c r="W217" s="10" t="str">
        <f t="shared" si="6"/>
        <v>-PROV_SERVICE_AREA</v>
      </c>
    </row>
    <row r="218" spans="1:23" ht="45">
      <c r="A218" s="11" t="s">
        <v>80</v>
      </c>
      <c r="B218" s="11">
        <v>216</v>
      </c>
      <c r="C218" s="11" t="s">
        <v>348</v>
      </c>
      <c r="D218" s="11" t="s">
        <v>82</v>
      </c>
      <c r="E218" s="23" t="s">
        <v>349</v>
      </c>
      <c r="F218" s="11"/>
      <c r="G218" s="11"/>
      <c r="H218" s="11"/>
      <c r="I218" s="10" t="str">
        <f ca="1">IFERROR(OFFSET(Profile!$B$1,MATCH(A218&amp;"-"&amp;D218&amp;"-"&amp;T218&amp;"-"&amp;Medical!C218,Profile!B:B,0)-1,1),"NO DATA PROFILE FOUND")</f>
        <v>Acupuncture</v>
      </c>
      <c r="J218" s="10" t="str">
        <f ca="1">OFFSET(Profile!$B$1,MATCH(A218&amp;"-"&amp;D218&amp;"-"&amp;T218&amp;"-"&amp;Medical!C218,Profile!B:B,0)-1,2)</f>
        <v>Women's Hlth Nurse Pract</v>
      </c>
      <c r="K218" s="10">
        <f ca="1">OFFSET(Profile!$B$1,MATCH(A218&amp;"-"&amp;D218&amp;"-"&amp;T218&amp;"-"&amp;Medical!C218,Profile!B:B,0)-1,3)</f>
        <v>84.8</v>
      </c>
      <c r="L218" s="10" t="str">
        <f ca="1">OFFSET(Profile!$B$1,MATCH(A218&amp;"-"&amp;D218&amp;"-"&amp;T218&amp;"-"&amp;Medical!C218,Profile!B:B,0)-1,4)</f>
        <v>[["Multispecialty Group",1569056],["Pathology",523448],["Unknown Specialty",290425],["Internal Medicine",103510],["Physical Therapy",96135]]</v>
      </c>
      <c r="M218" s="10">
        <f ca="1">OFFSET(Profile!$B$1,MATCH(A218&amp;"-"&amp;D218&amp;"-"&amp;T218&amp;"-"&amp;Medical!C218,Profile!B:B,0)-1,5)</f>
        <v>188</v>
      </c>
      <c r="N218" s="13"/>
      <c r="O218" s="13"/>
      <c r="P218" s="13"/>
      <c r="Q218" s="13"/>
      <c r="R218" s="27"/>
      <c r="S218" s="27" t="s">
        <v>80</v>
      </c>
      <c r="T218" s="27" t="s">
        <v>84</v>
      </c>
      <c r="U218" s="30" t="str">
        <f ca="1">IF(A218="","",IFERROR(IF(OFFSET('Data Model'!$K$1,MATCH(W218,'Data Model'!L:L,0)-1,0)=TRUE,"Y","N"),"N"))</f>
        <v>N</v>
      </c>
      <c r="V218" s="10" t="str">
        <f t="shared" si="7"/>
        <v>('UPHP','Claim',216,'"prov_billing_specialty_1"','','PROV_SPECIALTY_1_CD',NULL,'',NULL,NULL,NULL,'UPHP','V00'),</v>
      </c>
      <c r="W218" s="10" t="str">
        <f t="shared" si="6"/>
        <v>-PROV_SPECIALTY_1_CD</v>
      </c>
    </row>
    <row r="219" spans="1:23" ht="45">
      <c r="A219" s="11" t="s">
        <v>80</v>
      </c>
      <c r="B219" s="11">
        <v>217</v>
      </c>
      <c r="C219" s="11" t="s">
        <v>350</v>
      </c>
      <c r="D219" s="11" t="s">
        <v>82</v>
      </c>
      <c r="E219" s="23" t="s">
        <v>351</v>
      </c>
      <c r="F219" s="11"/>
      <c r="G219" s="11"/>
      <c r="H219" s="11"/>
      <c r="I219" s="10" t="str">
        <f ca="1">IFERROR(OFFSET(Profile!$B$1,MATCH(A219&amp;"-"&amp;D219&amp;"-"&amp;T219&amp;"-"&amp;Medical!C219,Profile!B:B,0)-1,1),"NO DATA PROFILE FOUND")</f>
        <v>Addiction Medicine</v>
      </c>
      <c r="J219" s="10" t="str">
        <f ca="1">OFFSET(Profile!$B$1,MATCH(A219&amp;"-"&amp;D219&amp;"-"&amp;T219&amp;"-"&amp;Medical!C219,Profile!B:B,0)-1,2)</f>
        <v>Sports Medicine</v>
      </c>
      <c r="K219" s="10">
        <f ca="1">OFFSET(Profile!$B$1,MATCH(A219&amp;"-"&amp;D219&amp;"-"&amp;T219&amp;"-"&amp;Medical!C219,Profile!B:B,0)-1,3)</f>
        <v>99.26</v>
      </c>
      <c r="L219" s="10" t="str">
        <f ca="1">OFFSET(Profile!$B$1,MATCH(A219&amp;"-"&amp;D219&amp;"-"&amp;T219&amp;"-"&amp;Medical!C219,Profile!B:B,0)-1,4)</f>
        <v>[["Psychology",124841],["Infectious Disease",44216],["Orthopedic Surgery",1047],["Hematology/Oncology",526],["Nutritional Counselor",357]]</v>
      </c>
      <c r="M219" s="10">
        <f ca="1">OFFSET(Profile!$B$1,MATCH(A219&amp;"-"&amp;D219&amp;"-"&amp;T219&amp;"-"&amp;Medical!C219,Profile!B:B,0)-1,5)</f>
        <v>28</v>
      </c>
      <c r="N219" s="13"/>
      <c r="O219" s="13"/>
      <c r="P219" s="13"/>
      <c r="Q219" s="13"/>
      <c r="R219" s="27"/>
      <c r="S219" s="27" t="s">
        <v>80</v>
      </c>
      <c r="T219" s="27" t="s">
        <v>84</v>
      </c>
      <c r="U219" s="30" t="str">
        <f ca="1">IF(A219="","",IFERROR(IF(OFFSET('Data Model'!$K$1,MATCH(W219,'Data Model'!L:L,0)-1,0)=TRUE,"Y","N"),"N"))</f>
        <v>N</v>
      </c>
      <c r="V219" s="10" t="str">
        <f t="shared" si="7"/>
        <v>('UPHP','Claim',217,'"prov_billing_specialty_2"','','PROV_SPECIALTY_2_CD',NULL,'',NULL,NULL,NULL,'UPHP','V00'),</v>
      </c>
      <c r="W219" s="10" t="str">
        <f t="shared" si="6"/>
        <v>-PROV_SPECIALTY_2_CD</v>
      </c>
    </row>
    <row r="220" spans="1:23">
      <c r="A220" s="11" t="s">
        <v>80</v>
      </c>
      <c r="B220" s="11">
        <v>218</v>
      </c>
      <c r="C220" s="11" t="s">
        <v>352</v>
      </c>
      <c r="D220" s="11" t="s">
        <v>82</v>
      </c>
      <c r="E220" s="12" t="str">
        <f>VLOOKUP(SUBSTITUTE(C220, "_billing", ""),'Data Model'!C:C,1,0)</f>
        <v>PROV_TITLE</v>
      </c>
      <c r="F220" s="11"/>
      <c r="G220" s="11"/>
      <c r="H220" s="11"/>
      <c r="I220" s="10">
        <f ca="1">IFERROR(OFFSET(Profile!$B$1,MATCH(A220&amp;"-"&amp;D220&amp;"-"&amp;T220&amp;"-"&amp;Medical!C220,Profile!B:B,0)-1,1),"NO DATA PROFILE FOUND")</f>
        <v>13</v>
      </c>
      <c r="J220" s="10" t="str">
        <f ca="1">OFFSET(Profile!$B$1,MATCH(A220&amp;"-"&amp;D220&amp;"-"&amp;T220&amp;"-"&amp;Medical!C220,Profile!B:B,0)-1,2)</f>
        <v>md</v>
      </c>
      <c r="K220" s="10">
        <f ca="1">OFFSET(Profile!$B$1,MATCH(A220&amp;"-"&amp;D220&amp;"-"&amp;T220&amp;"-"&amp;Medical!C220,Profile!B:B,0)-1,3)</f>
        <v>99.35</v>
      </c>
      <c r="L220" s="10" t="str">
        <f ca="1">OFFSET(Profile!$B$1,MATCH(A220&amp;"-"&amp;D220&amp;"-"&amp;T220&amp;"-"&amp;Medical!C220,Profile!B:B,0)-1,4)</f>
        <v>[["MD",65867],["0039",10578],["DC",6427],["DO",6296],["DPM",5746]]</v>
      </c>
      <c r="M220" s="10">
        <f ca="1">OFFSET(Profile!$B$1,MATCH(A220&amp;"-"&amp;D220&amp;"-"&amp;T220&amp;"-"&amp;Medical!C220,Profile!B:B,0)-1,5)</f>
        <v>128</v>
      </c>
      <c r="N220" s="13"/>
      <c r="O220" s="13"/>
      <c r="P220" s="13"/>
      <c r="Q220" s="13"/>
      <c r="R220" s="27"/>
      <c r="S220" s="27" t="s">
        <v>80</v>
      </c>
      <c r="T220" s="27" t="s">
        <v>84</v>
      </c>
      <c r="U220" s="30" t="str">
        <f ca="1">IF(A220="","",IFERROR(IF(OFFSET('Data Model'!$K$1,MATCH(W220,'Data Model'!L:L,0)-1,0)=TRUE,"Y","N"),"N"))</f>
        <v>N</v>
      </c>
      <c r="V220" s="10" t="str">
        <f t="shared" si="7"/>
        <v>('UPHP','Claim',218,'"prov_billing_title"','','PROV_TITLE',NULL,'',NULL,NULL,NULL,'UPHP','V00'),</v>
      </c>
      <c r="W220" s="10" t="str">
        <f t="shared" si="6"/>
        <v>-PROV_TITLE</v>
      </c>
    </row>
    <row r="221" spans="1:23" ht="30">
      <c r="A221" s="11" t="s">
        <v>80</v>
      </c>
      <c r="B221" s="11">
        <v>219</v>
      </c>
      <c r="C221" s="11" t="s">
        <v>353</v>
      </c>
      <c r="D221" s="11" t="s">
        <v>82</v>
      </c>
      <c r="E221" s="12" t="str">
        <f>VLOOKUP(SUBSTITUTE(C221, "_billing", ""),'Data Model'!C:C,1,0)</f>
        <v>PROV_TYPE</v>
      </c>
      <c r="F221" s="11"/>
      <c r="G221" s="11"/>
      <c r="H221" s="11"/>
      <c r="I221" s="10">
        <f ca="1">IFERROR(OFFSET(Profile!$B$1,MATCH(A221&amp;"-"&amp;D221&amp;"-"&amp;T221&amp;"-"&amp;Medical!C221,Profile!B:B,0)-1,1),"NO DATA PROFILE FOUND")</f>
        <v>1</v>
      </c>
      <c r="J221" s="10" t="str">
        <f ca="1">OFFSET(Profile!$B$1,MATCH(A221&amp;"-"&amp;D221&amp;"-"&amp;T221&amp;"-"&amp;Medical!C221,Profile!B:B,0)-1,2)</f>
        <v>WOMH</v>
      </c>
      <c r="K221" s="10">
        <f ca="1">OFFSET(Profile!$B$1,MATCH(A221&amp;"-"&amp;D221&amp;"-"&amp;T221&amp;"-"&amp;Medical!C221,Profile!B:B,0)-1,3)</f>
        <v>58.71</v>
      </c>
      <c r="L221" s="10" t="str">
        <f ca="1">OFFSET(Profile!$B$1,MATCH(A221&amp;"-"&amp;D221&amp;"-"&amp;T221&amp;"-"&amp;Medical!C221,Profile!B:B,0)-1,4)</f>
        <v>[["HOS",5666221],["LAB",1018312],["DME",331731],["PCFI",299974],["MHO",287576]]</v>
      </c>
      <c r="M221" s="10">
        <f ca="1">OFFSET(Profile!$B$1,MATCH(A221&amp;"-"&amp;D221&amp;"-"&amp;T221&amp;"-"&amp;Medical!C221,Profile!B:B,0)-1,5)</f>
        <v>173</v>
      </c>
      <c r="N221" s="13"/>
      <c r="O221" s="13"/>
      <c r="P221" s="13"/>
      <c r="Q221" s="13"/>
      <c r="R221" s="27"/>
      <c r="S221" s="27" t="s">
        <v>80</v>
      </c>
      <c r="T221" s="27" t="s">
        <v>84</v>
      </c>
      <c r="U221" s="30" t="str">
        <f ca="1">IF(A221="","",IFERROR(IF(OFFSET('Data Model'!$K$1,MATCH(W221,'Data Model'!L:L,0)-1,0)=TRUE,"Y","N"),"N"))</f>
        <v>N</v>
      </c>
      <c r="V221" s="10" t="str">
        <f t="shared" si="7"/>
        <v>('UPHP','Claim',219,'"prov_billing_type"','','PROV_TYPE',NULL,'',NULL,NULL,NULL,'UPHP','V00'),</v>
      </c>
      <c r="W221" s="10" t="str">
        <f t="shared" si="6"/>
        <v>-PROV_TYPE</v>
      </c>
    </row>
    <row r="222" spans="1:23" ht="45">
      <c r="A222" s="11" t="s">
        <v>80</v>
      </c>
      <c r="B222" s="11">
        <v>220</v>
      </c>
      <c r="C222" s="11" t="s">
        <v>354</v>
      </c>
      <c r="D222" s="11" t="s">
        <v>82</v>
      </c>
      <c r="E222" s="12" t="str">
        <f>VLOOKUP(SUBSTITUTE(C222, "_billing", ""),'Data Model'!C:C,1,0)</f>
        <v>PROV_TYPE_DESC</v>
      </c>
      <c r="F222" s="11"/>
      <c r="G222" s="11"/>
      <c r="H222" s="11"/>
      <c r="I222" s="10" t="str">
        <f ca="1">IFERROR(OFFSET(Profile!$B$1,MATCH(A222&amp;"-"&amp;D222&amp;"-"&amp;T222&amp;"-"&amp;Medical!C222,Profile!B:B,0)-1,1),"NO DATA PROFILE FOUND")</f>
        <v>ACNP</v>
      </c>
      <c r="J222" s="10" t="str">
        <f ca="1">OFFSET(Profile!$B$1,MATCH(A222&amp;"-"&amp;D222&amp;"-"&amp;T222&amp;"-"&amp;Medical!C222,Profile!B:B,0)-1,2)</f>
        <v>Womans Health</v>
      </c>
      <c r="K222" s="10">
        <f ca="1">OFFSET(Profile!$B$1,MATCH(A222&amp;"-"&amp;D222&amp;"-"&amp;T222&amp;"-"&amp;Medical!C222,Profile!B:B,0)-1,3)</f>
        <v>59.19</v>
      </c>
      <c r="L222" s="10" t="str">
        <f ca="1">OFFSET(Profile!$B$1,MATCH(A222&amp;"-"&amp;D222&amp;"-"&amp;T222&amp;"-"&amp;Medical!C222,Profile!B:B,0)-1,4)</f>
        <v>[["Hospital",5666221],["Indep Lab",1018312],["Durable Medical Equipment",331731],["Consumer Dir Pers Care FI",299974],["Mental Health, Outpatient",287576]]</v>
      </c>
      <c r="M222" s="10">
        <f ca="1">OFFSET(Profile!$B$1,MATCH(A222&amp;"-"&amp;D222&amp;"-"&amp;T222&amp;"-"&amp;Medical!C222,Profile!B:B,0)-1,5)</f>
        <v>167</v>
      </c>
      <c r="N222" s="13"/>
      <c r="O222" s="13"/>
      <c r="P222" s="13"/>
      <c r="Q222" s="13"/>
      <c r="R222" s="27"/>
      <c r="S222" s="27" t="s">
        <v>80</v>
      </c>
      <c r="T222" s="27" t="s">
        <v>84</v>
      </c>
      <c r="U222" s="30" t="str">
        <f ca="1">IF(A222="","",IFERROR(IF(OFFSET('Data Model'!$K$1,MATCH(W222,'Data Model'!L:L,0)-1,0)=TRUE,"Y","N"),"N"))</f>
        <v>N</v>
      </c>
      <c r="V222" s="10" t="str">
        <f t="shared" si="7"/>
        <v>('UPHP','Claim',220,'"prov_billing_type_desc"','','PROV_TYPE_DESC',NULL,'',NULL,NULL,NULL,'UPHP','V00'),</v>
      </c>
      <c r="W222" s="10" t="str">
        <f t="shared" si="6"/>
        <v>-PROV_TYPE_DESC</v>
      </c>
    </row>
    <row r="223" spans="1:23">
      <c r="A223" s="11" t="s">
        <v>80</v>
      </c>
      <c r="B223" s="11">
        <v>221</v>
      </c>
      <c r="C223" s="11" t="s">
        <v>355</v>
      </c>
      <c r="D223" s="11" t="s">
        <v>82</v>
      </c>
      <c r="E223" s="23" t="s">
        <v>320</v>
      </c>
      <c r="F223" s="11"/>
      <c r="G223" s="11"/>
      <c r="H223" s="11"/>
      <c r="I223" s="10" t="str">
        <f ca="1">IFERROR(OFFSET(Profile!$B$1,MATCH(A223&amp;"-"&amp;D223&amp;"-"&amp;T223&amp;"-"&amp;Medical!C223,Profile!B:B,0)-1,1),"NO DATA PROFILE FOUND")</f>
        <v>null</v>
      </c>
      <c r="J223" s="10" t="str">
        <f ca="1">OFFSET(Profile!$B$1,MATCH(A223&amp;"-"&amp;D223&amp;"-"&amp;T223&amp;"-"&amp;Medical!C223,Profile!B:B,0)-1,2)</f>
        <v>null</v>
      </c>
      <c r="K223" s="10">
        <f ca="1">OFFSET(Profile!$B$1,MATCH(A223&amp;"-"&amp;D223&amp;"-"&amp;T223&amp;"-"&amp;Medical!C223,Profile!B:B,0)-1,3)</f>
        <v>100</v>
      </c>
      <c r="L223" s="10" t="str">
        <f ca="1">OFFSET(Profile!$B$1,MATCH(A223&amp;"-"&amp;D223&amp;"-"&amp;T223&amp;"-"&amp;Medical!C223,Profile!B:B,0)-1,4)</f>
        <v>[]</v>
      </c>
      <c r="M223" s="10">
        <f ca="1">OFFSET(Profile!$B$1,MATCH(A223&amp;"-"&amp;D223&amp;"-"&amp;T223&amp;"-"&amp;Medical!C223,Profile!B:B,0)-1,5)</f>
        <v>0</v>
      </c>
      <c r="N223" s="13"/>
      <c r="O223" s="13"/>
      <c r="P223" s="13"/>
      <c r="Q223" s="13"/>
      <c r="R223" s="27"/>
      <c r="S223" s="27" t="s">
        <v>80</v>
      </c>
      <c r="T223" s="27" t="s">
        <v>84</v>
      </c>
      <c r="U223" s="30" t="str">
        <f ca="1">IF(A223="","",IFERROR(IF(OFFSET('Data Model'!$K$1,MATCH(W223,'Data Model'!L:L,0)-1,0)=TRUE,"Y","N"),"N"))</f>
        <v>N</v>
      </c>
      <c r="V223" s="10" t="str">
        <f t="shared" si="7"/>
        <v>('UPHP','Claim',221,'"prov_pcp_add_1"','','PROV_ADD_LINE_1',NULL,'',NULL,NULL,NULL,'UPHP','V00'),</v>
      </c>
      <c r="W223" s="10" t="str">
        <f t="shared" si="6"/>
        <v>-PROV_ADD_LINE_1</v>
      </c>
    </row>
    <row r="224" spans="1:23">
      <c r="A224" s="11" t="s">
        <v>80</v>
      </c>
      <c r="B224" s="11">
        <v>222</v>
      </c>
      <c r="C224" s="11" t="s">
        <v>356</v>
      </c>
      <c r="D224" s="11" t="s">
        <v>82</v>
      </c>
      <c r="E224" s="23" t="s">
        <v>322</v>
      </c>
      <c r="F224" s="11"/>
      <c r="G224" s="11"/>
      <c r="H224" s="11"/>
      <c r="I224" s="10" t="str">
        <f ca="1">IFERROR(OFFSET(Profile!$B$1,MATCH(A224&amp;"-"&amp;D224&amp;"-"&amp;T224&amp;"-"&amp;Medical!C224,Profile!B:B,0)-1,1),"NO DATA PROFILE FOUND")</f>
        <v>null</v>
      </c>
      <c r="J224" s="10" t="str">
        <f ca="1">OFFSET(Profile!$B$1,MATCH(A224&amp;"-"&amp;D224&amp;"-"&amp;T224&amp;"-"&amp;Medical!C224,Profile!B:B,0)-1,2)</f>
        <v>null</v>
      </c>
      <c r="K224" s="10">
        <f ca="1">OFFSET(Profile!$B$1,MATCH(A224&amp;"-"&amp;D224&amp;"-"&amp;T224&amp;"-"&amp;Medical!C224,Profile!B:B,0)-1,3)</f>
        <v>100</v>
      </c>
      <c r="L224" s="10" t="str">
        <f ca="1">OFFSET(Profile!$B$1,MATCH(A224&amp;"-"&amp;D224&amp;"-"&amp;T224&amp;"-"&amp;Medical!C224,Profile!B:B,0)-1,4)</f>
        <v>[]</v>
      </c>
      <c r="M224" s="10">
        <f ca="1">OFFSET(Profile!$B$1,MATCH(A224&amp;"-"&amp;D224&amp;"-"&amp;T224&amp;"-"&amp;Medical!C224,Profile!B:B,0)-1,5)</f>
        <v>0</v>
      </c>
      <c r="N224" s="13"/>
      <c r="O224" s="13"/>
      <c r="P224" s="13"/>
      <c r="Q224" s="13"/>
      <c r="R224" s="27"/>
      <c r="S224" s="27" t="s">
        <v>80</v>
      </c>
      <c r="T224" s="27" t="s">
        <v>84</v>
      </c>
      <c r="U224" s="30" t="str">
        <f ca="1">IF(A224="","",IFERROR(IF(OFFSET('Data Model'!$K$1,MATCH(W224,'Data Model'!L:L,0)-1,0)=TRUE,"Y","N"),"N"))</f>
        <v>N</v>
      </c>
      <c r="V224" s="10" t="str">
        <f t="shared" si="7"/>
        <v>('UPHP','Claim',222,'"prov_pcp_add_2"','','PROV_ADD_LINE_2',NULL,'',NULL,NULL,NULL,'UPHP','V00'),</v>
      </c>
      <c r="W224" s="10" t="str">
        <f t="shared" si="6"/>
        <v>-PROV_ADD_LINE_2</v>
      </c>
    </row>
    <row r="225" spans="1:23">
      <c r="A225" s="11" t="s">
        <v>80</v>
      </c>
      <c r="B225" s="11">
        <v>223</v>
      </c>
      <c r="C225" s="11" t="s">
        <v>357</v>
      </c>
      <c r="D225" s="11" t="s">
        <v>82</v>
      </c>
      <c r="E225" s="23" t="s">
        <v>324</v>
      </c>
      <c r="F225" s="11"/>
      <c r="G225" s="11"/>
      <c r="H225" s="11"/>
      <c r="I225" s="10" t="str">
        <f ca="1">IFERROR(OFFSET(Profile!$B$1,MATCH(A225&amp;"-"&amp;D225&amp;"-"&amp;T225&amp;"-"&amp;Medical!C225,Profile!B:B,0)-1,1),"NO DATA PROFILE FOUND")</f>
        <v>null</v>
      </c>
      <c r="J225" s="10" t="str">
        <f ca="1">OFFSET(Profile!$B$1,MATCH(A225&amp;"-"&amp;D225&amp;"-"&amp;T225&amp;"-"&amp;Medical!C225,Profile!B:B,0)-1,2)</f>
        <v>null</v>
      </c>
      <c r="K225" s="10">
        <f ca="1">OFFSET(Profile!$B$1,MATCH(A225&amp;"-"&amp;D225&amp;"-"&amp;T225&amp;"-"&amp;Medical!C225,Profile!B:B,0)-1,3)</f>
        <v>100</v>
      </c>
      <c r="L225" s="10" t="str">
        <f ca="1">OFFSET(Profile!$B$1,MATCH(A225&amp;"-"&amp;D225&amp;"-"&amp;T225&amp;"-"&amp;Medical!C225,Profile!B:B,0)-1,4)</f>
        <v>[]</v>
      </c>
      <c r="M225" s="10">
        <f ca="1">OFFSET(Profile!$B$1,MATCH(A225&amp;"-"&amp;D225&amp;"-"&amp;T225&amp;"-"&amp;Medical!C225,Profile!B:B,0)-1,5)</f>
        <v>0</v>
      </c>
      <c r="N225" s="13"/>
      <c r="O225" s="13"/>
      <c r="P225" s="13"/>
      <c r="Q225" s="13"/>
      <c r="R225" s="27"/>
      <c r="S225" s="27" t="s">
        <v>80</v>
      </c>
      <c r="T225" s="27" t="s">
        <v>84</v>
      </c>
      <c r="U225" s="30" t="str">
        <f ca="1">IF(A225="","",IFERROR(IF(OFFSET('Data Model'!$K$1,MATCH(W225,'Data Model'!L:L,0)-1,0)=TRUE,"Y","N"),"N"))</f>
        <v>N</v>
      </c>
      <c r="V225" s="10" t="str">
        <f t="shared" si="7"/>
        <v>('UPHP','Claim',223,'"prov_pcp_add_city"','','PROV_CITY',NULL,'',NULL,NULL,NULL,'UPHP','V00'),</v>
      </c>
      <c r="W225" s="10" t="str">
        <f t="shared" si="6"/>
        <v>-PROV_CITY</v>
      </c>
    </row>
    <row r="226" spans="1:23">
      <c r="A226" s="11" t="s">
        <v>80</v>
      </c>
      <c r="B226" s="11">
        <v>224</v>
      </c>
      <c r="C226" s="11" t="s">
        <v>358</v>
      </c>
      <c r="D226" s="11" t="s">
        <v>82</v>
      </c>
      <c r="E226" s="23" t="s">
        <v>326</v>
      </c>
      <c r="F226" s="11"/>
      <c r="G226" s="11"/>
      <c r="H226" s="11"/>
      <c r="I226" s="10" t="str">
        <f ca="1">IFERROR(OFFSET(Profile!$B$1,MATCH(A226&amp;"-"&amp;D226&amp;"-"&amp;T226&amp;"-"&amp;Medical!C226,Profile!B:B,0)-1,1),"NO DATA PROFILE FOUND")</f>
        <v>null</v>
      </c>
      <c r="J226" s="10" t="str">
        <f ca="1">OFFSET(Profile!$B$1,MATCH(A226&amp;"-"&amp;D226&amp;"-"&amp;T226&amp;"-"&amp;Medical!C226,Profile!B:B,0)-1,2)</f>
        <v>null</v>
      </c>
      <c r="K226" s="10">
        <f ca="1">OFFSET(Profile!$B$1,MATCH(A226&amp;"-"&amp;D226&amp;"-"&amp;T226&amp;"-"&amp;Medical!C226,Profile!B:B,0)-1,3)</f>
        <v>100</v>
      </c>
      <c r="L226" s="10" t="str">
        <f ca="1">OFFSET(Profile!$B$1,MATCH(A226&amp;"-"&amp;D226&amp;"-"&amp;T226&amp;"-"&amp;Medical!C226,Profile!B:B,0)-1,4)</f>
        <v>[]</v>
      </c>
      <c r="M226" s="10">
        <f ca="1">OFFSET(Profile!$B$1,MATCH(A226&amp;"-"&amp;D226&amp;"-"&amp;T226&amp;"-"&amp;Medical!C226,Profile!B:B,0)-1,5)</f>
        <v>0</v>
      </c>
      <c r="N226" s="13"/>
      <c r="O226" s="13"/>
      <c r="P226" s="13"/>
      <c r="Q226" s="13"/>
      <c r="R226" s="27"/>
      <c r="S226" s="27" t="s">
        <v>80</v>
      </c>
      <c r="T226" s="27" t="s">
        <v>84</v>
      </c>
      <c r="U226" s="30" t="str">
        <f ca="1">IF(A226="","",IFERROR(IF(OFFSET('Data Model'!$K$1,MATCH(W226,'Data Model'!L:L,0)-1,0)=TRUE,"Y","N"),"N"))</f>
        <v>N</v>
      </c>
      <c r="V226" s="10" t="str">
        <f t="shared" si="7"/>
        <v>('UPHP','Claim',224,'"prov_pcp_add_county"','','PROV_COUNTY',NULL,'',NULL,NULL,NULL,'UPHP','V00'),</v>
      </c>
      <c r="W226" s="10" t="str">
        <f t="shared" si="6"/>
        <v>-PROV_COUNTY</v>
      </c>
    </row>
    <row r="227" spans="1:23">
      <c r="A227" s="11" t="s">
        <v>80</v>
      </c>
      <c r="B227" s="11">
        <v>225</v>
      </c>
      <c r="C227" s="11" t="s">
        <v>359</v>
      </c>
      <c r="D227" s="11" t="s">
        <v>82</v>
      </c>
      <c r="E227" s="23" t="s">
        <v>315</v>
      </c>
      <c r="F227" s="11"/>
      <c r="G227" s="11"/>
      <c r="H227" s="11"/>
      <c r="I227" s="10" t="str">
        <f ca="1">IFERROR(OFFSET(Profile!$B$1,MATCH(A227&amp;"-"&amp;D227&amp;"-"&amp;T227&amp;"-"&amp;Medical!C227,Profile!B:B,0)-1,1),"NO DATA PROFILE FOUND")</f>
        <v>null</v>
      </c>
      <c r="J227" s="10" t="str">
        <f ca="1">OFFSET(Profile!$B$1,MATCH(A227&amp;"-"&amp;D227&amp;"-"&amp;T227&amp;"-"&amp;Medical!C227,Profile!B:B,0)-1,2)</f>
        <v>null</v>
      </c>
      <c r="K227" s="10">
        <f ca="1">OFFSET(Profile!$B$1,MATCH(A227&amp;"-"&amp;D227&amp;"-"&amp;T227&amp;"-"&amp;Medical!C227,Profile!B:B,0)-1,3)</f>
        <v>100</v>
      </c>
      <c r="L227" s="10" t="str">
        <f ca="1">OFFSET(Profile!$B$1,MATCH(A227&amp;"-"&amp;D227&amp;"-"&amp;T227&amp;"-"&amp;Medical!C227,Profile!B:B,0)-1,4)</f>
        <v>[]</v>
      </c>
      <c r="M227" s="10">
        <f ca="1">OFFSET(Profile!$B$1,MATCH(A227&amp;"-"&amp;D227&amp;"-"&amp;T227&amp;"-"&amp;Medical!C227,Profile!B:B,0)-1,5)</f>
        <v>0</v>
      </c>
      <c r="N227" s="13"/>
      <c r="O227" s="13"/>
      <c r="P227" s="13"/>
      <c r="Q227" s="13"/>
      <c r="R227" s="27"/>
      <c r="S227" s="27" t="s">
        <v>80</v>
      </c>
      <c r="T227" s="27" t="s">
        <v>84</v>
      </c>
      <c r="U227" s="30" t="str">
        <f ca="1">IF(A227="","",IFERROR(IF(OFFSET('Data Model'!$K$1,MATCH(W227,'Data Model'!L:L,0)-1,0)=TRUE,"Y","N"),"N"))</f>
        <v>N</v>
      </c>
      <c r="V227" s="10" t="str">
        <f t="shared" si="7"/>
        <v>('UPHP','Claim',225,'"prov_pcp_add_state_cd"','','PROV_STATE_CD',NULL,'',NULL,NULL,NULL,'UPHP','V00'),</v>
      </c>
      <c r="W227" s="10" t="str">
        <f t="shared" si="6"/>
        <v>-PROV_STATE_CD</v>
      </c>
    </row>
    <row r="228" spans="1:23">
      <c r="A228" s="11" t="s">
        <v>80</v>
      </c>
      <c r="B228" s="11">
        <v>226</v>
      </c>
      <c r="C228" s="11" t="s">
        <v>360</v>
      </c>
      <c r="D228" s="11" t="s">
        <v>82</v>
      </c>
      <c r="E228" s="23" t="s">
        <v>329</v>
      </c>
      <c r="F228" s="11"/>
      <c r="G228" s="11"/>
      <c r="H228" s="11"/>
      <c r="I228" s="10" t="str">
        <f ca="1">IFERROR(OFFSET(Profile!$B$1,MATCH(A228&amp;"-"&amp;D228&amp;"-"&amp;T228&amp;"-"&amp;Medical!C228,Profile!B:B,0)-1,1),"NO DATA PROFILE FOUND")</f>
        <v>null</v>
      </c>
      <c r="J228" s="10" t="str">
        <f ca="1">OFFSET(Profile!$B$1,MATCH(A228&amp;"-"&amp;D228&amp;"-"&amp;T228&amp;"-"&amp;Medical!C228,Profile!B:B,0)-1,2)</f>
        <v>null</v>
      </c>
      <c r="K228" s="10">
        <f ca="1">OFFSET(Profile!$B$1,MATCH(A228&amp;"-"&amp;D228&amp;"-"&amp;T228&amp;"-"&amp;Medical!C228,Profile!B:B,0)-1,3)</f>
        <v>100</v>
      </c>
      <c r="L228" s="10" t="str">
        <f ca="1">OFFSET(Profile!$B$1,MATCH(A228&amp;"-"&amp;D228&amp;"-"&amp;T228&amp;"-"&amp;Medical!C228,Profile!B:B,0)-1,4)</f>
        <v>[]</v>
      </c>
      <c r="M228" s="10">
        <f ca="1">OFFSET(Profile!$B$1,MATCH(A228&amp;"-"&amp;D228&amp;"-"&amp;T228&amp;"-"&amp;Medical!C228,Profile!B:B,0)-1,5)</f>
        <v>0</v>
      </c>
      <c r="N228" s="13"/>
      <c r="O228" s="13"/>
      <c r="P228" s="13"/>
      <c r="Q228" s="13"/>
      <c r="R228" s="27"/>
      <c r="S228" s="27" t="s">
        <v>80</v>
      </c>
      <c r="T228" s="27" t="s">
        <v>84</v>
      </c>
      <c r="U228" s="30" t="str">
        <f ca="1">IF(A228="","",IFERROR(IF(OFFSET('Data Model'!$K$1,MATCH(W228,'Data Model'!L:L,0)-1,0)=TRUE,"Y","N"),"N"))</f>
        <v>N</v>
      </c>
      <c r="V228" s="10" t="str">
        <f t="shared" si="7"/>
        <v>('UPHP','Claim',226,'"prov_pcp_add_zip"','','PROV_POSTAL_CD',NULL,'',NULL,NULL,NULL,'UPHP','V00'),</v>
      </c>
      <c r="W228" s="10" t="str">
        <f t="shared" si="6"/>
        <v>-PROV_POSTAL_CD</v>
      </c>
    </row>
    <row r="229" spans="1:23">
      <c r="A229" s="11" t="s">
        <v>80</v>
      </c>
      <c r="B229" s="11">
        <v>227</v>
      </c>
      <c r="C229" s="11" t="s">
        <v>361</v>
      </c>
      <c r="D229" s="11" t="s">
        <v>82</v>
      </c>
      <c r="E229" s="12" t="str">
        <f>VLOOKUP(SUBSTITUTE(C229, "_pcp", ""),'Data Model'!C:C,1,0)</f>
        <v>PROV_DEA_NUM</v>
      </c>
      <c r="F229" s="11"/>
      <c r="G229" s="11"/>
      <c r="H229" s="11"/>
      <c r="I229" s="10" t="str">
        <f ca="1">IFERROR(OFFSET(Profile!$B$1,MATCH(A229&amp;"-"&amp;D229&amp;"-"&amp;T229&amp;"-"&amp;Medical!C229,Profile!B:B,0)-1,1),"NO DATA PROFILE FOUND")</f>
        <v>null</v>
      </c>
      <c r="J229" s="10" t="str">
        <f ca="1">OFFSET(Profile!$B$1,MATCH(A229&amp;"-"&amp;D229&amp;"-"&amp;T229&amp;"-"&amp;Medical!C229,Profile!B:B,0)-1,2)</f>
        <v>null</v>
      </c>
      <c r="K229" s="10">
        <f ca="1">OFFSET(Profile!$B$1,MATCH(A229&amp;"-"&amp;D229&amp;"-"&amp;T229&amp;"-"&amp;Medical!C229,Profile!B:B,0)-1,3)</f>
        <v>100</v>
      </c>
      <c r="L229" s="10" t="str">
        <f ca="1">OFFSET(Profile!$B$1,MATCH(A229&amp;"-"&amp;D229&amp;"-"&amp;T229&amp;"-"&amp;Medical!C229,Profile!B:B,0)-1,4)</f>
        <v>[]</v>
      </c>
      <c r="M229" s="10">
        <f ca="1">OFFSET(Profile!$B$1,MATCH(A229&amp;"-"&amp;D229&amp;"-"&amp;T229&amp;"-"&amp;Medical!C229,Profile!B:B,0)-1,5)</f>
        <v>0</v>
      </c>
      <c r="N229" s="13"/>
      <c r="O229" s="13"/>
      <c r="P229" s="13"/>
      <c r="Q229" s="13"/>
      <c r="R229" s="27"/>
      <c r="S229" s="27" t="s">
        <v>80</v>
      </c>
      <c r="T229" s="27" t="s">
        <v>84</v>
      </c>
      <c r="U229" s="30" t="str">
        <f ca="1">IF(A229="","",IFERROR(IF(OFFSET('Data Model'!$K$1,MATCH(W229,'Data Model'!L:L,0)-1,0)=TRUE,"Y","N"),"N"))</f>
        <v>N</v>
      </c>
      <c r="V229" s="10" t="str">
        <f t="shared" si="7"/>
        <v>('UPHP','Claim',227,'"prov_pcp_dea_num"','','PROV_DEA_NUM',NULL,'',NULL,NULL,NULL,'UPHP','V00'),</v>
      </c>
      <c r="W229" s="10" t="str">
        <f t="shared" si="6"/>
        <v>-PROV_DEA_NUM</v>
      </c>
    </row>
    <row r="230" spans="1:23">
      <c r="A230" s="11" t="s">
        <v>80</v>
      </c>
      <c r="B230" s="11">
        <v>228</v>
      </c>
      <c r="C230" s="11" t="s">
        <v>362</v>
      </c>
      <c r="D230" s="11" t="s">
        <v>82</v>
      </c>
      <c r="E230" s="12" t="str">
        <f>VLOOKUP(SUBSTITUTE(C230, "_pcp", ""),'Data Model'!C:C,1,0)</f>
        <v>PROV_FIRST_NAME</v>
      </c>
      <c r="F230" s="11"/>
      <c r="G230" s="11"/>
      <c r="H230" s="11"/>
      <c r="I230" s="10" t="str">
        <f ca="1">IFERROR(OFFSET(Profile!$B$1,MATCH(A230&amp;"-"&amp;D230&amp;"-"&amp;T230&amp;"-"&amp;Medical!C230,Profile!B:B,0)-1,1),"NO DATA PROFILE FOUND")</f>
        <v>null</v>
      </c>
      <c r="J230" s="10" t="str">
        <f ca="1">OFFSET(Profile!$B$1,MATCH(A230&amp;"-"&amp;D230&amp;"-"&amp;T230&amp;"-"&amp;Medical!C230,Profile!B:B,0)-1,2)</f>
        <v>null</v>
      </c>
      <c r="K230" s="10">
        <f ca="1">OFFSET(Profile!$B$1,MATCH(A230&amp;"-"&amp;D230&amp;"-"&amp;T230&amp;"-"&amp;Medical!C230,Profile!B:B,0)-1,3)</f>
        <v>100</v>
      </c>
      <c r="L230" s="10" t="str">
        <f ca="1">OFFSET(Profile!$B$1,MATCH(A230&amp;"-"&amp;D230&amp;"-"&amp;T230&amp;"-"&amp;Medical!C230,Profile!B:B,0)-1,4)</f>
        <v>[]</v>
      </c>
      <c r="M230" s="10">
        <f ca="1">OFFSET(Profile!$B$1,MATCH(A230&amp;"-"&amp;D230&amp;"-"&amp;T230&amp;"-"&amp;Medical!C230,Profile!B:B,0)-1,5)</f>
        <v>0</v>
      </c>
      <c r="N230" s="13"/>
      <c r="O230" s="13"/>
      <c r="P230" s="13"/>
      <c r="Q230" s="13"/>
      <c r="R230" s="27"/>
      <c r="S230" s="27" t="s">
        <v>80</v>
      </c>
      <c r="T230" s="27" t="s">
        <v>84</v>
      </c>
      <c r="U230" s="30" t="str">
        <f ca="1">IF(A230="","",IFERROR(IF(OFFSET('Data Model'!$K$1,MATCH(W230,'Data Model'!L:L,0)-1,0)=TRUE,"Y","N"),"N"))</f>
        <v>N</v>
      </c>
      <c r="V230" s="10" t="str">
        <f t="shared" si="7"/>
        <v>('UPHP','Claim',228,'"prov_pcp_first_name"','','PROV_FIRST_NAME',NULL,'',NULL,NULL,NULL,'UPHP','V00'),</v>
      </c>
      <c r="W230" s="10" t="str">
        <f t="shared" si="6"/>
        <v>-PROV_FIRST_NAME</v>
      </c>
    </row>
    <row r="231" spans="1:23">
      <c r="A231" s="11" t="s">
        <v>80</v>
      </c>
      <c r="B231" s="11">
        <v>229</v>
      </c>
      <c r="C231" s="11" t="s">
        <v>363</v>
      </c>
      <c r="D231" s="11" t="s">
        <v>82</v>
      </c>
      <c r="E231" s="12" t="str">
        <f>VLOOKUP(SUBSTITUTE(C231, "_pcp", ""),'Data Model'!C:C,1,0)</f>
        <v>PROV_FULL_NAME</v>
      </c>
      <c r="F231" s="11"/>
      <c r="G231" s="11"/>
      <c r="H231" s="11"/>
      <c r="I231" s="10" t="str">
        <f ca="1">IFERROR(OFFSET(Profile!$B$1,MATCH(A231&amp;"-"&amp;D231&amp;"-"&amp;T231&amp;"-"&amp;Medical!C231,Profile!B:B,0)-1,1),"NO DATA PROFILE FOUND")</f>
        <v>null</v>
      </c>
      <c r="J231" s="10" t="str">
        <f ca="1">OFFSET(Profile!$B$1,MATCH(A231&amp;"-"&amp;D231&amp;"-"&amp;T231&amp;"-"&amp;Medical!C231,Profile!B:B,0)-1,2)</f>
        <v>null</v>
      </c>
      <c r="K231" s="10">
        <f ca="1">OFFSET(Profile!$B$1,MATCH(A231&amp;"-"&amp;D231&amp;"-"&amp;T231&amp;"-"&amp;Medical!C231,Profile!B:B,0)-1,3)</f>
        <v>100</v>
      </c>
      <c r="L231" s="10" t="str">
        <f ca="1">OFFSET(Profile!$B$1,MATCH(A231&amp;"-"&amp;D231&amp;"-"&amp;T231&amp;"-"&amp;Medical!C231,Profile!B:B,0)-1,4)</f>
        <v>[]</v>
      </c>
      <c r="M231" s="10">
        <f ca="1">OFFSET(Profile!$B$1,MATCH(A231&amp;"-"&amp;D231&amp;"-"&amp;T231&amp;"-"&amp;Medical!C231,Profile!B:B,0)-1,5)</f>
        <v>0</v>
      </c>
      <c r="N231" s="13"/>
      <c r="O231" s="13"/>
      <c r="P231" s="13"/>
      <c r="Q231" s="13"/>
      <c r="R231" s="27"/>
      <c r="S231" s="27" t="s">
        <v>80</v>
      </c>
      <c r="T231" s="27" t="s">
        <v>84</v>
      </c>
      <c r="U231" s="30" t="str">
        <f ca="1">IF(A231="","",IFERROR(IF(OFFSET('Data Model'!$K$1,MATCH(W231,'Data Model'!L:L,0)-1,0)=TRUE,"Y","N"),"N"))</f>
        <v>N</v>
      </c>
      <c r="V231" s="10" t="str">
        <f t="shared" si="7"/>
        <v>('UPHP','Claim',229,'"prov_pcp_full_name"','','PROV_FULL_NAME',NULL,'',NULL,NULL,NULL,'UPHP','V00'),</v>
      </c>
      <c r="W231" s="10" t="str">
        <f t="shared" si="6"/>
        <v>-PROV_FULL_NAME</v>
      </c>
    </row>
    <row r="232" spans="1:23">
      <c r="A232" s="11" t="s">
        <v>80</v>
      </c>
      <c r="B232" s="11">
        <v>230</v>
      </c>
      <c r="C232" s="11" t="s">
        <v>364</v>
      </c>
      <c r="D232" s="23" t="s">
        <v>82</v>
      </c>
      <c r="E232" s="23" t="s">
        <v>334</v>
      </c>
      <c r="F232" s="11"/>
      <c r="G232" s="11"/>
      <c r="H232" s="11"/>
      <c r="I232" s="10" t="str">
        <f ca="1">IFERROR(OFFSET(Profile!$B$1,MATCH(A232&amp;"-"&amp;D232&amp;"-"&amp;T232&amp;"-"&amp;Medical!C232,Profile!B:B,0)-1,1),"NO DATA PROFILE FOUND")</f>
        <v>null</v>
      </c>
      <c r="J232" s="10" t="str">
        <f ca="1">OFFSET(Profile!$B$1,MATCH(A232&amp;"-"&amp;D232&amp;"-"&amp;T232&amp;"-"&amp;Medical!C232,Profile!B:B,0)-1,2)</f>
        <v>null</v>
      </c>
      <c r="K232" s="10">
        <f ca="1">OFFSET(Profile!$B$1,MATCH(A232&amp;"-"&amp;D232&amp;"-"&amp;T232&amp;"-"&amp;Medical!C232,Profile!B:B,0)-1,3)</f>
        <v>100</v>
      </c>
      <c r="L232" s="10" t="str">
        <f ca="1">OFFSET(Profile!$B$1,MATCH(A232&amp;"-"&amp;D232&amp;"-"&amp;T232&amp;"-"&amp;Medical!C232,Profile!B:B,0)-1,4)</f>
        <v>[]</v>
      </c>
      <c r="M232" s="10">
        <f ca="1">OFFSET(Profile!$B$1,MATCH(A232&amp;"-"&amp;D232&amp;"-"&amp;T232&amp;"-"&amp;Medical!C232,Profile!B:B,0)-1,5)</f>
        <v>0</v>
      </c>
      <c r="N232" s="13"/>
      <c r="O232" s="13"/>
      <c r="P232" s="13"/>
      <c r="Q232" s="13"/>
      <c r="R232" s="27"/>
      <c r="S232" s="27" t="s">
        <v>80</v>
      </c>
      <c r="T232" s="27" t="s">
        <v>84</v>
      </c>
      <c r="U232" s="30" t="str">
        <f ca="1">IF(A232="","",IFERROR(IF(OFFSET('Data Model'!$K$1,MATCH(W232,'Data Model'!L:L,0)-1,0)=TRUE,"Y","N"),"N"))</f>
        <v>N</v>
      </c>
      <c r="V232" s="10" t="str">
        <f t="shared" si="7"/>
        <v>('UPHP','Claim',230,'"prov_pcp_irs_num"','','PROV_TIN_NUM',NULL,'',NULL,NULL,NULL,'UPHP','V00'),</v>
      </c>
      <c r="W232" s="10" t="str">
        <f t="shared" si="6"/>
        <v>-PROV_TIN_NUM</v>
      </c>
    </row>
    <row r="233" spans="1:23">
      <c r="A233" s="11" t="s">
        <v>80</v>
      </c>
      <c r="B233" s="11">
        <v>231</v>
      </c>
      <c r="C233" s="11" t="s">
        <v>365</v>
      </c>
      <c r="D233" s="11" t="s">
        <v>82</v>
      </c>
      <c r="E233" s="12" t="str">
        <f>VLOOKUP(SUBSTITUTE(C233, "_pcp", ""),'Data Model'!C:C,1,0)</f>
        <v>PROV_LAST_NAME</v>
      </c>
      <c r="F233" s="11"/>
      <c r="G233" s="11"/>
      <c r="H233" s="11"/>
      <c r="I233" s="10" t="str">
        <f ca="1">IFERROR(OFFSET(Profile!$B$1,MATCH(A233&amp;"-"&amp;D233&amp;"-"&amp;T233&amp;"-"&amp;Medical!C233,Profile!B:B,0)-1,1),"NO DATA PROFILE FOUND")</f>
        <v>null</v>
      </c>
      <c r="J233" s="10" t="str">
        <f ca="1">OFFSET(Profile!$B$1,MATCH(A233&amp;"-"&amp;D233&amp;"-"&amp;T233&amp;"-"&amp;Medical!C233,Profile!B:B,0)-1,2)</f>
        <v>null</v>
      </c>
      <c r="K233" s="10">
        <f ca="1">OFFSET(Profile!$B$1,MATCH(A233&amp;"-"&amp;D233&amp;"-"&amp;T233&amp;"-"&amp;Medical!C233,Profile!B:B,0)-1,3)</f>
        <v>100</v>
      </c>
      <c r="L233" s="10" t="str">
        <f ca="1">OFFSET(Profile!$B$1,MATCH(A233&amp;"-"&amp;D233&amp;"-"&amp;T233&amp;"-"&amp;Medical!C233,Profile!B:B,0)-1,4)</f>
        <v>[]</v>
      </c>
      <c r="M233" s="10">
        <f ca="1">OFFSET(Profile!$B$1,MATCH(A233&amp;"-"&amp;D233&amp;"-"&amp;T233&amp;"-"&amp;Medical!C233,Profile!B:B,0)-1,5)</f>
        <v>0</v>
      </c>
      <c r="N233" s="13"/>
      <c r="O233" s="13"/>
      <c r="P233" s="13"/>
      <c r="Q233" s="13"/>
      <c r="R233" s="27"/>
      <c r="S233" s="27" t="s">
        <v>80</v>
      </c>
      <c r="T233" s="27" t="s">
        <v>84</v>
      </c>
      <c r="U233" s="30" t="str">
        <f ca="1">IF(A233="","",IFERROR(IF(OFFSET('Data Model'!$K$1,MATCH(W233,'Data Model'!L:L,0)-1,0)=TRUE,"Y","N"),"N"))</f>
        <v>N</v>
      </c>
      <c r="V233" s="10" t="str">
        <f t="shared" si="7"/>
        <v>('UPHP','Claim',231,'"prov_pcp_last_name"','','PROV_LAST_NAME',NULL,'',NULL,NULL,NULL,'UPHP','V00'),</v>
      </c>
      <c r="W233" s="10" t="str">
        <f t="shared" si="6"/>
        <v>-PROV_LAST_NAME</v>
      </c>
    </row>
    <row r="234" spans="1:23">
      <c r="A234" s="11" t="s">
        <v>80</v>
      </c>
      <c r="B234" s="11">
        <v>232</v>
      </c>
      <c r="C234" s="11" t="s">
        <v>366</v>
      </c>
      <c r="D234" s="11" t="s">
        <v>82</v>
      </c>
      <c r="E234" s="23" t="s">
        <v>337</v>
      </c>
      <c r="F234" s="11"/>
      <c r="G234" s="11"/>
      <c r="H234" s="11"/>
      <c r="I234" s="10" t="str">
        <f ca="1">IFERROR(OFFSET(Profile!$B$1,MATCH(A234&amp;"-"&amp;D234&amp;"-"&amp;T234&amp;"-"&amp;Medical!C234,Profile!B:B,0)-1,1),"NO DATA PROFILE FOUND")</f>
        <v>null</v>
      </c>
      <c r="J234" s="10" t="str">
        <f ca="1">OFFSET(Profile!$B$1,MATCH(A234&amp;"-"&amp;D234&amp;"-"&amp;T234&amp;"-"&amp;Medical!C234,Profile!B:B,0)-1,2)</f>
        <v>null</v>
      </c>
      <c r="K234" s="10">
        <f ca="1">OFFSET(Profile!$B$1,MATCH(A234&amp;"-"&amp;D234&amp;"-"&amp;T234&amp;"-"&amp;Medical!C234,Profile!B:B,0)-1,3)</f>
        <v>100</v>
      </c>
      <c r="L234" s="10" t="str">
        <f ca="1">OFFSET(Profile!$B$1,MATCH(A234&amp;"-"&amp;D234&amp;"-"&amp;T234&amp;"-"&amp;Medical!C234,Profile!B:B,0)-1,4)</f>
        <v>[]</v>
      </c>
      <c r="M234" s="10">
        <f ca="1">OFFSET(Profile!$B$1,MATCH(A234&amp;"-"&amp;D234&amp;"-"&amp;T234&amp;"-"&amp;Medical!C234,Profile!B:B,0)-1,5)</f>
        <v>0</v>
      </c>
      <c r="N234" s="13"/>
      <c r="O234" s="13"/>
      <c r="P234" s="13"/>
      <c r="Q234" s="13"/>
      <c r="R234" s="27"/>
      <c r="S234" s="27" t="s">
        <v>80</v>
      </c>
      <c r="T234" s="27" t="s">
        <v>84</v>
      </c>
      <c r="U234" s="30" t="str">
        <f ca="1">IF(A234="","",IFERROR(IF(OFFSET('Data Model'!$K$1,MATCH(W234,'Data Model'!L:L,0)-1,0)=TRUE,"Y","N"),"N"))</f>
        <v>N</v>
      </c>
      <c r="V234" s="10" t="str">
        <f t="shared" si="7"/>
        <v>('UPHP','Claim',232,'"prov_pcp_license_num"','','PROV_LICENSE_1_NUM',NULL,'',NULL,NULL,NULL,'UPHP','V00'),</v>
      </c>
      <c r="W234" s="10" t="str">
        <f t="shared" si="6"/>
        <v>-PROV_LICENSE_1_NUM</v>
      </c>
    </row>
    <row r="235" spans="1:23">
      <c r="A235" s="11" t="s">
        <v>80</v>
      </c>
      <c r="B235" s="11">
        <v>233</v>
      </c>
      <c r="C235" s="11" t="s">
        <v>367</v>
      </c>
      <c r="D235" s="11" t="s">
        <v>82</v>
      </c>
      <c r="E235" s="12" t="str">
        <f>VLOOKUP(SUBSTITUTE(C235, "_pcp", ""),'Data Model'!C:C,1,0)</f>
        <v>PROV_LOB</v>
      </c>
      <c r="F235" s="11"/>
      <c r="G235" s="11"/>
      <c r="H235" s="11"/>
      <c r="I235" s="10" t="str">
        <f ca="1">IFERROR(OFFSET(Profile!$B$1,MATCH(A235&amp;"-"&amp;D235&amp;"-"&amp;T235&amp;"-"&amp;Medical!C235,Profile!B:B,0)-1,1),"NO DATA PROFILE FOUND")</f>
        <v>null</v>
      </c>
      <c r="J235" s="10" t="str">
        <f ca="1">OFFSET(Profile!$B$1,MATCH(A235&amp;"-"&amp;D235&amp;"-"&amp;T235&amp;"-"&amp;Medical!C235,Profile!B:B,0)-1,2)</f>
        <v>null</v>
      </c>
      <c r="K235" s="10">
        <f ca="1">OFFSET(Profile!$B$1,MATCH(A235&amp;"-"&amp;D235&amp;"-"&amp;T235&amp;"-"&amp;Medical!C235,Profile!B:B,0)-1,3)</f>
        <v>100</v>
      </c>
      <c r="L235" s="10" t="str">
        <f ca="1">OFFSET(Profile!$B$1,MATCH(A235&amp;"-"&amp;D235&amp;"-"&amp;T235&amp;"-"&amp;Medical!C235,Profile!B:B,0)-1,4)</f>
        <v>[]</v>
      </c>
      <c r="M235" s="10">
        <f ca="1">OFFSET(Profile!$B$1,MATCH(A235&amp;"-"&amp;D235&amp;"-"&amp;T235&amp;"-"&amp;Medical!C235,Profile!B:B,0)-1,5)</f>
        <v>0</v>
      </c>
      <c r="N235" s="13"/>
      <c r="O235" s="13"/>
      <c r="P235" s="13"/>
      <c r="Q235" s="13"/>
      <c r="R235" s="27"/>
      <c r="S235" s="27" t="s">
        <v>80</v>
      </c>
      <c r="T235" s="27" t="s">
        <v>84</v>
      </c>
      <c r="U235" s="30" t="str">
        <f ca="1">IF(A235="","",IFERROR(IF(OFFSET('Data Model'!$K$1,MATCH(W235,'Data Model'!L:L,0)-1,0)=TRUE,"Y","N"),"N"))</f>
        <v>N</v>
      </c>
      <c r="V235" s="10" t="str">
        <f t="shared" si="7"/>
        <v>('UPHP','Claim',233,'"prov_pcp_lob"','','PROV_LOB',NULL,'',NULL,NULL,NULL,'UPHP','V00'),</v>
      </c>
      <c r="W235" s="10" t="str">
        <f t="shared" si="6"/>
        <v>-PROV_LOB</v>
      </c>
    </row>
    <row r="236" spans="1:23">
      <c r="A236" s="11" t="s">
        <v>80</v>
      </c>
      <c r="B236" s="11">
        <v>234</v>
      </c>
      <c r="C236" s="11" t="s">
        <v>368</v>
      </c>
      <c r="D236" s="11" t="s">
        <v>82</v>
      </c>
      <c r="E236" s="12" t="str">
        <f>VLOOKUP(SUBSTITUTE(C236, "_pcp", ""),'Data Model'!C:C,1,0)</f>
        <v>PROV_MEDICAID_ID</v>
      </c>
      <c r="F236" s="11"/>
      <c r="G236" s="11"/>
      <c r="H236" s="11"/>
      <c r="I236" s="10" t="str">
        <f ca="1">IFERROR(OFFSET(Profile!$B$1,MATCH(A236&amp;"-"&amp;D236&amp;"-"&amp;T236&amp;"-"&amp;Medical!C236,Profile!B:B,0)-1,1),"NO DATA PROFILE FOUND")</f>
        <v>null</v>
      </c>
      <c r="J236" s="10" t="str">
        <f ca="1">OFFSET(Profile!$B$1,MATCH(A236&amp;"-"&amp;D236&amp;"-"&amp;T236&amp;"-"&amp;Medical!C236,Profile!B:B,0)-1,2)</f>
        <v>null</v>
      </c>
      <c r="K236" s="10">
        <f ca="1">OFFSET(Profile!$B$1,MATCH(A236&amp;"-"&amp;D236&amp;"-"&amp;T236&amp;"-"&amp;Medical!C236,Profile!B:B,0)-1,3)</f>
        <v>100</v>
      </c>
      <c r="L236" s="10" t="str">
        <f ca="1">OFFSET(Profile!$B$1,MATCH(A236&amp;"-"&amp;D236&amp;"-"&amp;T236&amp;"-"&amp;Medical!C236,Profile!B:B,0)-1,4)</f>
        <v>[]</v>
      </c>
      <c r="M236" s="10">
        <f ca="1">OFFSET(Profile!$B$1,MATCH(A236&amp;"-"&amp;D236&amp;"-"&amp;T236&amp;"-"&amp;Medical!C236,Profile!B:B,0)-1,5)</f>
        <v>0</v>
      </c>
      <c r="N236" s="13"/>
      <c r="O236" s="13"/>
      <c r="P236" s="13"/>
      <c r="Q236" s="13"/>
      <c r="R236" s="27"/>
      <c r="S236" s="27" t="s">
        <v>80</v>
      </c>
      <c r="T236" s="27" t="s">
        <v>84</v>
      </c>
      <c r="U236" s="30" t="str">
        <f ca="1">IF(A236="","",IFERROR(IF(OFFSET('Data Model'!$K$1,MATCH(W236,'Data Model'!L:L,0)-1,0)=TRUE,"Y","N"),"N"))</f>
        <v>N</v>
      </c>
      <c r="V236" s="10" t="str">
        <f t="shared" si="7"/>
        <v>('UPHP','Claim',234,'"prov_pcp_medicaid_id"','','PROV_MEDICAID_ID',NULL,'',NULL,NULL,NULL,'UPHP','V00'),</v>
      </c>
      <c r="W236" s="10" t="str">
        <f t="shared" si="6"/>
        <v>-PROV_MEDICAID_ID</v>
      </c>
    </row>
    <row r="237" spans="1:23">
      <c r="A237" s="11" t="s">
        <v>80</v>
      </c>
      <c r="B237" s="11">
        <v>235</v>
      </c>
      <c r="C237" s="11" t="s">
        <v>369</v>
      </c>
      <c r="D237" s="11" t="s">
        <v>82</v>
      </c>
      <c r="E237" s="12" t="str">
        <f>VLOOKUP(SUBSTITUTE(C237, "_pcp", ""),'Data Model'!C:C,1,0)</f>
        <v>PROV_MEDICARE_ID</v>
      </c>
      <c r="F237" s="11"/>
      <c r="G237" s="11"/>
      <c r="H237" s="11"/>
      <c r="I237" s="10" t="str">
        <f ca="1">IFERROR(OFFSET(Profile!$B$1,MATCH(A237&amp;"-"&amp;D237&amp;"-"&amp;T237&amp;"-"&amp;Medical!C237,Profile!B:B,0)-1,1),"NO DATA PROFILE FOUND")</f>
        <v>null</v>
      </c>
      <c r="J237" s="10" t="str">
        <f ca="1">OFFSET(Profile!$B$1,MATCH(A237&amp;"-"&amp;D237&amp;"-"&amp;T237&amp;"-"&amp;Medical!C237,Profile!B:B,0)-1,2)</f>
        <v>null</v>
      </c>
      <c r="K237" s="10">
        <f ca="1">OFFSET(Profile!$B$1,MATCH(A237&amp;"-"&amp;D237&amp;"-"&amp;T237&amp;"-"&amp;Medical!C237,Profile!B:B,0)-1,3)</f>
        <v>100</v>
      </c>
      <c r="L237" s="10" t="str">
        <f ca="1">OFFSET(Profile!$B$1,MATCH(A237&amp;"-"&amp;D237&amp;"-"&amp;T237&amp;"-"&amp;Medical!C237,Profile!B:B,0)-1,4)</f>
        <v>[]</v>
      </c>
      <c r="M237" s="10">
        <f ca="1">OFFSET(Profile!$B$1,MATCH(A237&amp;"-"&amp;D237&amp;"-"&amp;T237&amp;"-"&amp;Medical!C237,Profile!B:B,0)-1,5)</f>
        <v>0</v>
      </c>
      <c r="N237" s="13"/>
      <c r="O237" s="13"/>
      <c r="P237" s="13"/>
      <c r="Q237" s="13"/>
      <c r="R237" s="27"/>
      <c r="S237" s="27" t="s">
        <v>80</v>
      </c>
      <c r="T237" s="27" t="s">
        <v>84</v>
      </c>
      <c r="U237" s="30" t="str">
        <f ca="1">IF(A237="","",IFERROR(IF(OFFSET('Data Model'!$K$1,MATCH(W237,'Data Model'!L:L,0)-1,0)=TRUE,"Y","N"),"N"))</f>
        <v>N</v>
      </c>
      <c r="V237" s="10" t="str">
        <f t="shared" si="7"/>
        <v>('UPHP','Claim',235,'"prov_pcp_medicare_id"','','PROV_MEDICARE_ID',NULL,'',NULL,NULL,NULL,'UPHP','V00'),</v>
      </c>
      <c r="W237" s="10" t="str">
        <f t="shared" si="6"/>
        <v>-PROV_MEDICARE_ID</v>
      </c>
    </row>
    <row r="238" spans="1:23">
      <c r="A238" s="11" t="s">
        <v>80</v>
      </c>
      <c r="B238" s="11">
        <v>236</v>
      </c>
      <c r="C238" s="11" t="s">
        <v>370</v>
      </c>
      <c r="D238" s="11" t="s">
        <v>82</v>
      </c>
      <c r="E238" s="12" t="str">
        <f>VLOOKUP(SUBSTITUTE(C238, "_pcp", ""),'Data Model'!C:C,1,0)</f>
        <v>PROV_MIDDLE_NAME</v>
      </c>
      <c r="F238" s="11"/>
      <c r="G238" s="11"/>
      <c r="H238" s="11"/>
      <c r="I238" s="10" t="str">
        <f ca="1">IFERROR(OFFSET(Profile!$B$1,MATCH(A238&amp;"-"&amp;D238&amp;"-"&amp;T238&amp;"-"&amp;Medical!C238,Profile!B:B,0)-1,1),"NO DATA PROFILE FOUND")</f>
        <v>null</v>
      </c>
      <c r="J238" s="10" t="str">
        <f ca="1">OFFSET(Profile!$B$1,MATCH(A238&amp;"-"&amp;D238&amp;"-"&amp;T238&amp;"-"&amp;Medical!C238,Profile!B:B,0)-1,2)</f>
        <v>null</v>
      </c>
      <c r="K238" s="10">
        <f ca="1">OFFSET(Profile!$B$1,MATCH(A238&amp;"-"&amp;D238&amp;"-"&amp;T238&amp;"-"&amp;Medical!C238,Profile!B:B,0)-1,3)</f>
        <v>100</v>
      </c>
      <c r="L238" s="10" t="str">
        <f ca="1">OFFSET(Profile!$B$1,MATCH(A238&amp;"-"&amp;D238&amp;"-"&amp;T238&amp;"-"&amp;Medical!C238,Profile!B:B,0)-1,4)</f>
        <v>[]</v>
      </c>
      <c r="M238" s="10">
        <f ca="1">OFFSET(Profile!$B$1,MATCH(A238&amp;"-"&amp;D238&amp;"-"&amp;T238&amp;"-"&amp;Medical!C238,Profile!B:B,0)-1,5)</f>
        <v>0</v>
      </c>
      <c r="N238" s="13"/>
      <c r="O238" s="13"/>
      <c r="P238" s="13"/>
      <c r="Q238" s="13"/>
      <c r="R238" s="27"/>
      <c r="S238" s="27" t="s">
        <v>80</v>
      </c>
      <c r="T238" s="27" t="s">
        <v>84</v>
      </c>
      <c r="U238" s="30" t="str">
        <f ca="1">IF(A238="","",IFERROR(IF(OFFSET('Data Model'!$K$1,MATCH(W238,'Data Model'!L:L,0)-1,0)=TRUE,"Y","N"),"N"))</f>
        <v>N</v>
      </c>
      <c r="V238" s="10" t="str">
        <f t="shared" si="7"/>
        <v>('UPHP','Claim',236,'"prov_pcp_middle_name"','','PROV_MIDDLE_NAME',NULL,'',NULL,NULL,NULL,'UPHP','V00'),</v>
      </c>
      <c r="W238" s="10" t="str">
        <f t="shared" si="6"/>
        <v>-PROV_MIDDLE_NAME</v>
      </c>
    </row>
    <row r="239" spans="1:23">
      <c r="A239" s="11" t="s">
        <v>80</v>
      </c>
      <c r="B239" s="11">
        <v>237</v>
      </c>
      <c r="C239" s="11" t="s">
        <v>371</v>
      </c>
      <c r="D239" s="11" t="s">
        <v>82</v>
      </c>
      <c r="E239" s="12" t="str">
        <f>VLOOKUP(SUBSTITUTE(C239, "_pcp", ""),'Data Model'!C:C,1,0)</f>
        <v>PROV_NPI</v>
      </c>
      <c r="F239" s="11"/>
      <c r="G239" s="11"/>
      <c r="H239" s="11"/>
      <c r="I239" s="10" t="str">
        <f ca="1">IFERROR(OFFSET(Profile!$B$1,MATCH(A239&amp;"-"&amp;D239&amp;"-"&amp;T239&amp;"-"&amp;Medical!C239,Profile!B:B,0)-1,1),"NO DATA PROFILE FOUND")</f>
        <v>null</v>
      </c>
      <c r="J239" s="10" t="str">
        <f ca="1">OFFSET(Profile!$B$1,MATCH(A239&amp;"-"&amp;D239&amp;"-"&amp;T239&amp;"-"&amp;Medical!C239,Profile!B:B,0)-1,2)</f>
        <v>null</v>
      </c>
      <c r="K239" s="10">
        <f ca="1">OFFSET(Profile!$B$1,MATCH(A239&amp;"-"&amp;D239&amp;"-"&amp;T239&amp;"-"&amp;Medical!C239,Profile!B:B,0)-1,3)</f>
        <v>100</v>
      </c>
      <c r="L239" s="10" t="str">
        <f ca="1">OFFSET(Profile!$B$1,MATCH(A239&amp;"-"&amp;D239&amp;"-"&amp;T239&amp;"-"&amp;Medical!C239,Profile!B:B,0)-1,4)</f>
        <v>[]</v>
      </c>
      <c r="M239" s="10">
        <f ca="1">OFFSET(Profile!$B$1,MATCH(A239&amp;"-"&amp;D239&amp;"-"&amp;T239&amp;"-"&amp;Medical!C239,Profile!B:B,0)-1,5)</f>
        <v>0</v>
      </c>
      <c r="N239" s="13"/>
      <c r="O239" s="13"/>
      <c r="P239" s="13"/>
      <c r="Q239" s="13"/>
      <c r="R239" s="27"/>
      <c r="S239" s="27" t="s">
        <v>80</v>
      </c>
      <c r="T239" s="27" t="s">
        <v>84</v>
      </c>
      <c r="U239" s="30" t="str">
        <f ca="1">IF(A239="","",IFERROR(IF(OFFSET('Data Model'!$K$1,MATCH(W239,'Data Model'!L:L,0)-1,0)=TRUE,"Y","N"),"N"))</f>
        <v>N</v>
      </c>
      <c r="V239" s="10" t="str">
        <f t="shared" si="7"/>
        <v>('UPHP','Claim',237,'"prov_pcp_npi"','','PROV_NPI',NULL,'',NULL,NULL,NULL,'UPHP','V00'),</v>
      </c>
      <c r="W239" s="10" t="str">
        <f t="shared" si="6"/>
        <v>-PROV_NPI</v>
      </c>
    </row>
    <row r="240" spans="1:23">
      <c r="A240" s="11" t="s">
        <v>80</v>
      </c>
      <c r="B240" s="11">
        <v>238</v>
      </c>
      <c r="C240" s="11" t="s">
        <v>372</v>
      </c>
      <c r="D240" s="11" t="s">
        <v>82</v>
      </c>
      <c r="E240" s="12" t="s">
        <v>157</v>
      </c>
      <c r="F240" s="11"/>
      <c r="G240" s="11"/>
      <c r="H240" s="11"/>
      <c r="I240" s="10" t="str">
        <f ca="1">IFERROR(OFFSET(Profile!$B$1,MATCH(A240&amp;"-"&amp;D240&amp;"-"&amp;T240&amp;"-"&amp;Medical!C240,Profile!B:B,0)-1,1),"NO DATA PROFILE FOUND")</f>
        <v>null</v>
      </c>
      <c r="J240" s="10" t="str">
        <f ca="1">OFFSET(Profile!$B$1,MATCH(A240&amp;"-"&amp;D240&amp;"-"&amp;T240&amp;"-"&amp;Medical!C240,Profile!B:B,0)-1,2)</f>
        <v>null</v>
      </c>
      <c r="K240" s="10">
        <f ca="1">OFFSET(Profile!$B$1,MATCH(A240&amp;"-"&amp;D240&amp;"-"&amp;T240&amp;"-"&amp;Medical!C240,Profile!B:B,0)-1,3)</f>
        <v>100</v>
      </c>
      <c r="L240" s="10" t="str">
        <f ca="1">OFFSET(Profile!$B$1,MATCH(A240&amp;"-"&amp;D240&amp;"-"&amp;T240&amp;"-"&amp;Medical!C240,Profile!B:B,0)-1,4)</f>
        <v>[]</v>
      </c>
      <c r="M240" s="10">
        <f ca="1">OFFSET(Profile!$B$1,MATCH(A240&amp;"-"&amp;D240&amp;"-"&amp;T240&amp;"-"&amp;Medical!C240,Profile!B:B,0)-1,5)</f>
        <v>0</v>
      </c>
      <c r="N240" s="13"/>
      <c r="O240" s="13"/>
      <c r="P240" s="13"/>
      <c r="Q240" s="13"/>
      <c r="R240" s="27"/>
      <c r="S240" s="27" t="s">
        <v>80</v>
      </c>
      <c r="T240" s="27" t="s">
        <v>84</v>
      </c>
      <c r="U240" s="30" t="str">
        <f ca="1">IF(A240="","",IFERROR(IF(OFFSET('Data Model'!$K$1,MATCH(W240,'Data Model'!L:L,0)-1,0)=TRUE,"Y","N"),"N"))</f>
        <v>N</v>
      </c>
      <c r="V240" s="10" t="str">
        <f t="shared" si="7"/>
        <v>('UPHP','Claim',238,'"prov_pcp_pay_class"','','?',NULL,'',NULL,NULL,NULL,'UPHP','V00'),</v>
      </c>
      <c r="W240" s="10" t="str">
        <f t="shared" si="6"/>
        <v>-?</v>
      </c>
    </row>
    <row r="241" spans="1:23">
      <c r="A241" s="11" t="s">
        <v>80</v>
      </c>
      <c r="B241" s="11">
        <v>239</v>
      </c>
      <c r="C241" s="11" t="s">
        <v>373</v>
      </c>
      <c r="D241" s="11" t="s">
        <v>82</v>
      </c>
      <c r="E241" s="23" t="s">
        <v>345</v>
      </c>
      <c r="F241" s="11"/>
      <c r="G241" s="11"/>
      <c r="H241" s="11"/>
      <c r="I241" s="10" t="str">
        <f ca="1">IFERROR(OFFSET(Profile!$B$1,MATCH(A241&amp;"-"&amp;D241&amp;"-"&amp;T241&amp;"-"&amp;Medical!C241,Profile!B:B,0)-1,1),"NO DATA PROFILE FOUND")</f>
        <v>null</v>
      </c>
      <c r="J241" s="10" t="str">
        <f ca="1">OFFSET(Profile!$B$1,MATCH(A241&amp;"-"&amp;D241&amp;"-"&amp;T241&amp;"-"&amp;Medical!C241,Profile!B:B,0)-1,2)</f>
        <v>null</v>
      </c>
      <c r="K241" s="10">
        <f ca="1">OFFSET(Profile!$B$1,MATCH(A241&amp;"-"&amp;D241&amp;"-"&amp;T241&amp;"-"&amp;Medical!C241,Profile!B:B,0)-1,3)</f>
        <v>100</v>
      </c>
      <c r="L241" s="10" t="str">
        <f ca="1">OFFSET(Profile!$B$1,MATCH(A241&amp;"-"&amp;D241&amp;"-"&amp;T241&amp;"-"&amp;Medical!C241,Profile!B:B,0)-1,4)</f>
        <v>[]</v>
      </c>
      <c r="M241" s="10">
        <f ca="1">OFFSET(Profile!$B$1,MATCH(A241&amp;"-"&amp;D241&amp;"-"&amp;T241&amp;"-"&amp;Medical!C241,Profile!B:B,0)-1,5)</f>
        <v>0</v>
      </c>
      <c r="N241" s="13"/>
      <c r="O241" s="13"/>
      <c r="P241" s="13"/>
      <c r="Q241" s="13"/>
      <c r="R241" s="27"/>
      <c r="S241" s="27" t="s">
        <v>80</v>
      </c>
      <c r="T241" s="27" t="s">
        <v>84</v>
      </c>
      <c r="U241" s="30" t="str">
        <f ca="1">IF(A241="","",IFERROR(IF(OFFSET('Data Model'!$K$1,MATCH(W241,'Data Model'!L:L,0)-1,0)=TRUE,"Y","N"),"N"))</f>
        <v>N</v>
      </c>
      <c r="V241" s="10" t="str">
        <f t="shared" si="7"/>
        <v>('UPHP','Claim',239,'"prov_pcp_payer_num"','','PROV_PAYER_ASSIGNED_ID',NULL,'',NULL,NULL,NULL,'UPHP','V00'),</v>
      </c>
      <c r="W241" s="10" t="str">
        <f t="shared" si="6"/>
        <v>-PROV_PAYER_ASSIGNED_ID</v>
      </c>
    </row>
    <row r="242" spans="1:23">
      <c r="A242" s="11" t="s">
        <v>80</v>
      </c>
      <c r="B242" s="11">
        <v>240</v>
      </c>
      <c r="C242" s="11" t="s">
        <v>374</v>
      </c>
      <c r="D242" s="11" t="s">
        <v>82</v>
      </c>
      <c r="E242" s="12" t="str">
        <f>VLOOKUP(SUBSTITUTE(C242, "_pcp", ""),'Data Model'!C:C,1,0)</f>
        <v>PROV_PHONE_NUM</v>
      </c>
      <c r="F242" s="11"/>
      <c r="G242" s="11"/>
      <c r="H242" s="11"/>
      <c r="I242" s="10" t="str">
        <f ca="1">IFERROR(OFFSET(Profile!$B$1,MATCH(A242&amp;"-"&amp;D242&amp;"-"&amp;T242&amp;"-"&amp;Medical!C242,Profile!B:B,0)-1,1),"NO DATA PROFILE FOUND")</f>
        <v>null</v>
      </c>
      <c r="J242" s="10" t="str">
        <f ca="1">OFFSET(Profile!$B$1,MATCH(A242&amp;"-"&amp;D242&amp;"-"&amp;T242&amp;"-"&amp;Medical!C242,Profile!B:B,0)-1,2)</f>
        <v>null</v>
      </c>
      <c r="K242" s="10">
        <f ca="1">OFFSET(Profile!$B$1,MATCH(A242&amp;"-"&amp;D242&amp;"-"&amp;T242&amp;"-"&amp;Medical!C242,Profile!B:B,0)-1,3)</f>
        <v>100</v>
      </c>
      <c r="L242" s="10" t="str">
        <f ca="1">OFFSET(Profile!$B$1,MATCH(A242&amp;"-"&amp;D242&amp;"-"&amp;T242&amp;"-"&amp;Medical!C242,Profile!B:B,0)-1,4)</f>
        <v>[]</v>
      </c>
      <c r="M242" s="10">
        <f ca="1">OFFSET(Profile!$B$1,MATCH(A242&amp;"-"&amp;D242&amp;"-"&amp;T242&amp;"-"&amp;Medical!C242,Profile!B:B,0)-1,5)</f>
        <v>0</v>
      </c>
      <c r="N242" s="13"/>
      <c r="O242" s="13"/>
      <c r="P242" s="13"/>
      <c r="Q242" s="13"/>
      <c r="R242" s="27"/>
      <c r="S242" s="27" t="s">
        <v>80</v>
      </c>
      <c r="T242" s="27" t="s">
        <v>84</v>
      </c>
      <c r="U242" s="30" t="str">
        <f ca="1">IF(A242="","",IFERROR(IF(OFFSET('Data Model'!$K$1,MATCH(W242,'Data Model'!L:L,0)-1,0)=TRUE,"Y","N"),"N"))</f>
        <v>N</v>
      </c>
      <c r="V242" s="10" t="str">
        <f t="shared" si="7"/>
        <v>('UPHP','Claim',240,'"prov_pcp_phone_num"','','PROV_PHONE_NUM',NULL,'',NULL,NULL,NULL,'UPHP','V00'),</v>
      </c>
      <c r="W242" s="10" t="str">
        <f t="shared" si="6"/>
        <v>-PROV_PHONE_NUM</v>
      </c>
    </row>
    <row r="243" spans="1:23">
      <c r="A243" s="11" t="s">
        <v>80</v>
      </c>
      <c r="B243" s="11">
        <v>241</v>
      </c>
      <c r="C243" s="11" t="s">
        <v>375</v>
      </c>
      <c r="D243" s="11" t="s">
        <v>82</v>
      </c>
      <c r="E243" s="12" t="str">
        <f>VLOOKUP(SUBSTITUTE(C243, "_pcp", ""),'Data Model'!C:C,1,0)</f>
        <v>PROV_SERVICE_AREA</v>
      </c>
      <c r="F243" s="11"/>
      <c r="G243" s="11"/>
      <c r="H243" s="11"/>
      <c r="I243" s="10" t="str">
        <f ca="1">IFERROR(OFFSET(Profile!$B$1,MATCH(A243&amp;"-"&amp;D243&amp;"-"&amp;T243&amp;"-"&amp;Medical!C243,Profile!B:B,0)-1,1),"NO DATA PROFILE FOUND")</f>
        <v>null</v>
      </c>
      <c r="J243" s="10" t="str">
        <f ca="1">OFFSET(Profile!$B$1,MATCH(A243&amp;"-"&amp;D243&amp;"-"&amp;T243&amp;"-"&amp;Medical!C243,Profile!B:B,0)-1,2)</f>
        <v>null</v>
      </c>
      <c r="K243" s="10">
        <f ca="1">OFFSET(Profile!$B$1,MATCH(A243&amp;"-"&amp;D243&amp;"-"&amp;T243&amp;"-"&amp;Medical!C243,Profile!B:B,0)-1,3)</f>
        <v>100</v>
      </c>
      <c r="L243" s="10" t="str">
        <f ca="1">OFFSET(Profile!$B$1,MATCH(A243&amp;"-"&amp;D243&amp;"-"&amp;T243&amp;"-"&amp;Medical!C243,Profile!B:B,0)-1,4)</f>
        <v>[]</v>
      </c>
      <c r="M243" s="10">
        <f ca="1">OFFSET(Profile!$B$1,MATCH(A243&amp;"-"&amp;D243&amp;"-"&amp;T243&amp;"-"&amp;Medical!C243,Profile!B:B,0)-1,5)</f>
        <v>0</v>
      </c>
      <c r="N243" s="13"/>
      <c r="O243" s="13"/>
      <c r="P243" s="13"/>
      <c r="Q243" s="13"/>
      <c r="R243" s="27"/>
      <c r="S243" s="27" t="s">
        <v>80</v>
      </c>
      <c r="T243" s="27" t="s">
        <v>84</v>
      </c>
      <c r="U243" s="30" t="str">
        <f ca="1">IF(A243="","",IFERROR(IF(OFFSET('Data Model'!$K$1,MATCH(W243,'Data Model'!L:L,0)-1,0)=TRUE,"Y","N"),"N"))</f>
        <v>N</v>
      </c>
      <c r="V243" s="10" t="str">
        <f t="shared" si="7"/>
        <v>('UPHP','Claim',241,'"prov_pcp_service_area"','','PROV_SERVICE_AREA',NULL,'',NULL,NULL,NULL,'UPHP','V00'),</v>
      </c>
      <c r="W243" s="10" t="str">
        <f t="shared" si="6"/>
        <v>-PROV_SERVICE_AREA</v>
      </c>
    </row>
    <row r="244" spans="1:23">
      <c r="A244" s="11" t="s">
        <v>80</v>
      </c>
      <c r="B244" s="11">
        <v>242</v>
      </c>
      <c r="C244" s="11" t="s">
        <v>376</v>
      </c>
      <c r="D244" s="11" t="s">
        <v>82</v>
      </c>
      <c r="E244" s="23" t="s">
        <v>349</v>
      </c>
      <c r="F244" s="11"/>
      <c r="G244" s="11"/>
      <c r="H244" s="11"/>
      <c r="I244" s="10" t="str">
        <f ca="1">IFERROR(OFFSET(Profile!$B$1,MATCH(A244&amp;"-"&amp;D244&amp;"-"&amp;T244&amp;"-"&amp;Medical!C244,Profile!B:B,0)-1,1),"NO DATA PROFILE FOUND")</f>
        <v>null</v>
      </c>
      <c r="J244" s="10" t="str">
        <f ca="1">OFFSET(Profile!$B$1,MATCH(A244&amp;"-"&amp;D244&amp;"-"&amp;T244&amp;"-"&amp;Medical!C244,Profile!B:B,0)-1,2)</f>
        <v>null</v>
      </c>
      <c r="K244" s="10">
        <f ca="1">OFFSET(Profile!$B$1,MATCH(A244&amp;"-"&amp;D244&amp;"-"&amp;T244&amp;"-"&amp;Medical!C244,Profile!B:B,0)-1,3)</f>
        <v>100</v>
      </c>
      <c r="L244" s="10" t="str">
        <f ca="1">OFFSET(Profile!$B$1,MATCH(A244&amp;"-"&amp;D244&amp;"-"&amp;T244&amp;"-"&amp;Medical!C244,Profile!B:B,0)-1,4)</f>
        <v>[]</v>
      </c>
      <c r="M244" s="10">
        <f ca="1">OFFSET(Profile!$B$1,MATCH(A244&amp;"-"&amp;D244&amp;"-"&amp;T244&amp;"-"&amp;Medical!C244,Profile!B:B,0)-1,5)</f>
        <v>0</v>
      </c>
      <c r="N244" s="13"/>
      <c r="O244" s="13"/>
      <c r="P244" s="13"/>
      <c r="Q244" s="13"/>
      <c r="R244" s="27"/>
      <c r="S244" s="27" t="s">
        <v>80</v>
      </c>
      <c r="T244" s="27" t="s">
        <v>84</v>
      </c>
      <c r="U244" s="30" t="str">
        <f ca="1">IF(A244="","",IFERROR(IF(OFFSET('Data Model'!$K$1,MATCH(W244,'Data Model'!L:L,0)-1,0)=TRUE,"Y","N"),"N"))</f>
        <v>N</v>
      </c>
      <c r="V244" s="10" t="str">
        <f t="shared" si="7"/>
        <v>('UPHP','Claim',242,'"prov_pcp_specialty_1"','','PROV_SPECIALTY_1_CD',NULL,'',NULL,NULL,NULL,'UPHP','V00'),</v>
      </c>
      <c r="W244" s="10" t="str">
        <f t="shared" si="6"/>
        <v>-PROV_SPECIALTY_1_CD</v>
      </c>
    </row>
    <row r="245" spans="1:23">
      <c r="A245" s="11" t="s">
        <v>80</v>
      </c>
      <c r="B245" s="11">
        <v>243</v>
      </c>
      <c r="C245" s="11" t="s">
        <v>377</v>
      </c>
      <c r="D245" s="11" t="s">
        <v>82</v>
      </c>
      <c r="E245" s="23" t="s">
        <v>351</v>
      </c>
      <c r="F245" s="11"/>
      <c r="G245" s="11"/>
      <c r="H245" s="11"/>
      <c r="I245" s="10" t="str">
        <f ca="1">IFERROR(OFFSET(Profile!$B$1,MATCH(A245&amp;"-"&amp;D245&amp;"-"&amp;T245&amp;"-"&amp;Medical!C245,Profile!B:B,0)-1,1),"NO DATA PROFILE FOUND")</f>
        <v>null</v>
      </c>
      <c r="J245" s="10" t="str">
        <f ca="1">OFFSET(Profile!$B$1,MATCH(A245&amp;"-"&amp;D245&amp;"-"&amp;T245&amp;"-"&amp;Medical!C245,Profile!B:B,0)-1,2)</f>
        <v>null</v>
      </c>
      <c r="K245" s="10">
        <f ca="1">OFFSET(Profile!$B$1,MATCH(A245&amp;"-"&amp;D245&amp;"-"&amp;T245&amp;"-"&amp;Medical!C245,Profile!B:B,0)-1,3)</f>
        <v>100</v>
      </c>
      <c r="L245" s="10" t="str">
        <f ca="1">OFFSET(Profile!$B$1,MATCH(A245&amp;"-"&amp;D245&amp;"-"&amp;T245&amp;"-"&amp;Medical!C245,Profile!B:B,0)-1,4)</f>
        <v>[]</v>
      </c>
      <c r="M245" s="10">
        <f ca="1">OFFSET(Profile!$B$1,MATCH(A245&amp;"-"&amp;D245&amp;"-"&amp;T245&amp;"-"&amp;Medical!C245,Profile!B:B,0)-1,5)</f>
        <v>0</v>
      </c>
      <c r="N245" s="13"/>
      <c r="O245" s="13"/>
      <c r="P245" s="13"/>
      <c r="Q245" s="13"/>
      <c r="R245" s="27"/>
      <c r="S245" s="27" t="s">
        <v>80</v>
      </c>
      <c r="T245" s="27" t="s">
        <v>84</v>
      </c>
      <c r="U245" s="30" t="str">
        <f ca="1">IF(A245="","",IFERROR(IF(OFFSET('Data Model'!$K$1,MATCH(W245,'Data Model'!L:L,0)-1,0)=TRUE,"Y","N"),"N"))</f>
        <v>N</v>
      </c>
      <c r="V245" s="10" t="str">
        <f t="shared" si="7"/>
        <v>('UPHP','Claim',243,'"prov_pcp_specialty_2"','','PROV_SPECIALTY_2_CD',NULL,'',NULL,NULL,NULL,'UPHP','V00'),</v>
      </c>
      <c r="W245" s="10" t="str">
        <f t="shared" si="6"/>
        <v>-PROV_SPECIALTY_2_CD</v>
      </c>
    </row>
    <row r="246" spans="1:23">
      <c r="A246" s="11" t="s">
        <v>80</v>
      </c>
      <c r="B246" s="11">
        <v>244</v>
      </c>
      <c r="C246" s="11" t="s">
        <v>378</v>
      </c>
      <c r="D246" s="11" t="s">
        <v>82</v>
      </c>
      <c r="E246" s="12" t="str">
        <f>VLOOKUP(SUBSTITUTE(C246, "_pcp", ""),'Data Model'!C:C,1,0)</f>
        <v>PROV_TITLE</v>
      </c>
      <c r="F246" s="11"/>
      <c r="G246" s="11"/>
      <c r="H246" s="11"/>
      <c r="I246" s="10" t="str">
        <f ca="1">IFERROR(OFFSET(Profile!$B$1,MATCH(A246&amp;"-"&amp;D246&amp;"-"&amp;T246&amp;"-"&amp;Medical!C246,Profile!B:B,0)-1,1),"NO DATA PROFILE FOUND")</f>
        <v>null</v>
      </c>
      <c r="J246" s="10" t="str">
        <f ca="1">OFFSET(Profile!$B$1,MATCH(A246&amp;"-"&amp;D246&amp;"-"&amp;T246&amp;"-"&amp;Medical!C246,Profile!B:B,0)-1,2)</f>
        <v>null</v>
      </c>
      <c r="K246" s="10">
        <f ca="1">OFFSET(Profile!$B$1,MATCH(A246&amp;"-"&amp;D246&amp;"-"&amp;T246&amp;"-"&amp;Medical!C246,Profile!B:B,0)-1,3)</f>
        <v>100</v>
      </c>
      <c r="L246" s="10" t="str">
        <f ca="1">OFFSET(Profile!$B$1,MATCH(A246&amp;"-"&amp;D246&amp;"-"&amp;T246&amp;"-"&amp;Medical!C246,Profile!B:B,0)-1,4)</f>
        <v>[]</v>
      </c>
      <c r="M246" s="10">
        <f ca="1">OFFSET(Profile!$B$1,MATCH(A246&amp;"-"&amp;D246&amp;"-"&amp;T246&amp;"-"&amp;Medical!C246,Profile!B:B,0)-1,5)</f>
        <v>0</v>
      </c>
      <c r="N246" s="13"/>
      <c r="O246" s="13"/>
      <c r="P246" s="13"/>
      <c r="Q246" s="13"/>
      <c r="R246" s="27"/>
      <c r="S246" s="27" t="s">
        <v>80</v>
      </c>
      <c r="T246" s="27" t="s">
        <v>84</v>
      </c>
      <c r="U246" s="30" t="str">
        <f ca="1">IF(A246="","",IFERROR(IF(OFFSET('Data Model'!$K$1,MATCH(W246,'Data Model'!L:L,0)-1,0)=TRUE,"Y","N"),"N"))</f>
        <v>N</v>
      </c>
      <c r="V246" s="10" t="str">
        <f t="shared" si="7"/>
        <v>('UPHP','Claim',244,'"prov_pcp_title"','','PROV_TITLE',NULL,'',NULL,NULL,NULL,'UPHP','V00'),</v>
      </c>
      <c r="W246" s="10" t="str">
        <f t="shared" si="6"/>
        <v>-PROV_TITLE</v>
      </c>
    </row>
    <row r="247" spans="1:23">
      <c r="A247" s="11" t="s">
        <v>80</v>
      </c>
      <c r="B247" s="11">
        <v>245</v>
      </c>
      <c r="C247" s="11" t="s">
        <v>379</v>
      </c>
      <c r="D247" s="11" t="s">
        <v>82</v>
      </c>
      <c r="E247" s="12" t="str">
        <f>VLOOKUP(SUBSTITUTE(C247, "_pcp", ""),'Data Model'!C:C,1,0)</f>
        <v>PROV_TYPE</v>
      </c>
      <c r="F247" s="11"/>
      <c r="G247" s="11"/>
      <c r="H247" s="11"/>
      <c r="I247" s="10" t="str">
        <f ca="1">IFERROR(OFFSET(Profile!$B$1,MATCH(A247&amp;"-"&amp;D247&amp;"-"&amp;T247&amp;"-"&amp;Medical!C247,Profile!B:B,0)-1,1),"NO DATA PROFILE FOUND")</f>
        <v>null</v>
      </c>
      <c r="J247" s="10" t="str">
        <f ca="1">OFFSET(Profile!$B$1,MATCH(A247&amp;"-"&amp;D247&amp;"-"&amp;T247&amp;"-"&amp;Medical!C247,Profile!B:B,0)-1,2)</f>
        <v>null</v>
      </c>
      <c r="K247" s="10">
        <f ca="1">OFFSET(Profile!$B$1,MATCH(A247&amp;"-"&amp;D247&amp;"-"&amp;T247&amp;"-"&amp;Medical!C247,Profile!B:B,0)-1,3)</f>
        <v>100</v>
      </c>
      <c r="L247" s="10" t="str">
        <f ca="1">OFFSET(Profile!$B$1,MATCH(A247&amp;"-"&amp;D247&amp;"-"&amp;T247&amp;"-"&amp;Medical!C247,Profile!B:B,0)-1,4)</f>
        <v>[]</v>
      </c>
      <c r="M247" s="10">
        <f ca="1">OFFSET(Profile!$B$1,MATCH(A247&amp;"-"&amp;D247&amp;"-"&amp;T247&amp;"-"&amp;Medical!C247,Profile!B:B,0)-1,5)</f>
        <v>0</v>
      </c>
      <c r="N247" s="13"/>
      <c r="O247" s="13"/>
      <c r="P247" s="13"/>
      <c r="Q247" s="13"/>
      <c r="R247" s="27"/>
      <c r="S247" s="27" t="s">
        <v>80</v>
      </c>
      <c r="T247" s="27" t="s">
        <v>84</v>
      </c>
      <c r="U247" s="30" t="str">
        <f ca="1">IF(A247="","",IFERROR(IF(OFFSET('Data Model'!$K$1,MATCH(W247,'Data Model'!L:L,0)-1,0)=TRUE,"Y","N"),"N"))</f>
        <v>N</v>
      </c>
      <c r="V247" s="10" t="str">
        <f t="shared" si="7"/>
        <v>('UPHP','Claim',245,'"prov_pcp_type"','','PROV_TYPE',NULL,'',NULL,NULL,NULL,'UPHP','V00'),</v>
      </c>
      <c r="W247" s="10" t="str">
        <f t="shared" si="6"/>
        <v>-PROV_TYPE</v>
      </c>
    </row>
    <row r="248" spans="1:23">
      <c r="A248" s="11" t="s">
        <v>80</v>
      </c>
      <c r="B248" s="11">
        <v>246</v>
      </c>
      <c r="C248" s="11" t="s">
        <v>380</v>
      </c>
      <c r="D248" s="11" t="s">
        <v>82</v>
      </c>
      <c r="E248" s="12" t="str">
        <f>VLOOKUP(SUBSTITUTE(C248, "_pcp", ""),'Data Model'!C:C,1,0)</f>
        <v>PROV_TYPE_DESC</v>
      </c>
      <c r="F248" s="11"/>
      <c r="G248" s="11"/>
      <c r="H248" s="11"/>
      <c r="I248" s="10" t="str">
        <f ca="1">IFERROR(OFFSET(Profile!$B$1,MATCH(A248&amp;"-"&amp;D248&amp;"-"&amp;T248&amp;"-"&amp;Medical!C248,Profile!B:B,0)-1,1),"NO DATA PROFILE FOUND")</f>
        <v>null</v>
      </c>
      <c r="J248" s="10" t="str">
        <f ca="1">OFFSET(Profile!$B$1,MATCH(A248&amp;"-"&amp;D248&amp;"-"&amp;T248&amp;"-"&amp;Medical!C248,Profile!B:B,0)-1,2)</f>
        <v>null</v>
      </c>
      <c r="K248" s="10">
        <f ca="1">OFFSET(Profile!$B$1,MATCH(A248&amp;"-"&amp;D248&amp;"-"&amp;T248&amp;"-"&amp;Medical!C248,Profile!B:B,0)-1,3)</f>
        <v>100</v>
      </c>
      <c r="L248" s="10" t="str">
        <f ca="1">OFFSET(Profile!$B$1,MATCH(A248&amp;"-"&amp;D248&amp;"-"&amp;T248&amp;"-"&amp;Medical!C248,Profile!B:B,0)-1,4)</f>
        <v>[]</v>
      </c>
      <c r="M248" s="10">
        <f ca="1">OFFSET(Profile!$B$1,MATCH(A248&amp;"-"&amp;D248&amp;"-"&amp;T248&amp;"-"&amp;Medical!C248,Profile!B:B,0)-1,5)</f>
        <v>0</v>
      </c>
      <c r="N248" s="13"/>
      <c r="O248" s="13"/>
      <c r="P248" s="13"/>
      <c r="Q248" s="13"/>
      <c r="R248" s="27"/>
      <c r="S248" s="27" t="s">
        <v>80</v>
      </c>
      <c r="T248" s="27" t="s">
        <v>84</v>
      </c>
      <c r="U248" s="30" t="str">
        <f ca="1">IF(A248="","",IFERROR(IF(OFFSET('Data Model'!$K$1,MATCH(W248,'Data Model'!L:L,0)-1,0)=TRUE,"Y","N"),"N"))</f>
        <v>N</v>
      </c>
      <c r="V248" s="10" t="str">
        <f t="shared" si="7"/>
        <v>('UPHP','Claim',246,'"prov_pcp_type_desc"','','PROV_TYPE_DESC',NULL,'',NULL,NULL,NULL,'UPHP','V00'),</v>
      </c>
      <c r="W248" s="10" t="str">
        <f t="shared" si="6"/>
        <v>-PROV_TYPE_DESC</v>
      </c>
    </row>
    <row r="249" spans="1:23">
      <c r="A249" s="11" t="s">
        <v>80</v>
      </c>
      <c r="B249" s="11">
        <v>247</v>
      </c>
      <c r="C249" s="11" t="s">
        <v>381</v>
      </c>
      <c r="D249" s="11" t="s">
        <v>82</v>
      </c>
      <c r="E249" s="23" t="s">
        <v>320</v>
      </c>
      <c r="F249" s="11"/>
      <c r="G249" s="11"/>
      <c r="H249" s="11"/>
      <c r="I249" s="10" t="str">
        <f ca="1">IFERROR(OFFSET(Profile!$B$1,MATCH(A249&amp;"-"&amp;D249&amp;"-"&amp;T249&amp;"-"&amp;Medical!C249,Profile!B:B,0)-1,1),"NO DATA PROFILE FOUND")</f>
        <v>null</v>
      </c>
      <c r="J249" s="10" t="str">
        <f ca="1">OFFSET(Profile!$B$1,MATCH(A249&amp;"-"&amp;D249&amp;"-"&amp;T249&amp;"-"&amp;Medical!C249,Profile!B:B,0)-1,2)</f>
        <v>null</v>
      </c>
      <c r="K249" s="10">
        <f ca="1">OFFSET(Profile!$B$1,MATCH(A249&amp;"-"&amp;D249&amp;"-"&amp;T249&amp;"-"&amp;Medical!C249,Profile!B:B,0)-1,3)</f>
        <v>100</v>
      </c>
      <c r="L249" s="10" t="str">
        <f ca="1">OFFSET(Profile!$B$1,MATCH(A249&amp;"-"&amp;D249&amp;"-"&amp;T249&amp;"-"&amp;Medical!C249,Profile!B:B,0)-1,4)</f>
        <v>[]</v>
      </c>
      <c r="M249" s="10">
        <f ca="1">OFFSET(Profile!$B$1,MATCH(A249&amp;"-"&amp;D249&amp;"-"&amp;T249&amp;"-"&amp;Medical!C249,Profile!B:B,0)-1,5)</f>
        <v>0</v>
      </c>
      <c r="N249" s="13"/>
      <c r="O249" s="13"/>
      <c r="P249" s="13"/>
      <c r="Q249" s="13"/>
      <c r="R249" s="27"/>
      <c r="S249" s="27" t="s">
        <v>80</v>
      </c>
      <c r="T249" s="27" t="s">
        <v>84</v>
      </c>
      <c r="U249" s="30" t="str">
        <f ca="1">IF(A249="","",IFERROR(IF(OFFSET('Data Model'!$K$1,MATCH(W249,'Data Model'!L:L,0)-1,0)=TRUE,"Y","N"),"N"))</f>
        <v>N</v>
      </c>
      <c r="V249" s="10" t="str">
        <f t="shared" si="7"/>
        <v>('UPHP','Claim',247,'"prov_referring_add_1"','','PROV_ADD_LINE_1',NULL,'',NULL,NULL,NULL,'UPHP','V00'),</v>
      </c>
      <c r="W249" s="10" t="str">
        <f t="shared" si="6"/>
        <v>-PROV_ADD_LINE_1</v>
      </c>
    </row>
    <row r="250" spans="1:23">
      <c r="A250" s="11" t="s">
        <v>80</v>
      </c>
      <c r="B250" s="11">
        <v>248</v>
      </c>
      <c r="C250" s="11" t="s">
        <v>382</v>
      </c>
      <c r="D250" s="11" t="s">
        <v>82</v>
      </c>
      <c r="E250" s="23" t="s">
        <v>322</v>
      </c>
      <c r="F250" s="11"/>
      <c r="G250" s="11"/>
      <c r="H250" s="11"/>
      <c r="I250" s="10" t="str">
        <f ca="1">IFERROR(OFFSET(Profile!$B$1,MATCH(A250&amp;"-"&amp;D250&amp;"-"&amp;T250&amp;"-"&amp;Medical!C250,Profile!B:B,0)-1,1),"NO DATA PROFILE FOUND")</f>
        <v>null</v>
      </c>
      <c r="J250" s="10" t="str">
        <f ca="1">OFFSET(Profile!$B$1,MATCH(A250&amp;"-"&amp;D250&amp;"-"&amp;T250&amp;"-"&amp;Medical!C250,Profile!B:B,0)-1,2)</f>
        <v>null</v>
      </c>
      <c r="K250" s="10">
        <f ca="1">OFFSET(Profile!$B$1,MATCH(A250&amp;"-"&amp;D250&amp;"-"&amp;T250&amp;"-"&amp;Medical!C250,Profile!B:B,0)-1,3)</f>
        <v>100</v>
      </c>
      <c r="L250" s="10" t="str">
        <f ca="1">OFFSET(Profile!$B$1,MATCH(A250&amp;"-"&amp;D250&amp;"-"&amp;T250&amp;"-"&amp;Medical!C250,Profile!B:B,0)-1,4)</f>
        <v>[]</v>
      </c>
      <c r="M250" s="10">
        <f ca="1">OFFSET(Profile!$B$1,MATCH(A250&amp;"-"&amp;D250&amp;"-"&amp;T250&amp;"-"&amp;Medical!C250,Profile!B:B,0)-1,5)</f>
        <v>0</v>
      </c>
      <c r="N250" s="13"/>
      <c r="O250" s="13"/>
      <c r="P250" s="13"/>
      <c r="Q250" s="13"/>
      <c r="R250" s="27"/>
      <c r="S250" s="27" t="s">
        <v>80</v>
      </c>
      <c r="T250" s="27" t="s">
        <v>84</v>
      </c>
      <c r="U250" s="30" t="str">
        <f ca="1">IF(A250="","",IFERROR(IF(OFFSET('Data Model'!$K$1,MATCH(W250,'Data Model'!L:L,0)-1,0)=TRUE,"Y","N"),"N"))</f>
        <v>N</v>
      </c>
      <c r="V250" s="10" t="str">
        <f t="shared" si="7"/>
        <v>('UPHP','Claim',248,'"prov_referring_add_2"','','PROV_ADD_LINE_2',NULL,'',NULL,NULL,NULL,'UPHP','V00'),</v>
      </c>
      <c r="W250" s="10" t="str">
        <f t="shared" si="6"/>
        <v>-PROV_ADD_LINE_2</v>
      </c>
    </row>
    <row r="251" spans="1:23">
      <c r="A251" s="11" t="s">
        <v>80</v>
      </c>
      <c r="B251" s="11">
        <v>249</v>
      </c>
      <c r="C251" s="11" t="s">
        <v>383</v>
      </c>
      <c r="D251" s="11" t="s">
        <v>82</v>
      </c>
      <c r="E251" s="23" t="s">
        <v>324</v>
      </c>
      <c r="F251" s="11"/>
      <c r="G251" s="11"/>
      <c r="H251" s="11"/>
      <c r="I251" s="10" t="str">
        <f ca="1">IFERROR(OFFSET(Profile!$B$1,MATCH(A251&amp;"-"&amp;D251&amp;"-"&amp;T251&amp;"-"&amp;Medical!C251,Profile!B:B,0)-1,1),"NO DATA PROFILE FOUND")</f>
        <v>null</v>
      </c>
      <c r="J251" s="10" t="str">
        <f ca="1">OFFSET(Profile!$B$1,MATCH(A251&amp;"-"&amp;D251&amp;"-"&amp;T251&amp;"-"&amp;Medical!C251,Profile!B:B,0)-1,2)</f>
        <v>null</v>
      </c>
      <c r="K251" s="10">
        <f ca="1">OFFSET(Profile!$B$1,MATCH(A251&amp;"-"&amp;D251&amp;"-"&amp;T251&amp;"-"&amp;Medical!C251,Profile!B:B,0)-1,3)</f>
        <v>100</v>
      </c>
      <c r="L251" s="10" t="str">
        <f ca="1">OFFSET(Profile!$B$1,MATCH(A251&amp;"-"&amp;D251&amp;"-"&amp;T251&amp;"-"&amp;Medical!C251,Profile!B:B,0)-1,4)</f>
        <v>[]</v>
      </c>
      <c r="M251" s="10">
        <f ca="1">OFFSET(Profile!$B$1,MATCH(A251&amp;"-"&amp;D251&amp;"-"&amp;T251&amp;"-"&amp;Medical!C251,Profile!B:B,0)-1,5)</f>
        <v>0</v>
      </c>
      <c r="N251" s="13"/>
      <c r="O251" s="13"/>
      <c r="P251" s="13"/>
      <c r="Q251" s="13"/>
      <c r="R251" s="27"/>
      <c r="S251" s="27" t="s">
        <v>80</v>
      </c>
      <c r="T251" s="27" t="s">
        <v>84</v>
      </c>
      <c r="U251" s="30" t="str">
        <f ca="1">IF(A251="","",IFERROR(IF(OFFSET('Data Model'!$K$1,MATCH(W251,'Data Model'!L:L,0)-1,0)=TRUE,"Y","N"),"N"))</f>
        <v>N</v>
      </c>
      <c r="V251" s="10" t="str">
        <f t="shared" si="7"/>
        <v>('UPHP','Claim',249,'"prov_referring_add_city"','','PROV_CITY',NULL,'',NULL,NULL,NULL,'UPHP','V00'),</v>
      </c>
      <c r="W251" s="10" t="str">
        <f t="shared" si="6"/>
        <v>-PROV_CITY</v>
      </c>
    </row>
    <row r="252" spans="1:23">
      <c r="A252" s="11" t="s">
        <v>80</v>
      </c>
      <c r="B252" s="11">
        <v>250</v>
      </c>
      <c r="C252" s="11" t="s">
        <v>384</v>
      </c>
      <c r="D252" s="11" t="s">
        <v>82</v>
      </c>
      <c r="E252" s="23" t="s">
        <v>326</v>
      </c>
      <c r="F252" s="11"/>
      <c r="G252" s="11"/>
      <c r="H252" s="11"/>
      <c r="I252" s="10" t="str">
        <f ca="1">IFERROR(OFFSET(Profile!$B$1,MATCH(A252&amp;"-"&amp;D252&amp;"-"&amp;T252&amp;"-"&amp;Medical!C252,Profile!B:B,0)-1,1),"NO DATA PROFILE FOUND")</f>
        <v>null</v>
      </c>
      <c r="J252" s="10" t="str">
        <f ca="1">OFFSET(Profile!$B$1,MATCH(A252&amp;"-"&amp;D252&amp;"-"&amp;T252&amp;"-"&amp;Medical!C252,Profile!B:B,0)-1,2)</f>
        <v>null</v>
      </c>
      <c r="K252" s="10">
        <f ca="1">OFFSET(Profile!$B$1,MATCH(A252&amp;"-"&amp;D252&amp;"-"&amp;T252&amp;"-"&amp;Medical!C252,Profile!B:B,0)-1,3)</f>
        <v>100</v>
      </c>
      <c r="L252" s="10" t="str">
        <f ca="1">OFFSET(Profile!$B$1,MATCH(A252&amp;"-"&amp;D252&amp;"-"&amp;T252&amp;"-"&amp;Medical!C252,Profile!B:B,0)-1,4)</f>
        <v>[]</v>
      </c>
      <c r="M252" s="10">
        <f ca="1">OFFSET(Profile!$B$1,MATCH(A252&amp;"-"&amp;D252&amp;"-"&amp;T252&amp;"-"&amp;Medical!C252,Profile!B:B,0)-1,5)</f>
        <v>0</v>
      </c>
      <c r="N252" s="13"/>
      <c r="O252" s="13"/>
      <c r="P252" s="13"/>
      <c r="Q252" s="13"/>
      <c r="R252" s="27"/>
      <c r="S252" s="27" t="s">
        <v>80</v>
      </c>
      <c r="T252" s="27" t="s">
        <v>84</v>
      </c>
      <c r="U252" s="30" t="str">
        <f ca="1">IF(A252="","",IFERROR(IF(OFFSET('Data Model'!$K$1,MATCH(W252,'Data Model'!L:L,0)-1,0)=TRUE,"Y","N"),"N"))</f>
        <v>N</v>
      </c>
      <c r="V252" s="10" t="str">
        <f t="shared" si="7"/>
        <v>('UPHP','Claim',250,'"prov_referring_add_county"','','PROV_COUNTY',NULL,'',NULL,NULL,NULL,'UPHP','V00'),</v>
      </c>
      <c r="W252" s="10" t="str">
        <f t="shared" si="6"/>
        <v>-PROV_COUNTY</v>
      </c>
    </row>
    <row r="253" spans="1:23">
      <c r="A253" s="11" t="s">
        <v>80</v>
      </c>
      <c r="B253" s="11">
        <v>251</v>
      </c>
      <c r="C253" s="11" t="s">
        <v>385</v>
      </c>
      <c r="D253" s="11" t="s">
        <v>82</v>
      </c>
      <c r="E253" s="23" t="s">
        <v>315</v>
      </c>
      <c r="F253" s="11"/>
      <c r="G253" s="11"/>
      <c r="H253" s="11"/>
      <c r="I253" s="10" t="str">
        <f ca="1">IFERROR(OFFSET(Profile!$B$1,MATCH(A253&amp;"-"&amp;D253&amp;"-"&amp;T253&amp;"-"&amp;Medical!C253,Profile!B:B,0)-1,1),"NO DATA PROFILE FOUND")</f>
        <v>null</v>
      </c>
      <c r="J253" s="10" t="str">
        <f ca="1">OFFSET(Profile!$B$1,MATCH(A253&amp;"-"&amp;D253&amp;"-"&amp;T253&amp;"-"&amp;Medical!C253,Profile!B:B,0)-1,2)</f>
        <v>null</v>
      </c>
      <c r="K253" s="10">
        <f ca="1">OFFSET(Profile!$B$1,MATCH(A253&amp;"-"&amp;D253&amp;"-"&amp;T253&amp;"-"&amp;Medical!C253,Profile!B:B,0)-1,3)</f>
        <v>100</v>
      </c>
      <c r="L253" s="10" t="str">
        <f ca="1">OFFSET(Profile!$B$1,MATCH(A253&amp;"-"&amp;D253&amp;"-"&amp;T253&amp;"-"&amp;Medical!C253,Profile!B:B,0)-1,4)</f>
        <v>[]</v>
      </c>
      <c r="M253" s="10">
        <f ca="1">OFFSET(Profile!$B$1,MATCH(A253&amp;"-"&amp;D253&amp;"-"&amp;T253&amp;"-"&amp;Medical!C253,Profile!B:B,0)-1,5)</f>
        <v>0</v>
      </c>
      <c r="N253" s="13"/>
      <c r="O253" s="13"/>
      <c r="P253" s="13"/>
      <c r="Q253" s="13"/>
      <c r="R253" s="27"/>
      <c r="S253" s="27" t="s">
        <v>80</v>
      </c>
      <c r="T253" s="27" t="s">
        <v>84</v>
      </c>
      <c r="U253" s="30" t="str">
        <f ca="1">IF(A253="","",IFERROR(IF(OFFSET('Data Model'!$K$1,MATCH(W253,'Data Model'!L:L,0)-1,0)=TRUE,"Y","N"),"N"))</f>
        <v>N</v>
      </c>
      <c r="V253" s="10" t="str">
        <f t="shared" si="7"/>
        <v>('UPHP','Claim',251,'"prov_referring_add_state_cd"','','PROV_STATE_CD',NULL,'',NULL,NULL,NULL,'UPHP','V00'),</v>
      </c>
      <c r="W253" s="10" t="str">
        <f t="shared" si="6"/>
        <v>-PROV_STATE_CD</v>
      </c>
    </row>
    <row r="254" spans="1:23">
      <c r="A254" s="11" t="s">
        <v>80</v>
      </c>
      <c r="B254" s="11">
        <v>252</v>
      </c>
      <c r="C254" s="11" t="s">
        <v>386</v>
      </c>
      <c r="D254" s="11" t="s">
        <v>82</v>
      </c>
      <c r="E254" s="23" t="s">
        <v>329</v>
      </c>
      <c r="F254" s="11"/>
      <c r="G254" s="11"/>
      <c r="H254" s="11"/>
      <c r="I254" s="10" t="str">
        <f ca="1">IFERROR(OFFSET(Profile!$B$1,MATCH(A254&amp;"-"&amp;D254&amp;"-"&amp;T254&amp;"-"&amp;Medical!C254,Profile!B:B,0)-1,1),"NO DATA PROFILE FOUND")</f>
        <v>null</v>
      </c>
      <c r="J254" s="10" t="str">
        <f ca="1">OFFSET(Profile!$B$1,MATCH(A254&amp;"-"&amp;D254&amp;"-"&amp;T254&amp;"-"&amp;Medical!C254,Profile!B:B,0)-1,2)</f>
        <v>null</v>
      </c>
      <c r="K254" s="10">
        <f ca="1">OFFSET(Profile!$B$1,MATCH(A254&amp;"-"&amp;D254&amp;"-"&amp;T254&amp;"-"&amp;Medical!C254,Profile!B:B,0)-1,3)</f>
        <v>100</v>
      </c>
      <c r="L254" s="10" t="str">
        <f ca="1">OFFSET(Profile!$B$1,MATCH(A254&amp;"-"&amp;D254&amp;"-"&amp;T254&amp;"-"&amp;Medical!C254,Profile!B:B,0)-1,4)</f>
        <v>[]</v>
      </c>
      <c r="M254" s="10">
        <f ca="1">OFFSET(Profile!$B$1,MATCH(A254&amp;"-"&amp;D254&amp;"-"&amp;T254&amp;"-"&amp;Medical!C254,Profile!B:B,0)-1,5)</f>
        <v>0</v>
      </c>
      <c r="N254" s="13"/>
      <c r="O254" s="13"/>
      <c r="P254" s="13"/>
      <c r="Q254" s="13"/>
      <c r="R254" s="27"/>
      <c r="S254" s="27" t="s">
        <v>80</v>
      </c>
      <c r="T254" s="27" t="s">
        <v>84</v>
      </c>
      <c r="U254" s="30" t="str">
        <f ca="1">IF(A254="","",IFERROR(IF(OFFSET('Data Model'!$K$1,MATCH(W254,'Data Model'!L:L,0)-1,0)=TRUE,"Y","N"),"N"))</f>
        <v>N</v>
      </c>
      <c r="V254" s="10" t="str">
        <f t="shared" si="7"/>
        <v>('UPHP','Claim',252,'"prov_referring_add_zip"','','PROV_POSTAL_CD',NULL,'',NULL,NULL,NULL,'UPHP','V00'),</v>
      </c>
      <c r="W254" s="10" t="str">
        <f t="shared" si="6"/>
        <v>-PROV_POSTAL_CD</v>
      </c>
    </row>
    <row r="255" spans="1:23">
      <c r="A255" s="11" t="s">
        <v>80</v>
      </c>
      <c r="B255" s="11">
        <v>253</v>
      </c>
      <c r="C255" s="11" t="s">
        <v>387</v>
      </c>
      <c r="D255" s="11" t="s">
        <v>82</v>
      </c>
      <c r="E255" s="12" t="str">
        <f>VLOOKUP(SUBSTITUTE(C255, "_referring", ""),'Data Model'!C:C,1,0)</f>
        <v>PROV_DEA_NUM</v>
      </c>
      <c r="F255" s="11"/>
      <c r="G255" s="11"/>
      <c r="H255" s="11"/>
      <c r="I255" s="10" t="str">
        <f ca="1">IFERROR(OFFSET(Profile!$B$1,MATCH(A255&amp;"-"&amp;D255&amp;"-"&amp;T255&amp;"-"&amp;Medical!C255,Profile!B:B,0)-1,1),"NO DATA PROFILE FOUND")</f>
        <v>null</v>
      </c>
      <c r="J255" s="10" t="str">
        <f ca="1">OFFSET(Profile!$B$1,MATCH(A255&amp;"-"&amp;D255&amp;"-"&amp;T255&amp;"-"&amp;Medical!C255,Profile!B:B,0)-1,2)</f>
        <v>null</v>
      </c>
      <c r="K255" s="10">
        <f ca="1">OFFSET(Profile!$B$1,MATCH(A255&amp;"-"&amp;D255&amp;"-"&amp;T255&amp;"-"&amp;Medical!C255,Profile!B:B,0)-1,3)</f>
        <v>100</v>
      </c>
      <c r="L255" s="10" t="str">
        <f ca="1">OFFSET(Profile!$B$1,MATCH(A255&amp;"-"&amp;D255&amp;"-"&amp;T255&amp;"-"&amp;Medical!C255,Profile!B:B,0)-1,4)</f>
        <v>[]</v>
      </c>
      <c r="M255" s="10">
        <f ca="1">OFFSET(Profile!$B$1,MATCH(A255&amp;"-"&amp;D255&amp;"-"&amp;T255&amp;"-"&amp;Medical!C255,Profile!B:B,0)-1,5)</f>
        <v>0</v>
      </c>
      <c r="N255" s="13"/>
      <c r="O255" s="13"/>
      <c r="P255" s="13"/>
      <c r="Q255" s="13"/>
      <c r="R255" s="27"/>
      <c r="S255" s="27" t="s">
        <v>80</v>
      </c>
      <c r="T255" s="27" t="s">
        <v>84</v>
      </c>
      <c r="U255" s="30" t="str">
        <f ca="1">IF(A255="","",IFERROR(IF(OFFSET('Data Model'!$K$1,MATCH(W255,'Data Model'!L:L,0)-1,0)=TRUE,"Y","N"),"N"))</f>
        <v>N</v>
      </c>
      <c r="V255" s="10" t="str">
        <f t="shared" si="7"/>
        <v>('UPHP','Claim',253,'"prov_referring_dea_num"','','PROV_DEA_NUM',NULL,'',NULL,NULL,NULL,'UPHP','V00'),</v>
      </c>
      <c r="W255" s="10" t="str">
        <f t="shared" si="6"/>
        <v>-PROV_DEA_NUM</v>
      </c>
    </row>
    <row r="256" spans="1:23">
      <c r="A256" s="11" t="s">
        <v>80</v>
      </c>
      <c r="B256" s="11">
        <v>254</v>
      </c>
      <c r="C256" s="11" t="s">
        <v>388</v>
      </c>
      <c r="D256" s="11" t="s">
        <v>82</v>
      </c>
      <c r="E256" s="12" t="str">
        <f>VLOOKUP(SUBSTITUTE(C256, "_referring", ""),'Data Model'!C:C,1,0)</f>
        <v>PROV_FIRST_NAME</v>
      </c>
      <c r="F256" s="11"/>
      <c r="G256" s="11"/>
      <c r="H256" s="11"/>
      <c r="I256" s="10" t="str">
        <f ca="1">IFERROR(OFFSET(Profile!$B$1,MATCH(A256&amp;"-"&amp;D256&amp;"-"&amp;T256&amp;"-"&amp;Medical!C256,Profile!B:B,0)-1,1),"NO DATA PROFILE FOUND")</f>
        <v>null</v>
      </c>
      <c r="J256" s="10" t="str">
        <f ca="1">OFFSET(Profile!$B$1,MATCH(A256&amp;"-"&amp;D256&amp;"-"&amp;T256&amp;"-"&amp;Medical!C256,Profile!B:B,0)-1,2)</f>
        <v>null</v>
      </c>
      <c r="K256" s="10">
        <f ca="1">OFFSET(Profile!$B$1,MATCH(A256&amp;"-"&amp;D256&amp;"-"&amp;T256&amp;"-"&amp;Medical!C256,Profile!B:B,0)-1,3)</f>
        <v>100</v>
      </c>
      <c r="L256" s="10" t="str">
        <f ca="1">OFFSET(Profile!$B$1,MATCH(A256&amp;"-"&amp;D256&amp;"-"&amp;T256&amp;"-"&amp;Medical!C256,Profile!B:B,0)-1,4)</f>
        <v>[]</v>
      </c>
      <c r="M256" s="10">
        <f ca="1">OFFSET(Profile!$B$1,MATCH(A256&amp;"-"&amp;D256&amp;"-"&amp;T256&amp;"-"&amp;Medical!C256,Profile!B:B,0)-1,5)</f>
        <v>0</v>
      </c>
      <c r="N256" s="13"/>
      <c r="O256" s="13"/>
      <c r="P256" s="13"/>
      <c r="Q256" s="13"/>
      <c r="R256" s="27"/>
      <c r="S256" s="27" t="s">
        <v>80</v>
      </c>
      <c r="T256" s="27" t="s">
        <v>84</v>
      </c>
      <c r="U256" s="30" t="str">
        <f ca="1">IF(A256="","",IFERROR(IF(OFFSET('Data Model'!$K$1,MATCH(W256,'Data Model'!L:L,0)-1,0)=TRUE,"Y","N"),"N"))</f>
        <v>N</v>
      </c>
      <c r="V256" s="10" t="str">
        <f t="shared" si="7"/>
        <v>('UPHP','Claim',254,'"prov_referring_first_name"','','PROV_FIRST_NAME',NULL,'',NULL,NULL,NULL,'UPHP','V00'),</v>
      </c>
      <c r="W256" s="10" t="str">
        <f t="shared" si="6"/>
        <v>-PROV_FIRST_NAME</v>
      </c>
    </row>
    <row r="257" spans="1:23">
      <c r="A257" s="11" t="s">
        <v>80</v>
      </c>
      <c r="B257" s="11">
        <v>255</v>
      </c>
      <c r="C257" s="11" t="s">
        <v>389</v>
      </c>
      <c r="D257" s="11" t="s">
        <v>82</v>
      </c>
      <c r="E257" s="12" t="str">
        <f>VLOOKUP(SUBSTITUTE(C257, "_referring", ""),'Data Model'!C:C,1,0)</f>
        <v>PROV_FULL_NAME</v>
      </c>
      <c r="F257" s="11"/>
      <c r="G257" s="11"/>
      <c r="H257" s="11"/>
      <c r="I257" s="10" t="str">
        <f ca="1">IFERROR(OFFSET(Profile!$B$1,MATCH(A257&amp;"-"&amp;D257&amp;"-"&amp;T257&amp;"-"&amp;Medical!C257,Profile!B:B,0)-1,1),"NO DATA PROFILE FOUND")</f>
        <v>null</v>
      </c>
      <c r="J257" s="10" t="str">
        <f ca="1">OFFSET(Profile!$B$1,MATCH(A257&amp;"-"&amp;D257&amp;"-"&amp;T257&amp;"-"&amp;Medical!C257,Profile!B:B,0)-1,2)</f>
        <v>null</v>
      </c>
      <c r="K257" s="10">
        <f ca="1">OFFSET(Profile!$B$1,MATCH(A257&amp;"-"&amp;D257&amp;"-"&amp;T257&amp;"-"&amp;Medical!C257,Profile!B:B,0)-1,3)</f>
        <v>100</v>
      </c>
      <c r="L257" s="10" t="str">
        <f ca="1">OFFSET(Profile!$B$1,MATCH(A257&amp;"-"&amp;D257&amp;"-"&amp;T257&amp;"-"&amp;Medical!C257,Profile!B:B,0)-1,4)</f>
        <v>[]</v>
      </c>
      <c r="M257" s="10">
        <f ca="1">OFFSET(Profile!$B$1,MATCH(A257&amp;"-"&amp;D257&amp;"-"&amp;T257&amp;"-"&amp;Medical!C257,Profile!B:B,0)-1,5)</f>
        <v>0</v>
      </c>
      <c r="N257" s="13"/>
      <c r="O257" s="13"/>
      <c r="P257" s="13"/>
      <c r="Q257" s="13"/>
      <c r="R257" s="27"/>
      <c r="S257" s="27" t="s">
        <v>80</v>
      </c>
      <c r="T257" s="27" t="s">
        <v>84</v>
      </c>
      <c r="U257" s="30" t="str">
        <f ca="1">IF(A257="","",IFERROR(IF(OFFSET('Data Model'!$K$1,MATCH(W257,'Data Model'!L:L,0)-1,0)=TRUE,"Y","N"),"N"))</f>
        <v>N</v>
      </c>
      <c r="V257" s="10" t="str">
        <f t="shared" si="7"/>
        <v>('UPHP','Claim',255,'"prov_referring_full_name"','','PROV_FULL_NAME',NULL,'',NULL,NULL,NULL,'UPHP','V00'),</v>
      </c>
      <c r="W257" s="10" t="str">
        <f t="shared" si="6"/>
        <v>-PROV_FULL_NAME</v>
      </c>
    </row>
    <row r="258" spans="1:23">
      <c r="A258" s="11" t="s">
        <v>80</v>
      </c>
      <c r="B258" s="11">
        <v>256</v>
      </c>
      <c r="C258" s="11" t="s">
        <v>390</v>
      </c>
      <c r="D258" s="23" t="s">
        <v>82</v>
      </c>
      <c r="E258" s="23" t="s">
        <v>334</v>
      </c>
      <c r="F258" s="11"/>
      <c r="G258" s="11"/>
      <c r="H258" s="11"/>
      <c r="I258" s="10" t="str">
        <f ca="1">IFERROR(OFFSET(Profile!$B$1,MATCH(A258&amp;"-"&amp;D258&amp;"-"&amp;T258&amp;"-"&amp;Medical!C258,Profile!B:B,0)-1,1),"NO DATA PROFILE FOUND")</f>
        <v>null</v>
      </c>
      <c r="J258" s="10" t="str">
        <f ca="1">OFFSET(Profile!$B$1,MATCH(A258&amp;"-"&amp;D258&amp;"-"&amp;T258&amp;"-"&amp;Medical!C258,Profile!B:B,0)-1,2)</f>
        <v>null</v>
      </c>
      <c r="K258" s="10">
        <f ca="1">OFFSET(Profile!$B$1,MATCH(A258&amp;"-"&amp;D258&amp;"-"&amp;T258&amp;"-"&amp;Medical!C258,Profile!B:B,0)-1,3)</f>
        <v>100</v>
      </c>
      <c r="L258" s="10" t="str">
        <f ca="1">OFFSET(Profile!$B$1,MATCH(A258&amp;"-"&amp;D258&amp;"-"&amp;T258&amp;"-"&amp;Medical!C258,Profile!B:B,0)-1,4)</f>
        <v>[]</v>
      </c>
      <c r="M258" s="10">
        <f ca="1">OFFSET(Profile!$B$1,MATCH(A258&amp;"-"&amp;D258&amp;"-"&amp;T258&amp;"-"&amp;Medical!C258,Profile!B:B,0)-1,5)</f>
        <v>0</v>
      </c>
      <c r="N258" s="13"/>
      <c r="O258" s="13"/>
      <c r="P258" s="13"/>
      <c r="Q258" s="13"/>
      <c r="R258" s="27"/>
      <c r="S258" s="27" t="s">
        <v>80</v>
      </c>
      <c r="T258" s="27" t="s">
        <v>84</v>
      </c>
      <c r="U258" s="30" t="str">
        <f ca="1">IF(A258="","",IFERROR(IF(OFFSET('Data Model'!$K$1,MATCH(W258,'Data Model'!L:L,0)-1,0)=TRUE,"Y","N"),"N"))</f>
        <v>N</v>
      </c>
      <c r="V258" s="10" t="str">
        <f t="shared" si="7"/>
        <v>('UPHP','Claim',256,'"prov_referring_irs_num"','','PROV_TIN_NUM',NULL,'',NULL,NULL,NULL,'UPHP','V00'),</v>
      </c>
      <c r="W258" s="10" t="str">
        <f t="shared" si="6"/>
        <v>-PROV_TIN_NUM</v>
      </c>
    </row>
    <row r="259" spans="1:23">
      <c r="A259" s="11" t="s">
        <v>80</v>
      </c>
      <c r="B259" s="11">
        <v>257</v>
      </c>
      <c r="C259" s="11" t="s">
        <v>391</v>
      </c>
      <c r="D259" s="11" t="s">
        <v>82</v>
      </c>
      <c r="E259" s="12" t="str">
        <f>VLOOKUP(SUBSTITUTE(C259, "_referring", ""),'Data Model'!C:C,1,0)</f>
        <v>PROV_LAST_NAME</v>
      </c>
      <c r="F259" s="11"/>
      <c r="G259" s="11"/>
      <c r="H259" s="11"/>
      <c r="I259" s="10" t="str">
        <f ca="1">IFERROR(OFFSET(Profile!$B$1,MATCH(A259&amp;"-"&amp;D259&amp;"-"&amp;T259&amp;"-"&amp;Medical!C259,Profile!B:B,0)-1,1),"NO DATA PROFILE FOUND")</f>
        <v>null</v>
      </c>
      <c r="J259" s="10" t="str">
        <f ca="1">OFFSET(Profile!$B$1,MATCH(A259&amp;"-"&amp;D259&amp;"-"&amp;T259&amp;"-"&amp;Medical!C259,Profile!B:B,0)-1,2)</f>
        <v>null</v>
      </c>
      <c r="K259" s="10">
        <f ca="1">OFFSET(Profile!$B$1,MATCH(A259&amp;"-"&amp;D259&amp;"-"&amp;T259&amp;"-"&amp;Medical!C259,Profile!B:B,0)-1,3)</f>
        <v>100</v>
      </c>
      <c r="L259" s="10" t="str">
        <f ca="1">OFFSET(Profile!$B$1,MATCH(A259&amp;"-"&amp;D259&amp;"-"&amp;T259&amp;"-"&amp;Medical!C259,Profile!B:B,0)-1,4)</f>
        <v>[]</v>
      </c>
      <c r="M259" s="10">
        <f ca="1">OFFSET(Profile!$B$1,MATCH(A259&amp;"-"&amp;D259&amp;"-"&amp;T259&amp;"-"&amp;Medical!C259,Profile!B:B,0)-1,5)</f>
        <v>0</v>
      </c>
      <c r="N259" s="13"/>
      <c r="O259" s="13"/>
      <c r="P259" s="13"/>
      <c r="Q259" s="13"/>
      <c r="R259" s="27"/>
      <c r="S259" s="27" t="s">
        <v>80</v>
      </c>
      <c r="T259" s="27" t="s">
        <v>84</v>
      </c>
      <c r="U259" s="30" t="str">
        <f ca="1">IF(A259="","",IFERROR(IF(OFFSET('Data Model'!$K$1,MATCH(W259,'Data Model'!L:L,0)-1,0)=TRUE,"Y","N"),"N"))</f>
        <v>N</v>
      </c>
      <c r="V259" s="10" t="str">
        <f t="shared" si="7"/>
        <v>('UPHP','Claim',257,'"prov_referring_last_name"','','PROV_LAST_NAME',NULL,'',NULL,NULL,NULL,'UPHP','V00'),</v>
      </c>
      <c r="W259" s="10" t="str">
        <f t="shared" ref="W259:W262" si="8">IF(A259="","",TRIM(G259)&amp;"-"&amp;TRIM(E259))</f>
        <v>-PROV_LAST_NAME</v>
      </c>
    </row>
    <row r="260" spans="1:23">
      <c r="A260" s="11" t="s">
        <v>80</v>
      </c>
      <c r="B260" s="11">
        <v>258</v>
      </c>
      <c r="C260" s="11" t="s">
        <v>392</v>
      </c>
      <c r="D260" s="11" t="s">
        <v>82</v>
      </c>
      <c r="E260" s="23" t="s">
        <v>337</v>
      </c>
      <c r="F260" s="11"/>
      <c r="G260" s="11"/>
      <c r="H260" s="11"/>
      <c r="I260" s="10" t="str">
        <f ca="1">IFERROR(OFFSET(Profile!$B$1,MATCH(A260&amp;"-"&amp;D260&amp;"-"&amp;T260&amp;"-"&amp;Medical!C260,Profile!B:B,0)-1,1),"NO DATA PROFILE FOUND")</f>
        <v>null</v>
      </c>
      <c r="J260" s="10" t="str">
        <f ca="1">OFFSET(Profile!$B$1,MATCH(A260&amp;"-"&amp;D260&amp;"-"&amp;T260&amp;"-"&amp;Medical!C260,Profile!B:B,0)-1,2)</f>
        <v>null</v>
      </c>
      <c r="K260" s="10">
        <f ca="1">OFFSET(Profile!$B$1,MATCH(A260&amp;"-"&amp;D260&amp;"-"&amp;T260&amp;"-"&amp;Medical!C260,Profile!B:B,0)-1,3)</f>
        <v>100</v>
      </c>
      <c r="L260" s="10" t="str">
        <f ca="1">OFFSET(Profile!$B$1,MATCH(A260&amp;"-"&amp;D260&amp;"-"&amp;T260&amp;"-"&amp;Medical!C260,Profile!B:B,0)-1,4)</f>
        <v>[]</v>
      </c>
      <c r="M260" s="10">
        <f ca="1">OFFSET(Profile!$B$1,MATCH(A260&amp;"-"&amp;D260&amp;"-"&amp;T260&amp;"-"&amp;Medical!C260,Profile!B:B,0)-1,5)</f>
        <v>0</v>
      </c>
      <c r="N260" s="13"/>
      <c r="O260" s="13"/>
      <c r="P260" s="13"/>
      <c r="Q260" s="13"/>
      <c r="R260" s="27"/>
      <c r="S260" s="27" t="s">
        <v>80</v>
      </c>
      <c r="T260" s="27" t="s">
        <v>84</v>
      </c>
      <c r="U260" s="30" t="str">
        <f ca="1">IF(A260="","",IFERROR(IF(OFFSET('Data Model'!$K$1,MATCH(W260,'Data Model'!L:L,0)-1,0)=TRUE,"Y","N"),"N"))</f>
        <v>N</v>
      </c>
      <c r="V260" s="10" t="str">
        <f t="shared" ref="V260:V323" si="9">IF(A260="","",IF(E260="NOT USED","('"&amp;A260&amp;"','"&amp;D260&amp;"',"&amp;B260&amp;",'"""&amp;C260&amp;"""',NULL,NULL,NULL,NULL,NULL,"&amp;IF(P260=TRUE,"TRUE","NULL")&amp;","&amp;IF(O260=TRUE,"TRUE","NULL,")&amp;IF(S260="","NULL","'"&amp;S260&amp;"'")&amp;","&amp;IF(T260="","NULL","'"&amp;T260&amp;"'")&amp;"),","('"&amp;A260&amp;"',"&amp;IF(ISBLANK(D260),"NULL","'"&amp;D260&amp;"'")&amp;","&amp;IF(ISBLANK(B260),"NULL",B260)&amp;","&amp;IF(ISBLANK(C260),"NULL","'"""&amp;C260&amp;"""'")&amp;",'"&amp;G260&amp;"','"&amp;E260&amp;"',"&amp;IF(N260="","NULL",N260)&amp;","&amp;IF(F260="Y","NULL","'"&amp;H260&amp;"'")&amp;","&amp;IF(R260="","NULL","'"&amp;R260&amp;"'")&amp;","&amp;IF(P260=TRUE,"TRUE","NULL")&amp;","&amp;IF(O260=TRUE,"TRUE","NULL,")&amp;IF(S260="","NULL","'"&amp;S260&amp;"'")&amp;","&amp;IF(T260="","NULL","'"&amp;T260&amp;"'")&amp;"),"))</f>
        <v>('UPHP','Claim',258,'"prov_referring_license_num"','','PROV_LICENSE_1_NUM',NULL,'',NULL,NULL,NULL,'UPHP','V00'),</v>
      </c>
      <c r="W260" s="10" t="str">
        <f t="shared" si="8"/>
        <v>-PROV_LICENSE_1_NUM</v>
      </c>
    </row>
    <row r="261" spans="1:23">
      <c r="A261" s="11" t="s">
        <v>80</v>
      </c>
      <c r="B261" s="11">
        <v>259</v>
      </c>
      <c r="C261" s="11" t="s">
        <v>393</v>
      </c>
      <c r="D261" s="11" t="s">
        <v>82</v>
      </c>
      <c r="E261" s="12" t="str">
        <f>VLOOKUP(SUBSTITUTE(C261, "_referring", ""),'Data Model'!C:C,1,0)</f>
        <v>PROV_LOB</v>
      </c>
      <c r="F261" s="11"/>
      <c r="G261" s="11"/>
      <c r="H261" s="11"/>
      <c r="I261" s="10" t="str">
        <f ca="1">IFERROR(OFFSET(Profile!$B$1,MATCH(A261&amp;"-"&amp;D261&amp;"-"&amp;T261&amp;"-"&amp;Medical!C261,Profile!B:B,0)-1,1),"NO DATA PROFILE FOUND")</f>
        <v>null</v>
      </c>
      <c r="J261" s="10" t="str">
        <f ca="1">OFFSET(Profile!$B$1,MATCH(A261&amp;"-"&amp;D261&amp;"-"&amp;T261&amp;"-"&amp;Medical!C261,Profile!B:B,0)-1,2)</f>
        <v>null</v>
      </c>
      <c r="K261" s="10">
        <f ca="1">OFFSET(Profile!$B$1,MATCH(A261&amp;"-"&amp;D261&amp;"-"&amp;T261&amp;"-"&amp;Medical!C261,Profile!B:B,0)-1,3)</f>
        <v>100</v>
      </c>
      <c r="L261" s="10" t="str">
        <f ca="1">OFFSET(Profile!$B$1,MATCH(A261&amp;"-"&amp;D261&amp;"-"&amp;T261&amp;"-"&amp;Medical!C261,Profile!B:B,0)-1,4)</f>
        <v>[]</v>
      </c>
      <c r="M261" s="10">
        <f ca="1">OFFSET(Profile!$B$1,MATCH(A261&amp;"-"&amp;D261&amp;"-"&amp;T261&amp;"-"&amp;Medical!C261,Profile!B:B,0)-1,5)</f>
        <v>0</v>
      </c>
      <c r="N261" s="13"/>
      <c r="O261" s="13"/>
      <c r="P261" s="13"/>
      <c r="Q261" s="13"/>
      <c r="R261" s="27"/>
      <c r="S261" s="27" t="s">
        <v>80</v>
      </c>
      <c r="T261" s="27" t="s">
        <v>84</v>
      </c>
      <c r="U261" s="30" t="str">
        <f ca="1">IF(A261="","",IFERROR(IF(OFFSET('Data Model'!$K$1,MATCH(W261,'Data Model'!L:L,0)-1,0)=TRUE,"Y","N"),"N"))</f>
        <v>N</v>
      </c>
      <c r="V261" s="10" t="str">
        <f t="shared" si="9"/>
        <v>('UPHP','Claim',259,'"prov_referring_lob"','','PROV_LOB',NULL,'',NULL,NULL,NULL,'UPHP','V00'),</v>
      </c>
      <c r="W261" s="10" t="str">
        <f t="shared" si="8"/>
        <v>-PROV_LOB</v>
      </c>
    </row>
    <row r="262" spans="1:23">
      <c r="A262" s="11" t="s">
        <v>80</v>
      </c>
      <c r="B262" s="11">
        <v>260</v>
      </c>
      <c r="C262" s="11" t="s">
        <v>394</v>
      </c>
      <c r="D262" s="11" t="s">
        <v>82</v>
      </c>
      <c r="E262" s="12" t="str">
        <f>VLOOKUP(SUBSTITUTE(C262, "_referring", ""),'Data Model'!C:C,1,0)</f>
        <v>PROV_MEDICAID_ID</v>
      </c>
      <c r="F262" s="11"/>
      <c r="G262" s="11"/>
      <c r="H262" s="11"/>
      <c r="I262" s="10" t="str">
        <f ca="1">IFERROR(OFFSET(Profile!$B$1,MATCH(A262&amp;"-"&amp;D262&amp;"-"&amp;T262&amp;"-"&amp;Medical!C262,Profile!B:B,0)-1,1),"NO DATA PROFILE FOUND")</f>
        <v>null</v>
      </c>
      <c r="J262" s="10" t="str">
        <f ca="1">OFFSET(Profile!$B$1,MATCH(A262&amp;"-"&amp;D262&amp;"-"&amp;T262&amp;"-"&amp;Medical!C262,Profile!B:B,0)-1,2)</f>
        <v>null</v>
      </c>
      <c r="K262" s="10">
        <f ca="1">OFFSET(Profile!$B$1,MATCH(A262&amp;"-"&amp;D262&amp;"-"&amp;T262&amp;"-"&amp;Medical!C262,Profile!B:B,0)-1,3)</f>
        <v>100</v>
      </c>
      <c r="L262" s="10" t="str">
        <f ca="1">OFFSET(Profile!$B$1,MATCH(A262&amp;"-"&amp;D262&amp;"-"&amp;T262&amp;"-"&amp;Medical!C262,Profile!B:B,0)-1,4)</f>
        <v>[]</v>
      </c>
      <c r="M262" s="10">
        <f ca="1">OFFSET(Profile!$B$1,MATCH(A262&amp;"-"&amp;D262&amp;"-"&amp;T262&amp;"-"&amp;Medical!C262,Profile!B:B,0)-1,5)</f>
        <v>0</v>
      </c>
      <c r="N262" s="13"/>
      <c r="O262" s="13"/>
      <c r="P262" s="13"/>
      <c r="Q262" s="13"/>
      <c r="R262" s="27"/>
      <c r="S262" s="27" t="s">
        <v>80</v>
      </c>
      <c r="T262" s="27" t="s">
        <v>84</v>
      </c>
      <c r="U262" s="30" t="str">
        <f ca="1">IF(A262="","",IFERROR(IF(OFFSET('Data Model'!$K$1,MATCH(W262,'Data Model'!L:L,0)-1,0)=TRUE,"Y","N"),"N"))</f>
        <v>N</v>
      </c>
      <c r="V262" s="10" t="str">
        <f t="shared" si="9"/>
        <v>('UPHP','Claim',260,'"prov_referring_medicaid_id"','','PROV_MEDICAID_ID',NULL,'',NULL,NULL,NULL,'UPHP','V00'),</v>
      </c>
      <c r="W262" s="10" t="str">
        <f t="shared" si="8"/>
        <v>-PROV_MEDICAID_ID</v>
      </c>
    </row>
    <row r="263" spans="1:23">
      <c r="A263" s="11" t="s">
        <v>80</v>
      </c>
      <c r="B263" s="11">
        <v>261</v>
      </c>
      <c r="C263" s="11" t="s">
        <v>395</v>
      </c>
      <c r="D263" s="11" t="s">
        <v>82</v>
      </c>
      <c r="E263" s="12" t="str">
        <f>VLOOKUP(SUBSTITUTE(C263, "_referring", ""),'Data Model'!C:C,1,0)</f>
        <v>PROV_MEDICARE_ID</v>
      </c>
      <c r="F263" s="11"/>
      <c r="G263" s="11"/>
      <c r="H263" s="11"/>
      <c r="I263" s="10"/>
      <c r="J263" s="10"/>
      <c r="K263" s="10"/>
      <c r="L263" s="10"/>
      <c r="M263" s="10"/>
      <c r="N263" s="13"/>
      <c r="O263" s="13"/>
      <c r="P263" s="13"/>
      <c r="Q263" s="13"/>
      <c r="R263" s="27"/>
      <c r="S263" s="27"/>
      <c r="T263" s="27"/>
      <c r="U263" s="30"/>
      <c r="V263" s="10" t="str">
        <f t="shared" si="9"/>
        <v>('UPHP','Claim',261,'"prov_referring_medicare_id"','','PROV_MEDICARE_ID',NULL,'',NULL,NULL,NULL,NULL,NULL),</v>
      </c>
      <c r="W263" s="10"/>
    </row>
    <row r="264" spans="1:23">
      <c r="A264" s="11" t="s">
        <v>80</v>
      </c>
      <c r="B264" s="11">
        <v>262</v>
      </c>
      <c r="C264" s="11" t="s">
        <v>396</v>
      </c>
      <c r="D264" s="11" t="s">
        <v>82</v>
      </c>
      <c r="E264" s="12" t="str">
        <f>VLOOKUP(SUBSTITUTE(C264, "_referring", ""),'Data Model'!C:C,1,0)</f>
        <v>PROV_MIDDLE_NAME</v>
      </c>
      <c r="F264" s="11"/>
      <c r="G264" s="11"/>
      <c r="H264" s="11"/>
      <c r="I264" s="10"/>
      <c r="J264" s="10"/>
      <c r="K264" s="10"/>
      <c r="L264" s="10"/>
      <c r="M264" s="10"/>
      <c r="N264" s="13"/>
      <c r="O264" s="13"/>
      <c r="P264" s="13"/>
      <c r="Q264" s="13"/>
      <c r="R264" s="27"/>
      <c r="S264" s="27"/>
      <c r="T264" s="27"/>
      <c r="U264" s="30"/>
      <c r="V264" s="10" t="str">
        <f t="shared" si="9"/>
        <v>('UPHP','Claim',262,'"prov_referring_middle_name"','','PROV_MIDDLE_NAME',NULL,'',NULL,NULL,NULL,NULL,NULL),</v>
      </c>
      <c r="W264" s="10"/>
    </row>
    <row r="265" spans="1:23">
      <c r="A265" s="11" t="s">
        <v>80</v>
      </c>
      <c r="B265" s="11">
        <v>263</v>
      </c>
      <c r="C265" s="11" t="s">
        <v>397</v>
      </c>
      <c r="D265" s="11" t="s">
        <v>82</v>
      </c>
      <c r="E265" s="12" t="str">
        <f>VLOOKUP(SUBSTITUTE(C265, "_referring", ""),'Data Model'!C:C,1,0)</f>
        <v>PROV_NPI</v>
      </c>
      <c r="F265" s="11"/>
      <c r="G265" s="11"/>
      <c r="H265" s="11"/>
      <c r="I265" s="10"/>
      <c r="J265" s="10"/>
      <c r="K265" s="10"/>
      <c r="L265" s="10"/>
      <c r="M265" s="10"/>
      <c r="N265" s="13"/>
      <c r="O265" s="13"/>
      <c r="P265" s="13"/>
      <c r="Q265" s="13"/>
      <c r="R265" s="27"/>
      <c r="S265" s="27"/>
      <c r="T265" s="27"/>
      <c r="U265" s="30"/>
      <c r="V265" s="10" t="str">
        <f t="shared" si="9"/>
        <v>('UPHP','Claim',263,'"prov_referring_npi"','','PROV_NPI',NULL,'',NULL,NULL,NULL,NULL,NULL),</v>
      </c>
      <c r="W265" s="10"/>
    </row>
    <row r="266" spans="1:23">
      <c r="A266" s="11" t="s">
        <v>80</v>
      </c>
      <c r="B266" s="11">
        <v>264</v>
      </c>
      <c r="C266" s="11" t="s">
        <v>398</v>
      </c>
      <c r="D266" s="11" t="s">
        <v>82</v>
      </c>
      <c r="E266" s="12" t="s">
        <v>157</v>
      </c>
      <c r="F266" s="11"/>
      <c r="G266" s="11"/>
      <c r="H266" s="11"/>
      <c r="I266" s="10"/>
      <c r="J266" s="10"/>
      <c r="K266" s="10"/>
      <c r="L266" s="10"/>
      <c r="M266" s="10"/>
      <c r="N266" s="13"/>
      <c r="O266" s="13"/>
      <c r="P266" s="13"/>
      <c r="Q266" s="13"/>
      <c r="R266" s="27"/>
      <c r="S266" s="27"/>
      <c r="T266" s="27"/>
      <c r="U266" s="30"/>
      <c r="V266" s="10" t="str">
        <f t="shared" si="9"/>
        <v>('UPHP','Claim',264,'"prov_referring_pay_class"','','?',NULL,'',NULL,NULL,NULL,NULL,NULL),</v>
      </c>
      <c r="W266" s="10"/>
    </row>
    <row r="267" spans="1:23">
      <c r="A267" s="11" t="s">
        <v>80</v>
      </c>
      <c r="B267" s="11">
        <v>265</v>
      </c>
      <c r="C267" s="11" t="s">
        <v>399</v>
      </c>
      <c r="D267" s="11" t="s">
        <v>82</v>
      </c>
      <c r="E267" s="23" t="s">
        <v>345</v>
      </c>
      <c r="F267" s="11"/>
      <c r="G267" s="11"/>
      <c r="H267" s="11"/>
      <c r="I267" s="10"/>
      <c r="J267" s="10"/>
      <c r="K267" s="10"/>
      <c r="L267" s="10"/>
      <c r="M267" s="10"/>
      <c r="N267" s="13"/>
      <c r="O267" s="13"/>
      <c r="P267" s="13"/>
      <c r="Q267" s="13"/>
      <c r="R267" s="27"/>
      <c r="S267" s="27"/>
      <c r="T267" s="27"/>
      <c r="U267" s="30"/>
      <c r="V267" s="10" t="str">
        <f t="shared" si="9"/>
        <v>('UPHP','Claim',265,'"prov_referring_payer_num"','','PROV_PAYER_ASSIGNED_ID',NULL,'',NULL,NULL,NULL,NULL,NULL),</v>
      </c>
      <c r="W267" s="10"/>
    </row>
    <row r="268" spans="1:23">
      <c r="A268" s="11" t="s">
        <v>80</v>
      </c>
      <c r="B268" s="11">
        <v>266</v>
      </c>
      <c r="C268" s="11" t="s">
        <v>400</v>
      </c>
      <c r="D268" s="11" t="s">
        <v>82</v>
      </c>
      <c r="E268" s="12" t="str">
        <f>VLOOKUP(SUBSTITUTE(C268, "_referring", ""),'Data Model'!C:C,1,0)</f>
        <v>PROV_PHONE_NUM</v>
      </c>
      <c r="F268" s="11"/>
      <c r="G268" s="11"/>
      <c r="H268" s="11"/>
      <c r="I268" s="10"/>
      <c r="J268" s="10"/>
      <c r="K268" s="10"/>
      <c r="L268" s="10"/>
      <c r="M268" s="10"/>
      <c r="N268" s="13"/>
      <c r="O268" s="13"/>
      <c r="P268" s="13"/>
      <c r="Q268" s="13"/>
      <c r="R268" s="27"/>
      <c r="S268" s="27"/>
      <c r="T268" s="27"/>
      <c r="U268" s="30"/>
      <c r="V268" s="10" t="str">
        <f t="shared" si="9"/>
        <v>('UPHP','Claim',266,'"prov_referring_phone_num"','','PROV_PHONE_NUM',NULL,'',NULL,NULL,NULL,NULL,NULL),</v>
      </c>
      <c r="W268" s="10"/>
    </row>
    <row r="269" spans="1:23">
      <c r="A269" s="11" t="s">
        <v>80</v>
      </c>
      <c r="B269" s="11">
        <v>267</v>
      </c>
      <c r="C269" s="11" t="s">
        <v>401</v>
      </c>
      <c r="D269" s="11" t="s">
        <v>82</v>
      </c>
      <c r="E269" s="12" t="str">
        <f>VLOOKUP(SUBSTITUTE(C269, "_referring", ""),'Data Model'!C:C,1,0)</f>
        <v>PROV_SERVICE_AREA</v>
      </c>
      <c r="F269" s="11"/>
      <c r="G269" s="11"/>
      <c r="H269" s="11"/>
      <c r="I269" s="10"/>
      <c r="J269" s="10"/>
      <c r="K269" s="10"/>
      <c r="L269" s="10"/>
      <c r="M269" s="10"/>
      <c r="N269" s="13"/>
      <c r="O269" s="13"/>
      <c r="P269" s="13"/>
      <c r="Q269" s="13"/>
      <c r="R269" s="27"/>
      <c r="S269" s="27"/>
      <c r="T269" s="27"/>
      <c r="U269" s="30"/>
      <c r="V269" s="10" t="str">
        <f t="shared" si="9"/>
        <v>('UPHP','Claim',267,'"prov_referring_service_area"','','PROV_SERVICE_AREA',NULL,'',NULL,NULL,NULL,NULL,NULL),</v>
      </c>
      <c r="W269" s="10"/>
    </row>
    <row r="270" spans="1:23">
      <c r="A270" s="11" t="s">
        <v>80</v>
      </c>
      <c r="B270" s="11">
        <v>268</v>
      </c>
      <c r="C270" s="11" t="s">
        <v>402</v>
      </c>
      <c r="D270" s="11" t="s">
        <v>82</v>
      </c>
      <c r="E270" s="23" t="s">
        <v>349</v>
      </c>
      <c r="F270" s="11"/>
      <c r="G270" s="11"/>
      <c r="H270" s="11"/>
      <c r="I270" s="10"/>
      <c r="J270" s="10"/>
      <c r="K270" s="10"/>
      <c r="L270" s="10"/>
      <c r="M270" s="10"/>
      <c r="N270" s="13"/>
      <c r="O270" s="13"/>
      <c r="P270" s="13"/>
      <c r="Q270" s="13"/>
      <c r="R270" s="27"/>
      <c r="S270" s="27"/>
      <c r="T270" s="27"/>
      <c r="U270" s="30"/>
      <c r="V270" s="10" t="str">
        <f t="shared" si="9"/>
        <v>('UPHP','Claim',268,'"prov_referring_specialty_1"','','PROV_SPECIALTY_1_CD',NULL,'',NULL,NULL,NULL,NULL,NULL),</v>
      </c>
      <c r="W270" s="10"/>
    </row>
    <row r="271" spans="1:23">
      <c r="A271" s="11" t="s">
        <v>80</v>
      </c>
      <c r="B271" s="11">
        <v>269</v>
      </c>
      <c r="C271" s="11" t="s">
        <v>403</v>
      </c>
      <c r="D271" s="11" t="s">
        <v>82</v>
      </c>
      <c r="E271" s="23" t="s">
        <v>351</v>
      </c>
      <c r="F271" s="11"/>
      <c r="G271" s="11"/>
      <c r="H271" s="11"/>
      <c r="I271" s="10"/>
      <c r="J271" s="10"/>
      <c r="K271" s="10"/>
      <c r="L271" s="10"/>
      <c r="M271" s="10"/>
      <c r="N271" s="13"/>
      <c r="O271" s="13"/>
      <c r="P271" s="13"/>
      <c r="Q271" s="13"/>
      <c r="R271" s="27"/>
      <c r="S271" s="27"/>
      <c r="T271" s="27"/>
      <c r="U271" s="30"/>
      <c r="V271" s="10" t="str">
        <f t="shared" si="9"/>
        <v>('UPHP','Claim',269,'"prov_referring_specialty_2"','','PROV_SPECIALTY_2_CD',NULL,'',NULL,NULL,NULL,NULL,NULL),</v>
      </c>
      <c r="W271" s="10"/>
    </row>
    <row r="272" spans="1:23">
      <c r="A272" s="11" t="s">
        <v>80</v>
      </c>
      <c r="B272" s="11">
        <v>270</v>
      </c>
      <c r="C272" s="11" t="s">
        <v>404</v>
      </c>
      <c r="D272" s="11" t="s">
        <v>82</v>
      </c>
      <c r="E272" s="12" t="str">
        <f>VLOOKUP(SUBSTITUTE(C272, "_referring", ""),'Data Model'!C:C,1,0)</f>
        <v>PROV_TITLE</v>
      </c>
      <c r="F272" s="11"/>
      <c r="G272" s="11"/>
      <c r="H272" s="11"/>
      <c r="I272" s="10"/>
      <c r="J272" s="10"/>
      <c r="K272" s="10"/>
      <c r="L272" s="10"/>
      <c r="M272" s="10"/>
      <c r="N272" s="13"/>
      <c r="O272" s="13"/>
      <c r="P272" s="13"/>
      <c r="Q272" s="13"/>
      <c r="R272" s="27"/>
      <c r="S272" s="27"/>
      <c r="T272" s="27"/>
      <c r="U272" s="30"/>
      <c r="V272" s="10" t="str">
        <f t="shared" si="9"/>
        <v>('UPHP','Claim',270,'"prov_referring_title"','','PROV_TITLE',NULL,'',NULL,NULL,NULL,NULL,NULL),</v>
      </c>
      <c r="W272" s="10"/>
    </row>
    <row r="273" spans="1:23">
      <c r="A273" s="11" t="s">
        <v>80</v>
      </c>
      <c r="B273" s="11">
        <v>271</v>
      </c>
      <c r="C273" s="11" t="s">
        <v>405</v>
      </c>
      <c r="D273" s="11" t="s">
        <v>82</v>
      </c>
      <c r="E273" s="12" t="str">
        <f>VLOOKUP(SUBSTITUTE(C273, "_referring", ""),'Data Model'!C:C,1,0)</f>
        <v>PROV_TYPE</v>
      </c>
      <c r="F273" s="11"/>
      <c r="G273" s="11"/>
      <c r="H273" s="11"/>
      <c r="I273" s="10"/>
      <c r="J273" s="10"/>
      <c r="K273" s="10"/>
      <c r="L273" s="10"/>
      <c r="M273" s="10"/>
      <c r="N273" s="13"/>
      <c r="O273" s="13"/>
      <c r="P273" s="13"/>
      <c r="Q273" s="13"/>
      <c r="R273" s="27"/>
      <c r="S273" s="27"/>
      <c r="T273" s="27"/>
      <c r="U273" s="30"/>
      <c r="V273" s="10" t="str">
        <f t="shared" si="9"/>
        <v>('UPHP','Claim',271,'"prov_referring_type"','','PROV_TYPE',NULL,'',NULL,NULL,NULL,NULL,NULL),</v>
      </c>
      <c r="W273" s="10"/>
    </row>
    <row r="274" spans="1:23">
      <c r="A274" s="11" t="s">
        <v>80</v>
      </c>
      <c r="B274" s="11">
        <v>272</v>
      </c>
      <c r="C274" s="11" t="s">
        <v>406</v>
      </c>
      <c r="D274" s="11" t="s">
        <v>82</v>
      </c>
      <c r="E274" s="12" t="str">
        <f>VLOOKUP(SUBSTITUTE(C274, "_referring", ""),'Data Model'!C:C,1,0)</f>
        <v>PROV_TYPE_DESC</v>
      </c>
      <c r="F274" s="11"/>
      <c r="G274" s="11"/>
      <c r="H274" s="11"/>
      <c r="I274" s="10"/>
      <c r="J274" s="10"/>
      <c r="K274" s="10"/>
      <c r="L274" s="10"/>
      <c r="M274" s="10"/>
      <c r="N274" s="13"/>
      <c r="O274" s="13"/>
      <c r="P274" s="13"/>
      <c r="Q274" s="13"/>
      <c r="R274" s="27"/>
      <c r="S274" s="27"/>
      <c r="T274" s="27"/>
      <c r="U274" s="30"/>
      <c r="V274" s="10" t="str">
        <f t="shared" si="9"/>
        <v>('UPHP','Claim',272,'"prov_referring_type_desc"','','PROV_TYPE_DESC',NULL,'',NULL,NULL,NULL,NULL,NULL),</v>
      </c>
      <c r="W274" s="10"/>
    </row>
    <row r="275" spans="1:23">
      <c r="A275" s="11" t="s">
        <v>80</v>
      </c>
      <c r="B275" s="11">
        <v>273</v>
      </c>
      <c r="C275" s="11" t="s">
        <v>407</v>
      </c>
      <c r="D275" s="11" t="s">
        <v>82</v>
      </c>
      <c r="E275" s="23" t="s">
        <v>320</v>
      </c>
      <c r="F275" s="11"/>
      <c r="G275" s="11"/>
      <c r="H275" s="11"/>
      <c r="I275" s="10"/>
      <c r="J275" s="10"/>
      <c r="K275" s="10"/>
      <c r="L275" s="10"/>
      <c r="M275" s="10"/>
      <c r="N275" s="13"/>
      <c r="O275" s="13"/>
      <c r="P275" s="13"/>
      <c r="Q275" s="13"/>
      <c r="R275" s="27"/>
      <c r="S275" s="27"/>
      <c r="T275" s="27"/>
      <c r="U275" s="30"/>
      <c r="V275" s="10" t="str">
        <f t="shared" si="9"/>
        <v>('UPHP','Claim',273,'"prov_rendering_add_1"','','PROV_ADD_LINE_1',NULL,'',NULL,NULL,NULL,NULL,NULL),</v>
      </c>
      <c r="W275" s="10"/>
    </row>
    <row r="276" spans="1:23">
      <c r="A276" s="11" t="s">
        <v>80</v>
      </c>
      <c r="B276" s="11">
        <v>274</v>
      </c>
      <c r="C276" s="11" t="s">
        <v>408</v>
      </c>
      <c r="D276" s="11" t="s">
        <v>82</v>
      </c>
      <c r="E276" s="23" t="s">
        <v>322</v>
      </c>
      <c r="F276" s="11"/>
      <c r="G276" s="11"/>
      <c r="H276" s="11"/>
      <c r="I276" s="10"/>
      <c r="J276" s="10"/>
      <c r="K276" s="10"/>
      <c r="L276" s="10"/>
      <c r="M276" s="10"/>
      <c r="N276" s="13"/>
      <c r="O276" s="13"/>
      <c r="P276" s="13"/>
      <c r="Q276" s="13"/>
      <c r="R276" s="27"/>
      <c r="S276" s="27"/>
      <c r="T276" s="27"/>
      <c r="U276" s="30"/>
      <c r="V276" s="10" t="str">
        <f t="shared" si="9"/>
        <v>('UPHP','Claim',274,'"prov_rendering_add_2"','','PROV_ADD_LINE_2',NULL,'',NULL,NULL,NULL,NULL,NULL),</v>
      </c>
      <c r="W276" s="10"/>
    </row>
    <row r="277" spans="1:23">
      <c r="A277" s="11" t="s">
        <v>80</v>
      </c>
      <c r="B277" s="11">
        <v>275</v>
      </c>
      <c r="C277" s="11" t="s">
        <v>409</v>
      </c>
      <c r="D277" s="11" t="s">
        <v>82</v>
      </c>
      <c r="E277" s="23" t="s">
        <v>324</v>
      </c>
      <c r="F277" s="11"/>
      <c r="G277" s="11"/>
      <c r="H277" s="11"/>
      <c r="I277" s="10"/>
      <c r="J277" s="10"/>
      <c r="K277" s="10"/>
      <c r="L277" s="10"/>
      <c r="M277" s="10"/>
      <c r="N277" s="13"/>
      <c r="O277" s="13"/>
      <c r="P277" s="13"/>
      <c r="Q277" s="13"/>
      <c r="R277" s="27"/>
      <c r="S277" s="27"/>
      <c r="T277" s="27"/>
      <c r="U277" s="30"/>
      <c r="V277" s="10" t="str">
        <f t="shared" si="9"/>
        <v>('UPHP','Claim',275,'"prov_rendering_add_city"','','PROV_CITY',NULL,'',NULL,NULL,NULL,NULL,NULL),</v>
      </c>
      <c r="W277" s="10"/>
    </row>
    <row r="278" spans="1:23">
      <c r="A278" s="11" t="s">
        <v>80</v>
      </c>
      <c r="B278" s="11">
        <v>276</v>
      </c>
      <c r="C278" s="11" t="s">
        <v>410</v>
      </c>
      <c r="D278" s="11" t="s">
        <v>82</v>
      </c>
      <c r="E278" s="23" t="s">
        <v>326</v>
      </c>
      <c r="F278" s="11"/>
      <c r="G278" s="11"/>
      <c r="H278" s="11"/>
      <c r="I278" s="10"/>
      <c r="J278" s="10"/>
      <c r="K278" s="10"/>
      <c r="L278" s="10"/>
      <c r="M278" s="10"/>
      <c r="N278" s="13"/>
      <c r="O278" s="13"/>
      <c r="P278" s="13"/>
      <c r="Q278" s="13"/>
      <c r="R278" s="27"/>
      <c r="S278" s="27"/>
      <c r="T278" s="27"/>
      <c r="U278" s="30"/>
      <c r="V278" s="10" t="str">
        <f t="shared" si="9"/>
        <v>('UPHP','Claim',276,'"prov_rendering_add_county"','','PROV_COUNTY',NULL,'',NULL,NULL,NULL,NULL,NULL),</v>
      </c>
      <c r="W278" s="10"/>
    </row>
    <row r="279" spans="1:23">
      <c r="A279" s="11" t="s">
        <v>80</v>
      </c>
      <c r="B279" s="11">
        <v>277</v>
      </c>
      <c r="C279" s="11" t="s">
        <v>411</v>
      </c>
      <c r="D279" s="11" t="s">
        <v>82</v>
      </c>
      <c r="E279" s="23" t="s">
        <v>315</v>
      </c>
      <c r="F279" s="11"/>
      <c r="G279" s="11"/>
      <c r="H279" s="11"/>
      <c r="I279" s="10"/>
      <c r="J279" s="10"/>
      <c r="K279" s="10"/>
      <c r="L279" s="10"/>
      <c r="M279" s="10"/>
      <c r="N279" s="13"/>
      <c r="O279" s="13"/>
      <c r="P279" s="13"/>
      <c r="Q279" s="13"/>
      <c r="R279" s="27"/>
      <c r="S279" s="27"/>
      <c r="T279" s="27"/>
      <c r="U279" s="30"/>
      <c r="V279" s="10" t="str">
        <f t="shared" si="9"/>
        <v>('UPHP','Claim',277,'"prov_rendering_add_state_cd"','','PROV_STATE_CD',NULL,'',NULL,NULL,NULL,NULL,NULL),</v>
      </c>
      <c r="W279" s="10"/>
    </row>
    <row r="280" spans="1:23">
      <c r="A280" s="11" t="s">
        <v>80</v>
      </c>
      <c r="B280" s="11">
        <v>278</v>
      </c>
      <c r="C280" s="11" t="s">
        <v>412</v>
      </c>
      <c r="D280" s="11" t="s">
        <v>82</v>
      </c>
      <c r="E280" s="23" t="s">
        <v>329</v>
      </c>
      <c r="F280" s="11"/>
      <c r="G280" s="11"/>
      <c r="H280" s="11"/>
      <c r="I280" s="10"/>
      <c r="J280" s="10"/>
      <c r="K280" s="10"/>
      <c r="L280" s="10"/>
      <c r="M280" s="10"/>
      <c r="N280" s="13"/>
      <c r="O280" s="13"/>
      <c r="P280" s="13"/>
      <c r="Q280" s="13"/>
      <c r="R280" s="27"/>
      <c r="S280" s="27"/>
      <c r="T280" s="27"/>
      <c r="U280" s="30"/>
      <c r="V280" s="10" t="str">
        <f t="shared" si="9"/>
        <v>('UPHP','Claim',278,'"prov_rendering_add_zip"','','PROV_POSTAL_CD',NULL,'',NULL,NULL,NULL,NULL,NULL),</v>
      </c>
      <c r="W280" s="10"/>
    </row>
    <row r="281" spans="1:23">
      <c r="A281" s="11" t="s">
        <v>80</v>
      </c>
      <c r="B281" s="11">
        <v>279</v>
      </c>
      <c r="C281" s="11" t="s">
        <v>413</v>
      </c>
      <c r="D281" s="11" t="s">
        <v>82</v>
      </c>
      <c r="E281" s="12" t="str">
        <f>VLOOKUP(SUBSTITUTE(C281, "_rendering", ""),'Data Model'!C:C,1,0)</f>
        <v>PROV_DEA_NUM</v>
      </c>
      <c r="F281" s="11"/>
      <c r="G281" s="11"/>
      <c r="H281" s="11"/>
      <c r="I281" s="10"/>
      <c r="J281" s="10"/>
      <c r="K281" s="10"/>
      <c r="L281" s="10"/>
      <c r="M281" s="10"/>
      <c r="N281" s="13"/>
      <c r="O281" s="13"/>
      <c r="P281" s="13"/>
      <c r="Q281" s="13"/>
      <c r="R281" s="27"/>
      <c r="S281" s="27"/>
      <c r="T281" s="27"/>
      <c r="U281" s="30"/>
      <c r="V281" s="10" t="str">
        <f t="shared" si="9"/>
        <v>('UPHP','Claim',279,'"prov_rendering_dea_num"','','PROV_DEA_NUM',NULL,'',NULL,NULL,NULL,NULL,NULL),</v>
      </c>
      <c r="W281" s="10"/>
    </row>
    <row r="282" spans="1:23">
      <c r="A282" s="11" t="s">
        <v>80</v>
      </c>
      <c r="B282" s="11">
        <v>280</v>
      </c>
      <c r="C282" s="11" t="s">
        <v>414</v>
      </c>
      <c r="D282" s="11" t="s">
        <v>82</v>
      </c>
      <c r="E282" s="12" t="str">
        <f>VLOOKUP(SUBSTITUTE(C282, "_rendering", ""),'Data Model'!C:C,1,0)</f>
        <v>PROV_FIRST_NAME</v>
      </c>
      <c r="F282" s="11"/>
      <c r="G282" s="11"/>
      <c r="H282" s="11"/>
      <c r="I282" s="10"/>
      <c r="J282" s="10"/>
      <c r="K282" s="10"/>
      <c r="L282" s="10"/>
      <c r="M282" s="10"/>
      <c r="N282" s="13"/>
      <c r="O282" s="13"/>
      <c r="P282" s="13"/>
      <c r="Q282" s="13"/>
      <c r="R282" s="27"/>
      <c r="S282" s="27"/>
      <c r="T282" s="27"/>
      <c r="U282" s="30"/>
      <c r="V282" s="10" t="str">
        <f t="shared" si="9"/>
        <v>('UPHP','Claim',280,'"prov_rendering_first_name"','','PROV_FIRST_NAME',NULL,'',NULL,NULL,NULL,NULL,NULL),</v>
      </c>
      <c r="W282" s="10"/>
    </row>
    <row r="283" spans="1:23">
      <c r="A283" s="11" t="s">
        <v>80</v>
      </c>
      <c r="B283" s="11">
        <v>281</v>
      </c>
      <c r="C283" s="11" t="s">
        <v>415</v>
      </c>
      <c r="D283" s="11" t="s">
        <v>82</v>
      </c>
      <c r="E283" s="12" t="str">
        <f>VLOOKUP(SUBSTITUTE(C283, "_rendering", ""),'Data Model'!C:C,1,0)</f>
        <v>PROV_FULL_NAME</v>
      </c>
      <c r="F283" s="11"/>
      <c r="G283" s="11"/>
      <c r="H283" s="11"/>
      <c r="I283" s="10"/>
      <c r="J283" s="10"/>
      <c r="K283" s="10"/>
      <c r="L283" s="10"/>
      <c r="M283" s="10"/>
      <c r="N283" s="13"/>
      <c r="O283" s="13"/>
      <c r="P283" s="13"/>
      <c r="Q283" s="13"/>
      <c r="R283" s="27"/>
      <c r="S283" s="27"/>
      <c r="T283" s="27"/>
      <c r="U283" s="30"/>
      <c r="V283" s="10" t="str">
        <f t="shared" si="9"/>
        <v>('UPHP','Claim',281,'"prov_rendering_full_name"','','PROV_FULL_NAME',NULL,'',NULL,NULL,NULL,NULL,NULL),</v>
      </c>
      <c r="W283" s="10"/>
    </row>
    <row r="284" spans="1:23">
      <c r="A284" s="11" t="s">
        <v>80</v>
      </c>
      <c r="B284" s="11">
        <v>282</v>
      </c>
      <c r="C284" s="11" t="s">
        <v>416</v>
      </c>
      <c r="D284" s="23" t="s">
        <v>82</v>
      </c>
      <c r="E284" s="23" t="s">
        <v>334</v>
      </c>
      <c r="F284" s="11"/>
      <c r="G284" s="11"/>
      <c r="H284" s="11"/>
      <c r="I284" s="10"/>
      <c r="J284" s="10"/>
      <c r="K284" s="10"/>
      <c r="L284" s="10"/>
      <c r="M284" s="10"/>
      <c r="N284" s="13"/>
      <c r="O284" s="13"/>
      <c r="P284" s="13"/>
      <c r="Q284" s="13"/>
      <c r="R284" s="27"/>
      <c r="S284" s="27"/>
      <c r="T284" s="27"/>
      <c r="U284" s="30"/>
      <c r="V284" s="10" t="str">
        <f t="shared" si="9"/>
        <v>('UPHP','Claim',282,'"prov_rendering_irs_num"','','PROV_TIN_NUM',NULL,'',NULL,NULL,NULL,NULL,NULL),</v>
      </c>
      <c r="W284" s="10"/>
    </row>
    <row r="285" spans="1:23">
      <c r="A285" s="11" t="s">
        <v>80</v>
      </c>
      <c r="B285" s="11">
        <v>283</v>
      </c>
      <c r="C285" s="11" t="s">
        <v>417</v>
      </c>
      <c r="D285" s="11" t="s">
        <v>82</v>
      </c>
      <c r="E285" s="12" t="str">
        <f>VLOOKUP(SUBSTITUTE(C285, "_rendering", ""),'Data Model'!C:C,1,0)</f>
        <v>PROV_LAST_NAME</v>
      </c>
      <c r="F285" s="11"/>
      <c r="G285" s="11"/>
      <c r="H285" s="11"/>
      <c r="I285" s="10"/>
      <c r="J285" s="10"/>
      <c r="K285" s="10"/>
      <c r="L285" s="10"/>
      <c r="M285" s="10"/>
      <c r="N285" s="13"/>
      <c r="O285" s="13"/>
      <c r="P285" s="13"/>
      <c r="Q285" s="13"/>
      <c r="R285" s="27"/>
      <c r="S285" s="27"/>
      <c r="T285" s="27"/>
      <c r="U285" s="30"/>
      <c r="V285" s="10" t="str">
        <f t="shared" si="9"/>
        <v>('UPHP','Claim',283,'"prov_rendering_last_name"','','PROV_LAST_NAME',NULL,'',NULL,NULL,NULL,NULL,NULL),</v>
      </c>
      <c r="W285" s="10"/>
    </row>
    <row r="286" spans="1:23">
      <c r="A286" s="11" t="s">
        <v>80</v>
      </c>
      <c r="B286" s="11">
        <v>284</v>
      </c>
      <c r="C286" s="11" t="s">
        <v>418</v>
      </c>
      <c r="D286" s="11" t="s">
        <v>82</v>
      </c>
      <c r="E286" s="23" t="s">
        <v>337</v>
      </c>
      <c r="F286" s="11"/>
      <c r="G286" s="11"/>
      <c r="H286" s="11"/>
      <c r="I286" s="10"/>
      <c r="J286" s="10"/>
      <c r="K286" s="10"/>
      <c r="L286" s="10"/>
      <c r="M286" s="10"/>
      <c r="N286" s="13"/>
      <c r="O286" s="13"/>
      <c r="P286" s="13"/>
      <c r="Q286" s="13"/>
      <c r="R286" s="27"/>
      <c r="S286" s="27"/>
      <c r="T286" s="27"/>
      <c r="U286" s="30"/>
      <c r="V286" s="10" t="str">
        <f t="shared" si="9"/>
        <v>('UPHP','Claim',284,'"prov_rendering_license_num"','','PROV_LICENSE_1_NUM',NULL,'',NULL,NULL,NULL,NULL,NULL),</v>
      </c>
      <c r="W286" s="10"/>
    </row>
    <row r="287" spans="1:23">
      <c r="A287" s="11" t="s">
        <v>80</v>
      </c>
      <c r="B287" s="11">
        <v>285</v>
      </c>
      <c r="C287" s="11" t="s">
        <v>419</v>
      </c>
      <c r="D287" s="11" t="s">
        <v>82</v>
      </c>
      <c r="E287" s="12" t="str">
        <f>VLOOKUP(SUBSTITUTE(C287, "_rendering", ""),'Data Model'!C:C,1,0)</f>
        <v>PROV_LOB</v>
      </c>
      <c r="F287" s="11"/>
      <c r="G287" s="11"/>
      <c r="H287" s="11"/>
      <c r="I287" s="10"/>
      <c r="J287" s="10"/>
      <c r="K287" s="10"/>
      <c r="L287" s="10"/>
      <c r="M287" s="10"/>
      <c r="N287" s="13"/>
      <c r="O287" s="13"/>
      <c r="P287" s="13"/>
      <c r="Q287" s="13"/>
      <c r="R287" s="27"/>
      <c r="S287" s="27"/>
      <c r="T287" s="27"/>
      <c r="U287" s="30"/>
      <c r="V287" s="10" t="str">
        <f t="shared" si="9"/>
        <v>('UPHP','Claim',285,'"prov_rendering_lob"','','PROV_LOB',NULL,'',NULL,NULL,NULL,NULL,NULL),</v>
      </c>
      <c r="W287" s="10"/>
    </row>
    <row r="288" spans="1:23">
      <c r="A288" s="11" t="s">
        <v>80</v>
      </c>
      <c r="B288" s="11">
        <v>286</v>
      </c>
      <c r="C288" s="11" t="s">
        <v>420</v>
      </c>
      <c r="D288" s="11" t="s">
        <v>82</v>
      </c>
      <c r="E288" s="12" t="str">
        <f>VLOOKUP(SUBSTITUTE(C288, "_rendering", ""),'Data Model'!C:C,1,0)</f>
        <v>PROV_MEDICAID_ID</v>
      </c>
      <c r="F288" s="11"/>
      <c r="G288" s="11"/>
      <c r="H288" s="11"/>
      <c r="I288" s="10"/>
      <c r="J288" s="10"/>
      <c r="K288" s="10"/>
      <c r="L288" s="10"/>
      <c r="M288" s="10"/>
      <c r="N288" s="13"/>
      <c r="O288" s="13"/>
      <c r="P288" s="13"/>
      <c r="Q288" s="13"/>
      <c r="R288" s="27"/>
      <c r="S288" s="27"/>
      <c r="T288" s="27"/>
      <c r="U288" s="30"/>
      <c r="V288" s="10" t="str">
        <f t="shared" si="9"/>
        <v>('UPHP','Claim',286,'"prov_rendering_medicaid_id"','','PROV_MEDICAID_ID',NULL,'',NULL,NULL,NULL,NULL,NULL),</v>
      </c>
      <c r="W288" s="10"/>
    </row>
    <row r="289" spans="1:23">
      <c r="A289" s="11" t="s">
        <v>80</v>
      </c>
      <c r="B289" s="11">
        <v>287</v>
      </c>
      <c r="C289" s="11" t="s">
        <v>421</v>
      </c>
      <c r="D289" s="11" t="s">
        <v>82</v>
      </c>
      <c r="E289" s="12" t="str">
        <f>VLOOKUP(SUBSTITUTE(C289, "_rendering", ""),'Data Model'!C:C,1,0)</f>
        <v>PROV_MEDICARE_ID</v>
      </c>
      <c r="F289" s="11"/>
      <c r="G289" s="11"/>
      <c r="H289" s="11"/>
      <c r="I289" s="10"/>
      <c r="J289" s="10"/>
      <c r="K289" s="10"/>
      <c r="L289" s="10"/>
      <c r="M289" s="10"/>
      <c r="N289" s="13"/>
      <c r="O289" s="13"/>
      <c r="P289" s="13"/>
      <c r="Q289" s="13"/>
      <c r="R289" s="27"/>
      <c r="S289" s="27"/>
      <c r="T289" s="27"/>
      <c r="U289" s="30"/>
      <c r="V289" s="10" t="str">
        <f t="shared" si="9"/>
        <v>('UPHP','Claim',287,'"prov_rendering_medicare_id"','','PROV_MEDICARE_ID',NULL,'',NULL,NULL,NULL,NULL,NULL),</v>
      </c>
      <c r="W289" s="10"/>
    </row>
    <row r="290" spans="1:23">
      <c r="A290" s="11" t="s">
        <v>80</v>
      </c>
      <c r="B290" s="11">
        <v>288</v>
      </c>
      <c r="C290" s="11" t="s">
        <v>422</v>
      </c>
      <c r="D290" s="11" t="s">
        <v>82</v>
      </c>
      <c r="E290" s="12" t="str">
        <f>VLOOKUP(SUBSTITUTE(C290, "_rendering", ""),'Data Model'!C:C,1,0)</f>
        <v>PROV_MIDDLE_NAME</v>
      </c>
      <c r="F290" s="11"/>
      <c r="G290" s="11"/>
      <c r="H290" s="11"/>
      <c r="I290" s="10"/>
      <c r="J290" s="10"/>
      <c r="K290" s="10"/>
      <c r="L290" s="10"/>
      <c r="M290" s="10"/>
      <c r="N290" s="13"/>
      <c r="O290" s="13"/>
      <c r="P290" s="13"/>
      <c r="Q290" s="13"/>
      <c r="R290" s="27"/>
      <c r="S290" s="27"/>
      <c r="T290" s="27"/>
      <c r="U290" s="30"/>
      <c r="V290" s="10" t="str">
        <f t="shared" si="9"/>
        <v>('UPHP','Claim',288,'"prov_rendering_middle_name"','','PROV_MIDDLE_NAME',NULL,'',NULL,NULL,NULL,NULL,NULL),</v>
      </c>
      <c r="W290" s="10"/>
    </row>
    <row r="291" spans="1:23">
      <c r="A291" s="11" t="s">
        <v>80</v>
      </c>
      <c r="B291" s="11">
        <v>289</v>
      </c>
      <c r="C291" s="11" t="s">
        <v>423</v>
      </c>
      <c r="D291" s="11" t="s">
        <v>82</v>
      </c>
      <c r="E291" s="12" t="str">
        <f>VLOOKUP(SUBSTITUTE(C291, "_rendering", ""),'Data Model'!C:C,1,0)</f>
        <v>PROV_NPI</v>
      </c>
      <c r="F291" s="11"/>
      <c r="G291" s="11"/>
      <c r="H291" s="11"/>
      <c r="I291" s="10"/>
      <c r="J291" s="10"/>
      <c r="K291" s="10"/>
      <c r="L291" s="10"/>
      <c r="M291" s="10"/>
      <c r="N291" s="13"/>
      <c r="O291" s="13"/>
      <c r="P291" s="13"/>
      <c r="Q291" s="13"/>
      <c r="R291" s="27"/>
      <c r="S291" s="27"/>
      <c r="T291" s="27"/>
      <c r="U291" s="30"/>
      <c r="V291" s="10" t="str">
        <f t="shared" si="9"/>
        <v>('UPHP','Claim',289,'"prov_rendering_npi"','','PROV_NPI',NULL,'',NULL,NULL,NULL,NULL,NULL),</v>
      </c>
      <c r="W291" s="10"/>
    </row>
    <row r="292" spans="1:23">
      <c r="A292" s="11" t="s">
        <v>80</v>
      </c>
      <c r="B292" s="11">
        <v>290</v>
      </c>
      <c r="C292" s="11" t="s">
        <v>424</v>
      </c>
      <c r="D292" s="11" t="s">
        <v>82</v>
      </c>
      <c r="E292" s="12" t="s">
        <v>157</v>
      </c>
      <c r="F292" s="11"/>
      <c r="G292" s="11"/>
      <c r="H292" s="11"/>
      <c r="I292" s="10"/>
      <c r="J292" s="10"/>
      <c r="K292" s="10"/>
      <c r="L292" s="10"/>
      <c r="M292" s="10"/>
      <c r="N292" s="13"/>
      <c r="O292" s="13"/>
      <c r="P292" s="13"/>
      <c r="Q292" s="13"/>
      <c r="R292" s="27"/>
      <c r="S292" s="27"/>
      <c r="T292" s="27"/>
      <c r="U292" s="30"/>
      <c r="V292" s="10" t="str">
        <f t="shared" si="9"/>
        <v>('UPHP','Claim',290,'"prov_rendering_pay_class"','','?',NULL,'',NULL,NULL,NULL,NULL,NULL),</v>
      </c>
      <c r="W292" s="10"/>
    </row>
    <row r="293" spans="1:23">
      <c r="A293" s="11" t="s">
        <v>80</v>
      </c>
      <c r="B293" s="11">
        <v>291</v>
      </c>
      <c r="C293" s="11" t="s">
        <v>425</v>
      </c>
      <c r="D293" s="11" t="s">
        <v>82</v>
      </c>
      <c r="E293" s="23" t="s">
        <v>345</v>
      </c>
      <c r="F293" s="11"/>
      <c r="G293" s="11"/>
      <c r="H293" s="11"/>
      <c r="I293" s="10"/>
      <c r="J293" s="10"/>
      <c r="K293" s="10"/>
      <c r="L293" s="10"/>
      <c r="M293" s="10"/>
      <c r="N293" s="13"/>
      <c r="O293" s="13"/>
      <c r="P293" s="13"/>
      <c r="Q293" s="13"/>
      <c r="R293" s="27"/>
      <c r="S293" s="27"/>
      <c r="T293" s="27"/>
      <c r="U293" s="30"/>
      <c r="V293" s="10" t="str">
        <f t="shared" si="9"/>
        <v>('UPHP','Claim',291,'"prov_rendering_payer_num"','','PROV_PAYER_ASSIGNED_ID',NULL,'',NULL,NULL,NULL,NULL,NULL),</v>
      </c>
      <c r="W293" s="10"/>
    </row>
    <row r="294" spans="1:23">
      <c r="A294" s="11" t="s">
        <v>80</v>
      </c>
      <c r="B294" s="11">
        <v>292</v>
      </c>
      <c r="C294" s="11" t="s">
        <v>426</v>
      </c>
      <c r="D294" s="11" t="s">
        <v>82</v>
      </c>
      <c r="E294" s="12" t="str">
        <f>VLOOKUP(SUBSTITUTE(C294, "_rendering", ""),'Data Model'!C:C,1,0)</f>
        <v>PROV_PHONE_NUM</v>
      </c>
      <c r="F294" s="11"/>
      <c r="G294" s="11"/>
      <c r="H294" s="11"/>
      <c r="I294" s="10"/>
      <c r="J294" s="10"/>
      <c r="K294" s="10"/>
      <c r="L294" s="10"/>
      <c r="M294" s="10"/>
      <c r="N294" s="13"/>
      <c r="O294" s="13"/>
      <c r="P294" s="13"/>
      <c r="Q294" s="13"/>
      <c r="R294" s="27"/>
      <c r="S294" s="27"/>
      <c r="T294" s="27"/>
      <c r="U294" s="30"/>
      <c r="V294" s="10" t="str">
        <f t="shared" si="9"/>
        <v>('UPHP','Claim',292,'"prov_rendering_phone_num"','','PROV_PHONE_NUM',NULL,'',NULL,NULL,NULL,NULL,NULL),</v>
      </c>
      <c r="W294" s="10"/>
    </row>
    <row r="295" spans="1:23">
      <c r="A295" s="11" t="s">
        <v>80</v>
      </c>
      <c r="B295" s="11">
        <v>293</v>
      </c>
      <c r="C295" s="11" t="s">
        <v>427</v>
      </c>
      <c r="D295" s="11" t="s">
        <v>82</v>
      </c>
      <c r="E295" s="12" t="str">
        <f>VLOOKUP(SUBSTITUTE(C295, "_rendering", ""),'Data Model'!C:C,1,0)</f>
        <v>PROV_SERVICE_AREA</v>
      </c>
      <c r="F295" s="11"/>
      <c r="G295" s="11"/>
      <c r="H295" s="11"/>
      <c r="I295" s="10"/>
      <c r="J295" s="10"/>
      <c r="K295" s="10"/>
      <c r="L295" s="10"/>
      <c r="M295" s="10"/>
      <c r="N295" s="13"/>
      <c r="O295" s="13"/>
      <c r="P295" s="13"/>
      <c r="Q295" s="13"/>
      <c r="R295" s="27"/>
      <c r="S295" s="27"/>
      <c r="T295" s="27"/>
      <c r="U295" s="30"/>
      <c r="V295" s="10" t="str">
        <f t="shared" si="9"/>
        <v>('UPHP','Claim',293,'"prov_rendering_service_area"','','PROV_SERVICE_AREA',NULL,'',NULL,NULL,NULL,NULL,NULL),</v>
      </c>
      <c r="W295" s="10"/>
    </row>
    <row r="296" spans="1:23">
      <c r="A296" s="11" t="s">
        <v>80</v>
      </c>
      <c r="B296" s="11">
        <v>294</v>
      </c>
      <c r="C296" s="11" t="s">
        <v>428</v>
      </c>
      <c r="D296" s="11" t="s">
        <v>82</v>
      </c>
      <c r="E296" s="23" t="s">
        <v>349</v>
      </c>
      <c r="F296" s="11"/>
      <c r="G296" s="11"/>
      <c r="H296" s="11"/>
      <c r="I296" s="10"/>
      <c r="J296" s="10"/>
      <c r="K296" s="10"/>
      <c r="L296" s="10"/>
      <c r="M296" s="10"/>
      <c r="N296" s="13"/>
      <c r="O296" s="13"/>
      <c r="P296" s="13"/>
      <c r="Q296" s="13"/>
      <c r="R296" s="27"/>
      <c r="S296" s="27"/>
      <c r="T296" s="27"/>
      <c r="U296" s="30"/>
      <c r="V296" s="10" t="str">
        <f t="shared" si="9"/>
        <v>('UPHP','Claim',294,'"prov_rendering_specialty_1"','','PROV_SPECIALTY_1_CD',NULL,'',NULL,NULL,NULL,NULL,NULL),</v>
      </c>
      <c r="W296" s="10"/>
    </row>
    <row r="297" spans="1:23">
      <c r="A297" s="11" t="s">
        <v>80</v>
      </c>
      <c r="B297" s="11">
        <v>295</v>
      </c>
      <c r="C297" s="11" t="s">
        <v>429</v>
      </c>
      <c r="D297" s="11" t="s">
        <v>82</v>
      </c>
      <c r="E297" s="23" t="s">
        <v>351</v>
      </c>
      <c r="F297" s="11"/>
      <c r="G297" s="11"/>
      <c r="H297" s="11"/>
      <c r="I297" s="10"/>
      <c r="J297" s="10"/>
      <c r="K297" s="10"/>
      <c r="L297" s="10"/>
      <c r="M297" s="10"/>
      <c r="N297" s="13"/>
      <c r="O297" s="13"/>
      <c r="P297" s="13"/>
      <c r="Q297" s="13"/>
      <c r="R297" s="27"/>
      <c r="S297" s="27"/>
      <c r="T297" s="27"/>
      <c r="U297" s="30"/>
      <c r="V297" s="10" t="str">
        <f t="shared" si="9"/>
        <v>('UPHP','Claim',295,'"prov_rendering_specialty_2"','','PROV_SPECIALTY_2_CD',NULL,'',NULL,NULL,NULL,NULL,NULL),</v>
      </c>
      <c r="W297" s="10"/>
    </row>
    <row r="298" spans="1:23">
      <c r="A298" s="11" t="s">
        <v>80</v>
      </c>
      <c r="B298" s="11">
        <v>296</v>
      </c>
      <c r="C298" s="11" t="s">
        <v>430</v>
      </c>
      <c r="D298" s="11" t="s">
        <v>82</v>
      </c>
      <c r="E298" s="12" t="str">
        <f>VLOOKUP(SUBSTITUTE(C298, "_rendering", ""),'Data Model'!C:C,1,0)</f>
        <v>PROV_TITLE</v>
      </c>
      <c r="F298" s="11"/>
      <c r="G298" s="11"/>
      <c r="H298" s="11"/>
      <c r="I298" s="10"/>
      <c r="J298" s="10"/>
      <c r="K298" s="10"/>
      <c r="L298" s="10"/>
      <c r="M298" s="10"/>
      <c r="N298" s="13"/>
      <c r="O298" s="13"/>
      <c r="P298" s="13"/>
      <c r="Q298" s="13"/>
      <c r="R298" s="27"/>
      <c r="S298" s="27"/>
      <c r="T298" s="27"/>
      <c r="U298" s="30"/>
      <c r="V298" s="10" t="str">
        <f t="shared" si="9"/>
        <v>('UPHP','Claim',296,'"prov_rendering_title"','','PROV_TITLE',NULL,'',NULL,NULL,NULL,NULL,NULL),</v>
      </c>
      <c r="W298" s="10"/>
    </row>
    <row r="299" spans="1:23">
      <c r="A299" s="11" t="s">
        <v>80</v>
      </c>
      <c r="B299" s="11">
        <v>297</v>
      </c>
      <c r="C299" s="11" t="s">
        <v>431</v>
      </c>
      <c r="D299" s="11" t="s">
        <v>82</v>
      </c>
      <c r="E299" s="12" t="str">
        <f>VLOOKUP(SUBSTITUTE(C299, "_rendering", ""),'Data Model'!C:C,1,0)</f>
        <v>PROV_TYPE</v>
      </c>
      <c r="F299" s="11"/>
      <c r="G299" s="11"/>
      <c r="H299" s="11"/>
      <c r="I299" s="10"/>
      <c r="J299" s="10"/>
      <c r="K299" s="10"/>
      <c r="L299" s="10"/>
      <c r="M299" s="10"/>
      <c r="N299" s="13"/>
      <c r="O299" s="13"/>
      <c r="P299" s="13"/>
      <c r="Q299" s="13"/>
      <c r="R299" s="27"/>
      <c r="S299" s="27"/>
      <c r="T299" s="27"/>
      <c r="U299" s="30"/>
      <c r="V299" s="10" t="str">
        <f t="shared" si="9"/>
        <v>('UPHP','Claim',297,'"prov_rendering_type"','','PROV_TYPE',NULL,'',NULL,NULL,NULL,NULL,NULL),</v>
      </c>
      <c r="W299" s="10"/>
    </row>
    <row r="300" spans="1:23">
      <c r="A300" s="11" t="s">
        <v>80</v>
      </c>
      <c r="B300" s="11">
        <v>298</v>
      </c>
      <c r="C300" s="11" t="s">
        <v>432</v>
      </c>
      <c r="D300" s="11" t="s">
        <v>82</v>
      </c>
      <c r="E300" s="12" t="str">
        <f>VLOOKUP(SUBSTITUTE(C300, "_rendering", ""),'Data Model'!C:C,1,0)</f>
        <v>PROV_TYPE_DESC</v>
      </c>
      <c r="F300" s="11"/>
      <c r="G300" s="11"/>
      <c r="H300" s="11"/>
      <c r="I300" s="10"/>
      <c r="J300" s="10"/>
      <c r="K300" s="10"/>
      <c r="L300" s="10"/>
      <c r="M300" s="10"/>
      <c r="N300" s="13"/>
      <c r="O300" s="13"/>
      <c r="P300" s="13"/>
      <c r="Q300" s="13"/>
      <c r="R300" s="27"/>
      <c r="S300" s="27"/>
      <c r="T300" s="27"/>
      <c r="U300" s="30"/>
      <c r="V300" s="10" t="str">
        <f t="shared" si="9"/>
        <v>('UPHP','Claim',298,'"prov_rendering_type_desc"','','PROV_TYPE_DESC',NULL,'',NULL,NULL,NULL,NULL,NULL),</v>
      </c>
      <c r="W300" s="10"/>
    </row>
    <row r="301" spans="1:23">
      <c r="A301" s="11" t="s">
        <v>80</v>
      </c>
      <c r="B301" s="11">
        <v>299</v>
      </c>
      <c r="C301" s="11" t="s">
        <v>433</v>
      </c>
      <c r="D301" s="11" t="s">
        <v>82</v>
      </c>
      <c r="E301" s="12" t="str">
        <f>VLOOKUP(SUBSTITUTE(C301, "_billing_group", ""),'Data Model'!C:C,1,0)</f>
        <v>PROV_FULL_NAME</v>
      </c>
      <c r="F301" s="11"/>
      <c r="G301" s="11"/>
      <c r="H301" s="11"/>
      <c r="I301" s="10"/>
      <c r="J301" s="10"/>
      <c r="K301" s="10"/>
      <c r="L301" s="10"/>
      <c r="M301" s="10"/>
      <c r="N301" s="13"/>
      <c r="O301" s="13"/>
      <c r="P301" s="13"/>
      <c r="Q301" s="13"/>
      <c r="R301" s="27"/>
      <c r="S301" s="27"/>
      <c r="T301" s="27"/>
      <c r="U301" s="30"/>
      <c r="V301" s="10" t="str">
        <f t="shared" si="9"/>
        <v>('UPHP','Claim',299,'"prov_billing_group_full_name"','','PROV_FULL_NAME',NULL,'',NULL,NULL,NULL,NULL,NULL),</v>
      </c>
      <c r="W301" s="10"/>
    </row>
    <row r="302" spans="1:23">
      <c r="A302" s="11" t="s">
        <v>80</v>
      </c>
      <c r="B302" s="11">
        <v>300</v>
      </c>
      <c r="C302" s="11" t="s">
        <v>434</v>
      </c>
      <c r="D302" s="23" t="s">
        <v>82</v>
      </c>
      <c r="E302" s="23" t="s">
        <v>334</v>
      </c>
      <c r="F302" s="11"/>
      <c r="G302" s="11"/>
      <c r="H302" s="11"/>
      <c r="I302" s="10"/>
      <c r="J302" s="10"/>
      <c r="K302" s="10"/>
      <c r="L302" s="10"/>
      <c r="M302" s="10"/>
      <c r="N302" s="13"/>
      <c r="O302" s="13"/>
      <c r="P302" s="13"/>
      <c r="Q302" s="13"/>
      <c r="R302" s="27"/>
      <c r="S302" s="27"/>
      <c r="T302" s="27"/>
      <c r="U302" s="30"/>
      <c r="V302" s="10" t="str">
        <f t="shared" si="9"/>
        <v>('UPHP','Claim',300,'"prov_billing_group_irs_num"','','PROV_TIN_NUM',NULL,'',NULL,NULL,NULL,NULL,NULL),</v>
      </c>
      <c r="W302" s="10"/>
    </row>
    <row r="303" spans="1:23">
      <c r="A303" s="11" t="s">
        <v>80</v>
      </c>
      <c r="B303" s="11">
        <v>301</v>
      </c>
      <c r="C303" s="11" t="s">
        <v>435</v>
      </c>
      <c r="D303" s="11" t="s">
        <v>82</v>
      </c>
      <c r="E303" s="12" t="str">
        <f>VLOOKUP(SUBSTITUTE(C303, "_billing_group", ""),'Data Model'!C:C,1,0)</f>
        <v>PROV_MEDICAID_ID</v>
      </c>
      <c r="F303" s="11"/>
      <c r="G303" s="11"/>
      <c r="H303" s="11"/>
      <c r="I303" s="10"/>
      <c r="J303" s="10"/>
      <c r="K303" s="10"/>
      <c r="L303" s="10"/>
      <c r="M303" s="10"/>
      <c r="N303" s="13"/>
      <c r="O303" s="13"/>
      <c r="P303" s="13"/>
      <c r="Q303" s="13"/>
      <c r="R303" s="27"/>
      <c r="S303" s="27"/>
      <c r="T303" s="27"/>
      <c r="U303" s="30"/>
      <c r="V303" s="10" t="str">
        <f t="shared" si="9"/>
        <v>('UPHP','Claim',301,'"prov_billing_group_medicaid_id"','','PROV_MEDICAID_ID',NULL,'',NULL,NULL,NULL,NULL,NULL),</v>
      </c>
      <c r="W303" s="10"/>
    </row>
    <row r="304" spans="1:23">
      <c r="A304" s="11" t="s">
        <v>80</v>
      </c>
      <c r="B304" s="11">
        <v>302</v>
      </c>
      <c r="C304" s="11" t="s">
        <v>436</v>
      </c>
      <c r="D304" s="11" t="s">
        <v>82</v>
      </c>
      <c r="E304" s="12" t="str">
        <f>VLOOKUP(SUBSTITUTE(C304, "_billing_group", ""),'Data Model'!C:C,1,0)</f>
        <v>PROV_MEDICARE_ID</v>
      </c>
      <c r="F304" s="11"/>
      <c r="G304" s="11"/>
      <c r="H304" s="11"/>
      <c r="I304" s="10"/>
      <c r="J304" s="10"/>
      <c r="K304" s="10"/>
      <c r="L304" s="10"/>
      <c r="M304" s="10"/>
      <c r="N304" s="13"/>
      <c r="O304" s="13"/>
      <c r="P304" s="13"/>
      <c r="Q304" s="13"/>
      <c r="R304" s="27"/>
      <c r="S304" s="27"/>
      <c r="T304" s="27"/>
      <c r="U304" s="30"/>
      <c r="V304" s="10" t="str">
        <f t="shared" si="9"/>
        <v>('UPHP','Claim',302,'"prov_billing_group_medicare_id"','','PROV_MEDICARE_ID',NULL,'',NULL,NULL,NULL,NULL,NULL),</v>
      </c>
      <c r="W304" s="10"/>
    </row>
    <row r="305" spans="1:23">
      <c r="A305" s="11" t="s">
        <v>80</v>
      </c>
      <c r="B305" s="11">
        <v>303</v>
      </c>
      <c r="C305" s="11" t="s">
        <v>437</v>
      </c>
      <c r="D305" s="11" t="s">
        <v>82</v>
      </c>
      <c r="E305" s="12" t="str">
        <f>VLOOKUP(SUBSTITUTE(C305, "_billing_group", ""),'Data Model'!C:C,1,0)</f>
        <v>PROV_NPI</v>
      </c>
      <c r="F305" s="11"/>
      <c r="G305" s="11"/>
      <c r="H305" s="11"/>
      <c r="I305" s="10"/>
      <c r="J305" s="10"/>
      <c r="K305" s="10"/>
      <c r="L305" s="10"/>
      <c r="M305" s="10"/>
      <c r="N305" s="13"/>
      <c r="O305" s="13"/>
      <c r="P305" s="13"/>
      <c r="Q305" s="13"/>
      <c r="R305" s="27"/>
      <c r="S305" s="27"/>
      <c r="T305" s="27"/>
      <c r="U305" s="30"/>
      <c r="V305" s="10" t="str">
        <f t="shared" si="9"/>
        <v>('UPHP','Claim',303,'"prov_billing_group_npi"','','PROV_NPI',NULL,'',NULL,NULL,NULL,NULL,NULL),</v>
      </c>
      <c r="W305" s="10"/>
    </row>
    <row r="306" spans="1:23">
      <c r="A306" s="11" t="s">
        <v>80</v>
      </c>
      <c r="B306" s="11">
        <v>304</v>
      </c>
      <c r="C306" s="11" t="s">
        <v>438</v>
      </c>
      <c r="D306" s="11" t="s">
        <v>82</v>
      </c>
      <c r="E306" s="23" t="s">
        <v>345</v>
      </c>
      <c r="F306" s="11"/>
      <c r="G306" s="11"/>
      <c r="H306" s="11"/>
      <c r="I306" s="10"/>
      <c r="J306" s="10"/>
      <c r="K306" s="10"/>
      <c r="L306" s="10"/>
      <c r="M306" s="10"/>
      <c r="N306" s="13"/>
      <c r="O306" s="13"/>
      <c r="P306" s="13"/>
      <c r="Q306" s="13"/>
      <c r="R306" s="27"/>
      <c r="S306" s="27"/>
      <c r="T306" s="27"/>
      <c r="U306" s="30"/>
      <c r="V306" s="10" t="str">
        <f t="shared" si="9"/>
        <v>('UPHP','Claim',304,'"prov_billing_group_payer_num"','','PROV_PAYER_ASSIGNED_ID',NULL,'',NULL,NULL,NULL,NULL,NULL),</v>
      </c>
      <c r="W306" s="10"/>
    </row>
    <row r="307" spans="1:23">
      <c r="A307" s="11" t="s">
        <v>80</v>
      </c>
      <c r="B307" s="11">
        <v>305</v>
      </c>
      <c r="C307" s="11" t="s">
        <v>439</v>
      </c>
      <c r="D307" s="11" t="s">
        <v>82</v>
      </c>
      <c r="E307" s="23" t="s">
        <v>349</v>
      </c>
      <c r="F307" s="11"/>
      <c r="G307" s="11"/>
      <c r="H307" s="11"/>
      <c r="I307" s="10"/>
      <c r="J307" s="10"/>
      <c r="K307" s="10"/>
      <c r="L307" s="10"/>
      <c r="M307" s="10"/>
      <c r="N307" s="13"/>
      <c r="O307" s="13"/>
      <c r="P307" s="13"/>
      <c r="Q307" s="13"/>
      <c r="R307" s="27"/>
      <c r="S307" s="27"/>
      <c r="T307" s="27"/>
      <c r="U307" s="30"/>
      <c r="V307" s="10" t="str">
        <f t="shared" si="9"/>
        <v>('UPHP','Claim',305,'"prov_billing_group_specialty_1"','','PROV_SPECIALTY_1_CD',NULL,'',NULL,NULL,NULL,NULL,NULL),</v>
      </c>
      <c r="W307" s="10"/>
    </row>
    <row r="308" spans="1:23">
      <c r="A308" s="11" t="s">
        <v>80</v>
      </c>
      <c r="B308" s="11">
        <v>306</v>
      </c>
      <c r="C308" s="11" t="s">
        <v>440</v>
      </c>
      <c r="D308" s="11" t="s">
        <v>82</v>
      </c>
      <c r="E308" s="23" t="s">
        <v>351</v>
      </c>
      <c r="F308" s="11"/>
      <c r="G308" s="11"/>
      <c r="H308" s="11"/>
      <c r="I308" s="10"/>
      <c r="J308" s="10"/>
      <c r="K308" s="10"/>
      <c r="L308" s="10"/>
      <c r="M308" s="10"/>
      <c r="N308" s="13"/>
      <c r="O308" s="13"/>
      <c r="P308" s="13"/>
      <c r="Q308" s="13"/>
      <c r="R308" s="27"/>
      <c r="S308" s="27"/>
      <c r="T308" s="27"/>
      <c r="U308" s="30"/>
      <c r="V308" s="10" t="str">
        <f t="shared" si="9"/>
        <v>('UPHP','Claim',306,'"prov_billing_group_specialty_2"','','PROV_SPECIALTY_2_CD',NULL,'',NULL,NULL,NULL,NULL,NULL),</v>
      </c>
      <c r="W308" s="10"/>
    </row>
    <row r="309" spans="1:23">
      <c r="A309" s="11" t="s">
        <v>80</v>
      </c>
      <c r="B309" s="11">
        <v>307</v>
      </c>
      <c r="C309" s="11" t="s">
        <v>441</v>
      </c>
      <c r="D309" s="11" t="s">
        <v>82</v>
      </c>
      <c r="E309" s="12" t="str">
        <f>VLOOKUP(SUBSTITUTE(C309, "_pcp_group", ""),'Data Model'!C:C,1,0)</f>
        <v>PROV_FULL_NAME</v>
      </c>
      <c r="F309" s="11"/>
      <c r="G309" s="11"/>
      <c r="H309" s="11"/>
      <c r="I309" s="10"/>
      <c r="J309" s="10"/>
      <c r="K309" s="10"/>
      <c r="L309" s="10"/>
      <c r="M309" s="10"/>
      <c r="N309" s="13"/>
      <c r="O309" s="13"/>
      <c r="P309" s="13"/>
      <c r="Q309" s="13"/>
      <c r="R309" s="27"/>
      <c r="S309" s="27"/>
      <c r="T309" s="27"/>
      <c r="U309" s="30"/>
      <c r="V309" s="10" t="str">
        <f t="shared" si="9"/>
        <v>('UPHP','Claim',307,'"prov_pcp_group_full_name"','','PROV_FULL_NAME',NULL,'',NULL,NULL,NULL,NULL,NULL),</v>
      </c>
      <c r="W309" s="10"/>
    </row>
    <row r="310" spans="1:23">
      <c r="A310" s="11" t="s">
        <v>80</v>
      </c>
      <c r="B310" s="11">
        <v>308</v>
      </c>
      <c r="C310" s="11" t="s">
        <v>442</v>
      </c>
      <c r="D310" s="23" t="s">
        <v>82</v>
      </c>
      <c r="E310" s="23" t="s">
        <v>334</v>
      </c>
      <c r="F310" s="11"/>
      <c r="G310" s="11"/>
      <c r="H310" s="11"/>
      <c r="I310" s="10"/>
      <c r="J310" s="10"/>
      <c r="K310" s="10"/>
      <c r="L310" s="10"/>
      <c r="M310" s="10"/>
      <c r="N310" s="13"/>
      <c r="O310" s="13"/>
      <c r="P310" s="13"/>
      <c r="Q310" s="13"/>
      <c r="R310" s="27"/>
      <c r="S310" s="27"/>
      <c r="T310" s="27"/>
      <c r="U310" s="30"/>
      <c r="V310" s="10" t="str">
        <f t="shared" si="9"/>
        <v>('UPHP','Claim',308,'"prov_pcp_group_irs_num"','','PROV_TIN_NUM',NULL,'',NULL,NULL,NULL,NULL,NULL),</v>
      </c>
      <c r="W310" s="10"/>
    </row>
    <row r="311" spans="1:23">
      <c r="A311" s="11" t="s">
        <v>80</v>
      </c>
      <c r="B311" s="11">
        <v>309</v>
      </c>
      <c r="C311" s="11" t="s">
        <v>443</v>
      </c>
      <c r="D311" s="11" t="s">
        <v>82</v>
      </c>
      <c r="E311" s="12" t="str">
        <f>VLOOKUP(SUBSTITUTE(C311, "_pcp_group", ""),'Data Model'!C:C,1,0)</f>
        <v>PROV_MEDICAID_ID</v>
      </c>
      <c r="F311" s="11"/>
      <c r="G311" s="11"/>
      <c r="H311" s="11"/>
      <c r="I311" s="10"/>
      <c r="J311" s="10"/>
      <c r="K311" s="10"/>
      <c r="L311" s="10"/>
      <c r="M311" s="10"/>
      <c r="N311" s="13"/>
      <c r="O311" s="13"/>
      <c r="P311" s="13"/>
      <c r="Q311" s="13"/>
      <c r="R311" s="27"/>
      <c r="S311" s="27"/>
      <c r="T311" s="27"/>
      <c r="U311" s="30"/>
      <c r="V311" s="10" t="str">
        <f t="shared" si="9"/>
        <v>('UPHP','Claim',309,'"prov_pcp_group_medicaid_id"','','PROV_MEDICAID_ID',NULL,'',NULL,NULL,NULL,NULL,NULL),</v>
      </c>
      <c r="W311" s="10"/>
    </row>
    <row r="312" spans="1:23">
      <c r="A312" s="11" t="s">
        <v>80</v>
      </c>
      <c r="B312" s="11">
        <v>310</v>
      </c>
      <c r="C312" s="11" t="s">
        <v>444</v>
      </c>
      <c r="D312" s="11" t="s">
        <v>82</v>
      </c>
      <c r="E312" s="12" t="str">
        <f>VLOOKUP(SUBSTITUTE(C312, "_pcp_group", ""),'Data Model'!C:C,1,0)</f>
        <v>PROV_MEDICARE_ID</v>
      </c>
      <c r="F312" s="11"/>
      <c r="G312" s="11"/>
      <c r="H312" s="11"/>
      <c r="I312" s="10"/>
      <c r="J312" s="10"/>
      <c r="K312" s="10"/>
      <c r="L312" s="10"/>
      <c r="M312" s="10"/>
      <c r="N312" s="13"/>
      <c r="O312" s="13"/>
      <c r="P312" s="13"/>
      <c r="Q312" s="13"/>
      <c r="R312" s="27"/>
      <c r="S312" s="27"/>
      <c r="T312" s="27"/>
      <c r="U312" s="30"/>
      <c r="V312" s="10" t="str">
        <f t="shared" si="9"/>
        <v>('UPHP','Claim',310,'"prov_pcp_group_medicare_id"','','PROV_MEDICARE_ID',NULL,'',NULL,NULL,NULL,NULL,NULL),</v>
      </c>
      <c r="W312" s="10"/>
    </row>
    <row r="313" spans="1:23">
      <c r="A313" s="11" t="s">
        <v>80</v>
      </c>
      <c r="B313" s="11">
        <v>311</v>
      </c>
      <c r="C313" s="11" t="s">
        <v>445</v>
      </c>
      <c r="D313" s="11" t="s">
        <v>82</v>
      </c>
      <c r="E313" s="12" t="str">
        <f>VLOOKUP(SUBSTITUTE(C313, "_pcp_group", ""),'Data Model'!C:C,1,0)</f>
        <v>PROV_NPI</v>
      </c>
      <c r="F313" s="11"/>
      <c r="G313" s="11"/>
      <c r="H313" s="11"/>
      <c r="I313" s="10"/>
      <c r="J313" s="10"/>
      <c r="K313" s="10"/>
      <c r="L313" s="10"/>
      <c r="M313" s="10"/>
      <c r="N313" s="13"/>
      <c r="O313" s="13"/>
      <c r="P313" s="13"/>
      <c r="Q313" s="13"/>
      <c r="R313" s="27"/>
      <c r="S313" s="27"/>
      <c r="T313" s="27"/>
      <c r="U313" s="30"/>
      <c r="V313" s="10" t="str">
        <f t="shared" si="9"/>
        <v>('UPHP','Claim',311,'"prov_pcp_group_npi"','','PROV_NPI',NULL,'',NULL,NULL,NULL,NULL,NULL),</v>
      </c>
      <c r="W313" s="10"/>
    </row>
    <row r="314" spans="1:23">
      <c r="A314" s="11" t="s">
        <v>80</v>
      </c>
      <c r="B314" s="11">
        <v>312</v>
      </c>
      <c r="C314" s="11" t="s">
        <v>446</v>
      </c>
      <c r="D314" s="11" t="s">
        <v>82</v>
      </c>
      <c r="E314" s="23" t="s">
        <v>345</v>
      </c>
      <c r="F314" s="11"/>
      <c r="G314" s="11"/>
      <c r="H314" s="11"/>
      <c r="I314" s="10"/>
      <c r="J314" s="10"/>
      <c r="K314" s="10"/>
      <c r="L314" s="10"/>
      <c r="M314" s="10"/>
      <c r="N314" s="13"/>
      <c r="O314" s="13"/>
      <c r="P314" s="13"/>
      <c r="Q314" s="13"/>
      <c r="R314" s="27"/>
      <c r="S314" s="27"/>
      <c r="T314" s="27"/>
      <c r="U314" s="30"/>
      <c r="V314" s="10" t="str">
        <f t="shared" si="9"/>
        <v>('UPHP','Claim',312,'"prov_pcp_group_payer_num"','','PROV_PAYER_ASSIGNED_ID',NULL,'',NULL,NULL,NULL,NULL,NULL),</v>
      </c>
      <c r="W314" s="10"/>
    </row>
    <row r="315" spans="1:23">
      <c r="A315" s="11" t="s">
        <v>80</v>
      </c>
      <c r="B315" s="11">
        <v>313</v>
      </c>
      <c r="C315" s="11" t="s">
        <v>447</v>
      </c>
      <c r="D315" s="11" t="s">
        <v>82</v>
      </c>
      <c r="E315" s="23" t="s">
        <v>349</v>
      </c>
      <c r="F315" s="11"/>
      <c r="G315" s="11"/>
      <c r="H315" s="11"/>
      <c r="I315" s="10"/>
      <c r="J315" s="10"/>
      <c r="K315" s="10"/>
      <c r="L315" s="10"/>
      <c r="M315" s="10"/>
      <c r="N315" s="13"/>
      <c r="O315" s="13"/>
      <c r="P315" s="13"/>
      <c r="Q315" s="13"/>
      <c r="R315" s="27"/>
      <c r="S315" s="27"/>
      <c r="T315" s="27"/>
      <c r="U315" s="30"/>
      <c r="V315" s="10" t="str">
        <f t="shared" si="9"/>
        <v>('UPHP','Claim',313,'"prov_pcp_group_specialty_1"','','PROV_SPECIALTY_1_CD',NULL,'',NULL,NULL,NULL,NULL,NULL),</v>
      </c>
      <c r="W315" s="10"/>
    </row>
    <row r="316" spans="1:23">
      <c r="A316" s="11" t="s">
        <v>80</v>
      </c>
      <c r="B316" s="11">
        <v>314</v>
      </c>
      <c r="C316" s="11" t="s">
        <v>448</v>
      </c>
      <c r="D316" s="11" t="s">
        <v>82</v>
      </c>
      <c r="E316" s="23" t="s">
        <v>351</v>
      </c>
      <c r="F316" s="11"/>
      <c r="G316" s="11"/>
      <c r="H316" s="11"/>
      <c r="I316" s="10"/>
      <c r="J316" s="10"/>
      <c r="K316" s="10"/>
      <c r="L316" s="10"/>
      <c r="M316" s="10"/>
      <c r="N316" s="13"/>
      <c r="O316" s="13"/>
      <c r="P316" s="13"/>
      <c r="Q316" s="13"/>
      <c r="R316" s="27"/>
      <c r="S316" s="27"/>
      <c r="T316" s="27"/>
      <c r="U316" s="30"/>
      <c r="V316" s="10" t="str">
        <f t="shared" si="9"/>
        <v>('UPHP','Claim',314,'"prov_pcp_group_specialty_2"','','PROV_SPECIALTY_2_CD',NULL,'',NULL,NULL,NULL,NULL,NULL),</v>
      </c>
      <c r="W316" s="10"/>
    </row>
    <row r="317" spans="1:23">
      <c r="A317" s="11" t="s">
        <v>80</v>
      </c>
      <c r="B317" s="11">
        <v>315</v>
      </c>
      <c r="C317" s="11" t="s">
        <v>449</v>
      </c>
      <c r="D317" s="11" t="s">
        <v>82</v>
      </c>
      <c r="E317" s="12" t="str">
        <f>VLOOKUP(SUBSTITUTE(C317, "_referring_group", ""),'Data Model'!C:C,1,0)</f>
        <v>PROV_FULL_NAME</v>
      </c>
      <c r="F317" s="11"/>
      <c r="G317" s="11"/>
      <c r="H317" s="11"/>
      <c r="I317" s="10"/>
      <c r="J317" s="10"/>
      <c r="K317" s="10"/>
      <c r="L317" s="10"/>
      <c r="M317" s="10"/>
      <c r="N317" s="13"/>
      <c r="O317" s="13"/>
      <c r="P317" s="13"/>
      <c r="Q317" s="13"/>
      <c r="R317" s="27"/>
      <c r="S317" s="27"/>
      <c r="T317" s="27"/>
      <c r="U317" s="30"/>
      <c r="V317" s="10" t="str">
        <f t="shared" si="9"/>
        <v>('UPHP','Claim',315,'"prov_referring_group_full_name"','','PROV_FULL_NAME',NULL,'',NULL,NULL,NULL,NULL,NULL),</v>
      </c>
      <c r="W317" s="10"/>
    </row>
    <row r="318" spans="1:23">
      <c r="A318" s="11" t="s">
        <v>80</v>
      </c>
      <c r="B318" s="11">
        <v>316</v>
      </c>
      <c r="C318" s="11" t="s">
        <v>450</v>
      </c>
      <c r="D318" s="23" t="s">
        <v>82</v>
      </c>
      <c r="E318" s="23" t="s">
        <v>334</v>
      </c>
      <c r="F318" s="11"/>
      <c r="G318" s="11"/>
      <c r="H318" s="11"/>
      <c r="I318" s="10"/>
      <c r="J318" s="10"/>
      <c r="K318" s="10"/>
      <c r="L318" s="10"/>
      <c r="M318" s="10"/>
      <c r="N318" s="13"/>
      <c r="O318" s="13"/>
      <c r="P318" s="13"/>
      <c r="Q318" s="13"/>
      <c r="R318" s="27"/>
      <c r="S318" s="27"/>
      <c r="T318" s="27"/>
      <c r="U318" s="30"/>
      <c r="V318" s="10" t="str">
        <f t="shared" si="9"/>
        <v>('UPHP','Claim',316,'"prov_referring_group_irs_num"','','PROV_TIN_NUM',NULL,'',NULL,NULL,NULL,NULL,NULL),</v>
      </c>
      <c r="W318" s="10"/>
    </row>
    <row r="319" spans="1:23">
      <c r="A319" s="11" t="s">
        <v>80</v>
      </c>
      <c r="B319" s="11">
        <v>317</v>
      </c>
      <c r="C319" s="11" t="s">
        <v>451</v>
      </c>
      <c r="D319" s="11" t="s">
        <v>82</v>
      </c>
      <c r="E319" s="12" t="str">
        <f>VLOOKUP(SUBSTITUTE(C319, "_referring_group", ""),'Data Model'!C:C,1,0)</f>
        <v>PROV_MEDICAID_ID</v>
      </c>
      <c r="F319" s="11"/>
      <c r="G319" s="11"/>
      <c r="H319" s="11"/>
      <c r="I319" s="10"/>
      <c r="J319" s="10"/>
      <c r="K319" s="10"/>
      <c r="L319" s="10"/>
      <c r="M319" s="10"/>
      <c r="N319" s="13"/>
      <c r="O319" s="13"/>
      <c r="P319" s="13"/>
      <c r="Q319" s="13"/>
      <c r="R319" s="27"/>
      <c r="S319" s="27"/>
      <c r="T319" s="27"/>
      <c r="U319" s="30"/>
      <c r="V319" s="10" t="str">
        <f t="shared" si="9"/>
        <v>('UPHP','Claim',317,'"prov_referring_group_medicaid_id"','','PROV_MEDICAID_ID',NULL,'',NULL,NULL,NULL,NULL,NULL),</v>
      </c>
      <c r="W319" s="10"/>
    </row>
    <row r="320" spans="1:23">
      <c r="A320" s="11" t="s">
        <v>80</v>
      </c>
      <c r="B320" s="11">
        <v>318</v>
      </c>
      <c r="C320" s="11" t="s">
        <v>452</v>
      </c>
      <c r="D320" s="11" t="s">
        <v>82</v>
      </c>
      <c r="E320" s="12" t="str">
        <f>VLOOKUP(SUBSTITUTE(C320, "_referring_group", ""),'Data Model'!C:C,1,0)</f>
        <v>PROV_MEDICARE_ID</v>
      </c>
      <c r="F320" s="11"/>
      <c r="G320" s="11"/>
      <c r="H320" s="11"/>
      <c r="I320" s="10"/>
      <c r="J320" s="10"/>
      <c r="K320" s="10"/>
      <c r="L320" s="10"/>
      <c r="M320" s="10"/>
      <c r="N320" s="13"/>
      <c r="O320" s="13"/>
      <c r="P320" s="13"/>
      <c r="Q320" s="13"/>
      <c r="R320" s="27"/>
      <c r="S320" s="27"/>
      <c r="T320" s="27"/>
      <c r="U320" s="30"/>
      <c r="V320" s="10" t="str">
        <f t="shared" si="9"/>
        <v>('UPHP','Claim',318,'"prov_referring_group_medicare_id"','','PROV_MEDICARE_ID',NULL,'',NULL,NULL,NULL,NULL,NULL),</v>
      </c>
      <c r="W320" s="10"/>
    </row>
    <row r="321" spans="1:23">
      <c r="A321" s="11" t="s">
        <v>80</v>
      </c>
      <c r="B321" s="11">
        <v>319</v>
      </c>
      <c r="C321" s="11" t="s">
        <v>453</v>
      </c>
      <c r="D321" s="11" t="s">
        <v>82</v>
      </c>
      <c r="E321" s="12" t="str">
        <f>VLOOKUP(SUBSTITUTE(C321, "_referring_group", ""),'Data Model'!C:C,1,0)</f>
        <v>PROV_NPI</v>
      </c>
      <c r="F321" s="11"/>
      <c r="G321" s="11"/>
      <c r="H321" s="11"/>
      <c r="I321" s="10"/>
      <c r="J321" s="10"/>
      <c r="K321" s="10"/>
      <c r="L321" s="10"/>
      <c r="M321" s="10"/>
      <c r="N321" s="13"/>
      <c r="O321" s="13"/>
      <c r="P321" s="13"/>
      <c r="Q321" s="13"/>
      <c r="R321" s="27"/>
      <c r="S321" s="27"/>
      <c r="T321" s="27"/>
      <c r="U321" s="30"/>
      <c r="V321" s="10" t="str">
        <f t="shared" si="9"/>
        <v>('UPHP','Claim',319,'"prov_referring_group_npi"','','PROV_NPI',NULL,'',NULL,NULL,NULL,NULL,NULL),</v>
      </c>
      <c r="W321" s="10"/>
    </row>
    <row r="322" spans="1:23">
      <c r="A322" s="11" t="s">
        <v>80</v>
      </c>
      <c r="B322" s="11">
        <v>320</v>
      </c>
      <c r="C322" s="11" t="s">
        <v>454</v>
      </c>
      <c r="D322" s="11" t="s">
        <v>82</v>
      </c>
      <c r="E322" s="23" t="s">
        <v>345</v>
      </c>
      <c r="F322" s="11"/>
      <c r="G322" s="11"/>
      <c r="H322" s="11"/>
      <c r="I322" s="10"/>
      <c r="J322" s="10"/>
      <c r="K322" s="10"/>
      <c r="L322" s="10"/>
      <c r="M322" s="10"/>
      <c r="N322" s="13"/>
      <c r="O322" s="13"/>
      <c r="P322" s="13"/>
      <c r="Q322" s="13"/>
      <c r="R322" s="27"/>
      <c r="S322" s="27"/>
      <c r="T322" s="27"/>
      <c r="U322" s="30"/>
      <c r="V322" s="10" t="str">
        <f t="shared" si="9"/>
        <v>('UPHP','Claim',320,'"prov_referring_group_payer_num"','','PROV_PAYER_ASSIGNED_ID',NULL,'',NULL,NULL,NULL,NULL,NULL),</v>
      </c>
      <c r="W322" s="10"/>
    </row>
    <row r="323" spans="1:23">
      <c r="A323" s="11" t="s">
        <v>80</v>
      </c>
      <c r="B323" s="11">
        <v>321</v>
      </c>
      <c r="C323" s="11" t="s">
        <v>455</v>
      </c>
      <c r="D323" s="11" t="s">
        <v>82</v>
      </c>
      <c r="E323" s="23" t="s">
        <v>349</v>
      </c>
      <c r="F323" s="11"/>
      <c r="G323" s="11"/>
      <c r="H323" s="11"/>
      <c r="I323" s="10"/>
      <c r="J323" s="10"/>
      <c r="K323" s="10"/>
      <c r="L323" s="10"/>
      <c r="M323" s="10"/>
      <c r="N323" s="13"/>
      <c r="O323" s="13"/>
      <c r="P323" s="13"/>
      <c r="Q323" s="13"/>
      <c r="R323" s="27"/>
      <c r="S323" s="27"/>
      <c r="T323" s="27"/>
      <c r="U323" s="30"/>
      <c r="V323" s="10" t="str">
        <f t="shared" si="9"/>
        <v>('UPHP','Claim',321,'"prov_referring_group_specialty_1"','','PROV_SPECIALTY_1_CD',NULL,'',NULL,NULL,NULL,NULL,NULL),</v>
      </c>
      <c r="W323" s="10"/>
    </row>
    <row r="324" spans="1:23">
      <c r="A324" s="11" t="s">
        <v>80</v>
      </c>
      <c r="B324" s="11">
        <v>322</v>
      </c>
      <c r="C324" s="11" t="s">
        <v>456</v>
      </c>
      <c r="D324" s="11" t="s">
        <v>82</v>
      </c>
      <c r="E324" s="23" t="s">
        <v>351</v>
      </c>
      <c r="F324" s="11"/>
      <c r="G324" s="11"/>
      <c r="H324" s="11"/>
      <c r="I324" s="10"/>
      <c r="J324" s="10"/>
      <c r="K324" s="10"/>
      <c r="L324" s="10"/>
      <c r="M324" s="10"/>
      <c r="N324" s="13"/>
      <c r="O324" s="13"/>
      <c r="P324" s="13"/>
      <c r="Q324" s="13"/>
      <c r="R324" s="27"/>
      <c r="S324" s="27"/>
      <c r="T324" s="27"/>
      <c r="U324" s="30"/>
      <c r="V324" s="10" t="str">
        <f t="shared" ref="V324:V334" si="10">IF(A324="","",IF(E324="NOT USED","('"&amp;A324&amp;"','"&amp;D324&amp;"',"&amp;B324&amp;",'"""&amp;C324&amp;"""',NULL,NULL,NULL,NULL,NULL,"&amp;IF(P324=TRUE,"TRUE","NULL")&amp;","&amp;IF(O324=TRUE,"TRUE","NULL,")&amp;IF(S324="","NULL","'"&amp;S324&amp;"'")&amp;","&amp;IF(T324="","NULL","'"&amp;T324&amp;"'")&amp;"),","('"&amp;A324&amp;"',"&amp;IF(ISBLANK(D324),"NULL","'"&amp;D324&amp;"'")&amp;","&amp;IF(ISBLANK(B324),"NULL",B324)&amp;","&amp;IF(ISBLANK(C324),"NULL","'"""&amp;C324&amp;"""'")&amp;",'"&amp;G324&amp;"','"&amp;E324&amp;"',"&amp;IF(N324="","NULL",N324)&amp;","&amp;IF(F324="Y","NULL","'"&amp;H324&amp;"'")&amp;","&amp;IF(R324="","NULL","'"&amp;R324&amp;"'")&amp;","&amp;IF(P324=TRUE,"TRUE","NULL")&amp;","&amp;IF(O324=TRUE,"TRUE","NULL,")&amp;IF(S324="","NULL","'"&amp;S324&amp;"'")&amp;","&amp;IF(T324="","NULL","'"&amp;T324&amp;"'")&amp;"),"))</f>
        <v>('UPHP','Claim',322,'"prov_referring_group_specialty_2"','','PROV_SPECIALTY_2_CD',NULL,'',NULL,NULL,NULL,NULL,NULL),</v>
      </c>
      <c r="W324" s="10"/>
    </row>
    <row r="325" spans="1:23">
      <c r="A325" s="11" t="s">
        <v>80</v>
      </c>
      <c r="B325" s="11">
        <v>323</v>
      </c>
      <c r="C325" s="11" t="s">
        <v>457</v>
      </c>
      <c r="D325" s="11" t="s">
        <v>82</v>
      </c>
      <c r="E325" s="12" t="str">
        <f>VLOOKUP(SUBSTITUTE(C325, "_rendering_group", ""),'Data Model'!C:C,1,0)</f>
        <v>PROV_FULL_NAME</v>
      </c>
      <c r="F325" s="11"/>
      <c r="G325" s="11"/>
      <c r="H325" s="11"/>
      <c r="I325" s="10"/>
      <c r="J325" s="10"/>
      <c r="K325" s="10"/>
      <c r="L325" s="10"/>
      <c r="M325" s="10"/>
      <c r="N325" s="13"/>
      <c r="O325" s="13"/>
      <c r="P325" s="13"/>
      <c r="Q325" s="13"/>
      <c r="R325" s="27"/>
      <c r="S325" s="27"/>
      <c r="T325" s="27"/>
      <c r="U325" s="30"/>
      <c r="V325" s="10" t="str">
        <f t="shared" si="10"/>
        <v>('UPHP','Claim',323,'"prov_rendering_group_full_name"','','PROV_FULL_NAME',NULL,'',NULL,NULL,NULL,NULL,NULL),</v>
      </c>
      <c r="W325" s="10"/>
    </row>
    <row r="326" spans="1:23">
      <c r="A326" s="11" t="s">
        <v>80</v>
      </c>
      <c r="B326" s="11">
        <v>324</v>
      </c>
      <c r="C326" s="11" t="s">
        <v>458</v>
      </c>
      <c r="D326" s="23" t="s">
        <v>82</v>
      </c>
      <c r="E326" s="23" t="s">
        <v>334</v>
      </c>
      <c r="F326" s="11"/>
      <c r="G326" s="11"/>
      <c r="H326" s="11"/>
      <c r="I326" s="10"/>
      <c r="J326" s="10"/>
      <c r="K326" s="10"/>
      <c r="L326" s="10"/>
      <c r="M326" s="10"/>
      <c r="N326" s="13"/>
      <c r="O326" s="13"/>
      <c r="P326" s="13"/>
      <c r="Q326" s="13"/>
      <c r="R326" s="27"/>
      <c r="S326" s="27"/>
      <c r="T326" s="27"/>
      <c r="U326" s="30"/>
      <c r="V326" s="10" t="str">
        <f t="shared" si="10"/>
        <v>('UPHP','Claim',324,'"prov_rendering_group_irs_num"','','PROV_TIN_NUM',NULL,'',NULL,NULL,NULL,NULL,NULL),</v>
      </c>
      <c r="W326" s="10"/>
    </row>
    <row r="327" spans="1:23">
      <c r="A327" s="11" t="s">
        <v>80</v>
      </c>
      <c r="B327" s="11">
        <v>325</v>
      </c>
      <c r="C327" s="11" t="s">
        <v>459</v>
      </c>
      <c r="D327" s="11" t="s">
        <v>82</v>
      </c>
      <c r="E327" s="12" t="str">
        <f>VLOOKUP(SUBSTITUTE(C327, "_rendering_group", ""),'Data Model'!C:C,1,0)</f>
        <v>PROV_MEDICAID_ID</v>
      </c>
      <c r="F327" s="11"/>
      <c r="G327" s="11"/>
      <c r="H327" s="11"/>
      <c r="I327" s="10"/>
      <c r="J327" s="10"/>
      <c r="K327" s="10"/>
      <c r="L327" s="10"/>
      <c r="M327" s="10"/>
      <c r="N327" s="13"/>
      <c r="O327" s="13"/>
      <c r="P327" s="13"/>
      <c r="Q327" s="13"/>
      <c r="R327" s="27"/>
      <c r="S327" s="27"/>
      <c r="T327" s="27"/>
      <c r="U327" s="30"/>
      <c r="V327" s="10" t="str">
        <f t="shared" si="10"/>
        <v>('UPHP','Claim',325,'"prov_rendering_group_medicaid_id"','','PROV_MEDICAID_ID',NULL,'',NULL,NULL,NULL,NULL,NULL),</v>
      </c>
      <c r="W327" s="10"/>
    </row>
    <row r="328" spans="1:23">
      <c r="A328" s="11" t="s">
        <v>80</v>
      </c>
      <c r="B328" s="11">
        <v>326</v>
      </c>
      <c r="C328" s="11" t="s">
        <v>460</v>
      </c>
      <c r="D328" s="11" t="s">
        <v>82</v>
      </c>
      <c r="E328" s="12" t="str">
        <f>VLOOKUP(SUBSTITUTE(C328, "_rendering_group", ""),'Data Model'!C:C,1,0)</f>
        <v>PROV_MEDICARE_ID</v>
      </c>
      <c r="F328" s="11"/>
      <c r="G328" s="11"/>
      <c r="H328" s="11"/>
      <c r="I328" s="10"/>
      <c r="J328" s="10"/>
      <c r="K328" s="10"/>
      <c r="L328" s="10"/>
      <c r="M328" s="10"/>
      <c r="N328" s="13"/>
      <c r="O328" s="13"/>
      <c r="P328" s="13"/>
      <c r="Q328" s="13"/>
      <c r="R328" s="27"/>
      <c r="S328" s="27"/>
      <c r="T328" s="27"/>
      <c r="U328" s="30"/>
      <c r="V328" s="10" t="str">
        <f t="shared" si="10"/>
        <v>('UPHP','Claim',326,'"prov_rendering_group_medicare_id"','','PROV_MEDICARE_ID',NULL,'',NULL,NULL,NULL,NULL,NULL),</v>
      </c>
      <c r="W328" s="10"/>
    </row>
    <row r="329" spans="1:23">
      <c r="A329" s="11" t="s">
        <v>80</v>
      </c>
      <c r="B329" s="11">
        <v>327</v>
      </c>
      <c r="C329" s="11" t="s">
        <v>461</v>
      </c>
      <c r="D329" s="11" t="s">
        <v>82</v>
      </c>
      <c r="E329" s="12" t="str">
        <f>VLOOKUP(SUBSTITUTE(C329, "_rendering_group", ""),'Data Model'!C:C,1,0)</f>
        <v>PROV_NPI</v>
      </c>
      <c r="F329" s="11"/>
      <c r="G329" s="11"/>
      <c r="H329" s="11"/>
      <c r="I329" s="10"/>
      <c r="J329" s="10"/>
      <c r="K329" s="10"/>
      <c r="L329" s="10"/>
      <c r="M329" s="10"/>
      <c r="N329" s="13"/>
      <c r="O329" s="13"/>
      <c r="P329" s="13"/>
      <c r="Q329" s="13"/>
      <c r="R329" s="27"/>
      <c r="S329" s="27"/>
      <c r="T329" s="27"/>
      <c r="U329" s="30"/>
      <c r="V329" s="10" t="str">
        <f t="shared" si="10"/>
        <v>('UPHP','Claim',327,'"prov_rendering_group_npi"','','PROV_NPI',NULL,'',NULL,NULL,NULL,NULL,NULL),</v>
      </c>
      <c r="W329" s="10"/>
    </row>
    <row r="330" spans="1:23">
      <c r="A330" s="11" t="s">
        <v>80</v>
      </c>
      <c r="B330" s="11">
        <v>328</v>
      </c>
      <c r="C330" s="11" t="s">
        <v>462</v>
      </c>
      <c r="D330" s="11" t="s">
        <v>82</v>
      </c>
      <c r="E330" s="23" t="s">
        <v>345</v>
      </c>
      <c r="F330" s="11"/>
      <c r="G330" s="11"/>
      <c r="H330" s="11"/>
      <c r="I330" s="10"/>
      <c r="J330" s="10"/>
      <c r="K330" s="10"/>
      <c r="L330" s="10"/>
      <c r="M330" s="10"/>
      <c r="N330" s="13"/>
      <c r="O330" s="13"/>
      <c r="P330" s="13"/>
      <c r="Q330" s="13"/>
      <c r="R330" s="27"/>
      <c r="S330" s="27"/>
      <c r="T330" s="27"/>
      <c r="U330" s="30"/>
      <c r="V330" s="10" t="str">
        <f t="shared" si="10"/>
        <v>('UPHP','Claim',328,'"prov_rendering_group_payer_num"','','PROV_PAYER_ASSIGNED_ID',NULL,'',NULL,NULL,NULL,NULL,NULL),</v>
      </c>
      <c r="W330" s="10"/>
    </row>
    <row r="331" spans="1:23">
      <c r="A331" s="11" t="s">
        <v>80</v>
      </c>
      <c r="B331" s="11">
        <v>329</v>
      </c>
      <c r="C331" s="11" t="s">
        <v>463</v>
      </c>
      <c r="D331" s="11" t="s">
        <v>82</v>
      </c>
      <c r="E331" s="23" t="s">
        <v>349</v>
      </c>
      <c r="F331" s="11"/>
      <c r="G331" s="11"/>
      <c r="H331" s="11"/>
      <c r="I331" s="10"/>
      <c r="J331" s="10"/>
      <c r="K331" s="10"/>
      <c r="L331" s="10"/>
      <c r="M331" s="10"/>
      <c r="N331" s="13"/>
      <c r="O331" s="13"/>
      <c r="P331" s="13"/>
      <c r="Q331" s="13"/>
      <c r="R331" s="27"/>
      <c r="S331" s="27"/>
      <c r="T331" s="27"/>
      <c r="U331" s="30"/>
      <c r="V331" s="10" t="str">
        <f t="shared" si="10"/>
        <v>('UPHP','Claim',329,'"prov_rendering_group_specialty_1"','','PROV_SPECIALTY_1_CD',NULL,'',NULL,NULL,NULL,NULL,NULL),</v>
      </c>
      <c r="W331" s="10"/>
    </row>
    <row r="332" spans="1:23">
      <c r="A332" s="11" t="s">
        <v>80</v>
      </c>
      <c r="B332" s="11">
        <v>330</v>
      </c>
      <c r="C332" s="11" t="s">
        <v>464</v>
      </c>
      <c r="D332" s="11" t="s">
        <v>82</v>
      </c>
      <c r="E332" s="23" t="s">
        <v>351</v>
      </c>
      <c r="F332" s="11"/>
      <c r="G332" s="11"/>
      <c r="H332" s="11"/>
      <c r="I332" s="10"/>
      <c r="J332" s="10"/>
      <c r="K332" s="10"/>
      <c r="L332" s="10"/>
      <c r="M332" s="10"/>
      <c r="N332" s="13"/>
      <c r="O332" s="13"/>
      <c r="P332" s="13"/>
      <c r="Q332" s="13"/>
      <c r="R332" s="27"/>
      <c r="S332" s="27"/>
      <c r="T332" s="27"/>
      <c r="U332" s="30"/>
      <c r="V332" s="10" t="str">
        <f t="shared" si="10"/>
        <v>('UPHP','Claim',330,'"prov_rendering_group_specialty_2"','','PROV_SPECIALTY_2_CD',NULL,'',NULL,NULL,NULL,NULL,NULL),</v>
      </c>
      <c r="W332" s="10"/>
    </row>
    <row r="333" spans="1:23">
      <c r="A333" s="11" t="s">
        <v>80</v>
      </c>
      <c r="B333" s="11">
        <v>331</v>
      </c>
      <c r="C333" s="11" t="s">
        <v>465</v>
      </c>
      <c r="D333" s="11" t="s">
        <v>82</v>
      </c>
      <c r="E333" s="12" t="e">
        <f>VLOOKUP(SUBSTITUTE(C333, "_rendering_group", ""),'Data Model'!C:C,1,0)</f>
        <v>#N/A</v>
      </c>
      <c r="F333" s="11"/>
      <c r="G333" s="11"/>
      <c r="H333" s="11"/>
      <c r="I333" s="10"/>
      <c r="J333" s="10"/>
      <c r="K333" s="10"/>
      <c r="L333" s="10"/>
      <c r="M333" s="10"/>
      <c r="N333" s="13"/>
      <c r="O333" s="13"/>
      <c r="P333" s="13"/>
      <c r="Q333" s="13"/>
      <c r="R333" s="27"/>
      <c r="S333" s="27"/>
      <c r="T333" s="27"/>
      <c r="U333" s="30"/>
      <c r="V333" s="10" t="e">
        <f t="shared" si="10"/>
        <v>#N/A</v>
      </c>
      <c r="W333" s="10"/>
    </row>
    <row r="334" spans="1:23">
      <c r="A334" s="11" t="s">
        <v>80</v>
      </c>
      <c r="B334" s="11">
        <v>332</v>
      </c>
      <c r="C334" s="11" t="s">
        <v>466</v>
      </c>
      <c r="D334" s="11" t="s">
        <v>82</v>
      </c>
      <c r="E334" s="12" t="e">
        <f>VLOOKUP(SUBSTITUTE(C334, "_rendering_group", ""),'Data Model'!C:C,1,0)</f>
        <v>#N/A</v>
      </c>
      <c r="F334" s="11"/>
      <c r="G334" s="11"/>
      <c r="H334" s="11"/>
      <c r="I334" s="10"/>
      <c r="J334" s="10"/>
      <c r="K334" s="10"/>
      <c r="L334" s="10"/>
      <c r="M334" s="10"/>
      <c r="N334" s="13"/>
      <c r="O334" s="13"/>
      <c r="P334" s="13"/>
      <c r="Q334" s="13"/>
      <c r="R334" s="27"/>
      <c r="S334" s="27"/>
      <c r="T334" s="27"/>
      <c r="U334" s="30"/>
      <c r="V334" s="10" t="e">
        <f t="shared" si="10"/>
        <v>#N/A</v>
      </c>
      <c r="W334" s="10"/>
    </row>
    <row r="335" spans="1:23">
      <c r="A335" s="11"/>
      <c r="B335" s="11"/>
      <c r="C335" s="11"/>
      <c r="D335" s="11"/>
      <c r="E335" s="11"/>
      <c r="F335" s="11"/>
      <c r="G335" s="11"/>
      <c r="H335" s="11"/>
      <c r="I335" s="10"/>
      <c r="J335" s="10"/>
      <c r="K335" s="10"/>
      <c r="L335" s="10"/>
      <c r="M335" s="10"/>
      <c r="N335" s="13"/>
      <c r="O335" s="13"/>
      <c r="P335" s="13"/>
      <c r="Q335" s="13"/>
      <c r="R335" s="27"/>
      <c r="S335" s="27"/>
      <c r="T335" s="27"/>
      <c r="U335" s="30"/>
      <c r="V335" s="10"/>
      <c r="W335" s="10"/>
    </row>
    <row r="336" spans="1:23">
      <c r="A336" s="11"/>
      <c r="B336" s="11"/>
      <c r="C336" s="11"/>
      <c r="D336" s="11"/>
      <c r="E336" s="11"/>
      <c r="F336" s="11"/>
      <c r="G336" s="11"/>
      <c r="H336" s="11"/>
      <c r="I336" s="10"/>
      <c r="J336" s="10"/>
      <c r="K336" s="10"/>
      <c r="L336" s="10"/>
      <c r="M336" s="10"/>
      <c r="N336" s="13"/>
      <c r="O336" s="13"/>
      <c r="P336" s="13"/>
      <c r="Q336" s="13"/>
      <c r="R336" s="27"/>
      <c r="S336" s="27"/>
      <c r="T336" s="27"/>
      <c r="U336" s="30"/>
      <c r="V336" s="10"/>
      <c r="W336" s="10"/>
    </row>
    <row r="337" spans="1:23">
      <c r="A337" s="11"/>
      <c r="B337" s="11"/>
      <c r="C337" s="11"/>
      <c r="D337" s="11"/>
      <c r="E337" s="11"/>
      <c r="F337" s="11"/>
      <c r="G337" s="11"/>
      <c r="H337" s="11"/>
      <c r="I337" s="10"/>
      <c r="J337" s="10"/>
      <c r="K337" s="10"/>
      <c r="L337" s="10"/>
      <c r="M337" s="10"/>
      <c r="N337" s="13"/>
      <c r="O337" s="13"/>
      <c r="P337" s="13"/>
      <c r="Q337" s="13"/>
      <c r="R337" s="27"/>
      <c r="S337" s="27"/>
      <c r="T337" s="27"/>
      <c r="U337" s="30"/>
      <c r="V337" s="10"/>
      <c r="W337" s="10"/>
    </row>
    <row r="338" spans="1:23">
      <c r="A338" s="11"/>
      <c r="B338" s="11"/>
      <c r="C338" s="11"/>
      <c r="D338" s="11"/>
      <c r="E338" s="11"/>
      <c r="F338" s="11"/>
      <c r="G338" s="11"/>
      <c r="H338" s="11"/>
      <c r="I338" s="10"/>
      <c r="J338" s="10"/>
      <c r="K338" s="10"/>
      <c r="L338" s="10"/>
      <c r="M338" s="10"/>
      <c r="N338" s="13"/>
      <c r="O338" s="13"/>
      <c r="P338" s="13"/>
      <c r="Q338" s="13"/>
      <c r="R338" s="27"/>
      <c r="S338" s="27"/>
      <c r="T338" s="27"/>
      <c r="U338" s="30"/>
      <c r="V338" s="10"/>
      <c r="W338" s="10"/>
    </row>
    <row r="339" spans="1:23">
      <c r="A339" s="11"/>
      <c r="B339" s="11"/>
      <c r="C339" s="11"/>
      <c r="D339" s="11"/>
      <c r="E339" s="11"/>
      <c r="F339" s="11"/>
      <c r="G339" s="11"/>
      <c r="H339" s="11"/>
      <c r="I339" s="10"/>
      <c r="J339" s="10"/>
      <c r="K339" s="10"/>
      <c r="L339" s="10"/>
      <c r="M339" s="10"/>
      <c r="N339" s="13"/>
      <c r="O339" s="13"/>
      <c r="P339" s="13"/>
      <c r="Q339" s="13"/>
      <c r="R339" s="27"/>
      <c r="S339" s="27"/>
      <c r="T339" s="27"/>
      <c r="U339" s="30"/>
      <c r="V339" s="10"/>
      <c r="W339" s="10"/>
    </row>
    <row r="340" spans="1:23">
      <c r="A340" s="11"/>
      <c r="B340" s="11"/>
      <c r="C340" s="11"/>
      <c r="D340" s="11"/>
      <c r="E340" s="11"/>
      <c r="F340" s="11"/>
      <c r="G340" s="11"/>
      <c r="H340" s="11"/>
      <c r="I340" s="10"/>
      <c r="J340" s="10"/>
      <c r="K340" s="10"/>
      <c r="L340" s="10"/>
      <c r="M340" s="10"/>
      <c r="N340" s="13"/>
      <c r="O340" s="13"/>
      <c r="P340" s="13"/>
      <c r="Q340" s="13"/>
      <c r="R340" s="27"/>
      <c r="S340" s="27"/>
      <c r="T340" s="27"/>
      <c r="U340" s="30"/>
      <c r="V340" s="10"/>
      <c r="W340" s="10"/>
    </row>
    <row r="341" spans="1:23">
      <c r="A341" s="11"/>
      <c r="B341" s="11"/>
      <c r="C341" s="11"/>
      <c r="D341" s="11"/>
      <c r="E341" s="11"/>
      <c r="F341" s="11"/>
      <c r="G341" s="11"/>
      <c r="H341" s="11"/>
      <c r="I341" s="10"/>
      <c r="J341" s="10"/>
      <c r="K341" s="10"/>
      <c r="L341" s="10"/>
      <c r="M341" s="10"/>
      <c r="N341" s="13"/>
      <c r="O341" s="13"/>
      <c r="P341" s="13"/>
      <c r="Q341" s="13"/>
      <c r="R341" s="27"/>
      <c r="S341" s="27"/>
      <c r="T341" s="27"/>
      <c r="U341" s="30"/>
      <c r="V341" s="10"/>
      <c r="W341" s="10"/>
    </row>
    <row r="342" spans="1:23">
      <c r="A342" s="11"/>
      <c r="B342" s="11"/>
      <c r="C342" s="11"/>
      <c r="D342" s="11"/>
      <c r="E342" s="11"/>
      <c r="F342" s="11"/>
      <c r="G342" s="11"/>
      <c r="H342" s="11"/>
      <c r="I342" s="10"/>
      <c r="J342" s="10"/>
      <c r="K342" s="10"/>
      <c r="L342" s="10"/>
      <c r="M342" s="10"/>
      <c r="N342" s="13"/>
      <c r="O342" s="13"/>
      <c r="P342" s="13"/>
      <c r="Q342" s="13"/>
      <c r="R342" s="27"/>
      <c r="S342" s="27"/>
      <c r="T342" s="27"/>
      <c r="U342" s="30"/>
      <c r="V342" s="10"/>
      <c r="W342" s="10"/>
    </row>
    <row r="343" spans="1:23">
      <c r="A343" s="11"/>
      <c r="B343" s="11"/>
      <c r="C343" s="11"/>
      <c r="D343" s="11"/>
      <c r="E343" s="11"/>
      <c r="F343" s="11"/>
      <c r="G343" s="11"/>
      <c r="H343" s="11"/>
      <c r="I343" s="10"/>
      <c r="J343" s="10"/>
      <c r="K343" s="10"/>
      <c r="L343" s="10"/>
      <c r="M343" s="10"/>
      <c r="N343" s="13"/>
      <c r="O343" s="13"/>
      <c r="P343" s="13"/>
      <c r="Q343" s="13"/>
      <c r="R343" s="27"/>
      <c r="S343" s="27"/>
      <c r="T343" s="27"/>
      <c r="U343" s="30"/>
      <c r="V343" s="10"/>
      <c r="W343" s="10"/>
    </row>
    <row r="344" spans="1:23">
      <c r="A344" s="11"/>
      <c r="B344" s="11"/>
      <c r="C344" s="11"/>
      <c r="D344" s="11"/>
      <c r="E344" s="11"/>
      <c r="F344" s="11"/>
      <c r="G344" s="11"/>
      <c r="H344" s="11"/>
      <c r="I344" s="10"/>
      <c r="J344" s="10"/>
      <c r="K344" s="10"/>
      <c r="L344" s="10"/>
      <c r="M344" s="10"/>
      <c r="N344" s="13"/>
      <c r="O344" s="13"/>
      <c r="P344" s="13"/>
      <c r="Q344" s="13"/>
      <c r="R344" s="27"/>
      <c r="S344" s="27"/>
      <c r="T344" s="27"/>
      <c r="U344" s="30"/>
      <c r="V344" s="10"/>
      <c r="W344" s="10"/>
    </row>
    <row r="345" spans="1:23">
      <c r="A345" s="11"/>
      <c r="B345" s="11"/>
      <c r="C345" s="11"/>
      <c r="D345" s="11"/>
      <c r="E345" s="11"/>
      <c r="F345" s="11"/>
      <c r="G345" s="11"/>
      <c r="H345" s="11"/>
      <c r="I345" s="10"/>
      <c r="J345" s="10"/>
      <c r="K345" s="10"/>
      <c r="L345" s="10"/>
      <c r="M345" s="10"/>
      <c r="N345" s="13"/>
      <c r="O345" s="13"/>
      <c r="P345" s="13"/>
      <c r="Q345" s="13"/>
      <c r="R345" s="27"/>
      <c r="S345" s="27"/>
      <c r="T345" s="27"/>
      <c r="U345" s="30"/>
      <c r="V345" s="10"/>
      <c r="W345" s="10"/>
    </row>
    <row r="346" spans="1:23">
      <c r="A346" s="11"/>
      <c r="B346" s="11"/>
      <c r="C346" s="11"/>
      <c r="D346" s="11"/>
      <c r="E346" s="11"/>
      <c r="F346" s="11"/>
      <c r="G346" s="11"/>
      <c r="H346" s="11"/>
      <c r="I346" s="10"/>
      <c r="J346" s="10"/>
      <c r="K346" s="10"/>
      <c r="L346" s="10"/>
      <c r="M346" s="10"/>
      <c r="N346" s="13"/>
      <c r="O346" s="13"/>
      <c r="P346" s="13"/>
      <c r="Q346" s="13"/>
      <c r="R346" s="27"/>
      <c r="S346" s="27"/>
      <c r="T346" s="27"/>
      <c r="U346" s="30"/>
      <c r="V346" s="10"/>
      <c r="W346" s="10"/>
    </row>
    <row r="347" spans="1:23">
      <c r="A347" s="11"/>
      <c r="B347" s="11"/>
      <c r="C347" s="11"/>
      <c r="D347" s="11"/>
      <c r="E347" s="11"/>
      <c r="F347" s="11"/>
      <c r="G347" s="11"/>
      <c r="H347" s="11"/>
      <c r="I347" s="10"/>
      <c r="J347" s="10"/>
      <c r="K347" s="10"/>
      <c r="L347" s="10"/>
      <c r="M347" s="10"/>
      <c r="N347" s="13"/>
      <c r="O347" s="13"/>
      <c r="P347" s="13"/>
      <c r="Q347" s="13"/>
      <c r="R347" s="27"/>
      <c r="S347" s="27"/>
      <c r="T347" s="27"/>
      <c r="U347" s="30"/>
      <c r="V347" s="10"/>
      <c r="W347" s="10"/>
    </row>
    <row r="348" spans="1:23">
      <c r="A348" s="11"/>
      <c r="B348" s="11"/>
      <c r="C348" s="11"/>
      <c r="D348" s="11"/>
      <c r="E348" s="11"/>
      <c r="F348" s="11"/>
      <c r="G348" s="11"/>
      <c r="H348" s="11"/>
      <c r="I348" s="10"/>
      <c r="J348" s="10"/>
      <c r="K348" s="10"/>
      <c r="L348" s="10"/>
      <c r="M348" s="10"/>
      <c r="N348" s="13"/>
      <c r="O348" s="13"/>
      <c r="P348" s="13"/>
      <c r="Q348" s="13"/>
      <c r="R348" s="27"/>
      <c r="S348" s="27"/>
      <c r="T348" s="27"/>
      <c r="U348" s="30"/>
      <c r="V348" s="10"/>
      <c r="W348" s="10"/>
    </row>
    <row r="349" spans="1:23">
      <c r="A349" s="11"/>
      <c r="B349" s="11"/>
      <c r="C349" s="11"/>
      <c r="D349" s="11"/>
      <c r="E349" s="11"/>
      <c r="F349" s="11"/>
      <c r="G349" s="11"/>
      <c r="H349" s="11"/>
      <c r="I349" s="10"/>
      <c r="J349" s="10"/>
      <c r="K349" s="10"/>
      <c r="L349" s="10"/>
      <c r="M349" s="10"/>
      <c r="N349" s="13"/>
      <c r="O349" s="13"/>
      <c r="P349" s="13"/>
      <c r="Q349" s="13"/>
      <c r="R349" s="27"/>
      <c r="S349" s="27"/>
      <c r="T349" s="27"/>
      <c r="U349" s="30"/>
      <c r="V349" s="10"/>
      <c r="W349" s="10"/>
    </row>
    <row r="350" spans="1:23">
      <c r="A350" s="11"/>
      <c r="B350" s="11"/>
      <c r="C350" s="11"/>
      <c r="D350" s="11"/>
      <c r="E350" s="11"/>
      <c r="F350" s="11"/>
      <c r="G350" s="11"/>
      <c r="H350" s="11"/>
      <c r="I350" s="10"/>
      <c r="J350" s="10"/>
      <c r="K350" s="10"/>
      <c r="L350" s="10"/>
      <c r="M350" s="10"/>
      <c r="N350" s="13"/>
      <c r="O350" s="13"/>
      <c r="P350" s="13"/>
      <c r="Q350" s="13"/>
      <c r="R350" s="27"/>
      <c r="S350" s="27"/>
      <c r="T350" s="27"/>
      <c r="U350" s="30"/>
      <c r="V350" s="10"/>
      <c r="W350" s="10"/>
    </row>
    <row r="351" spans="1:23">
      <c r="A351" s="11"/>
      <c r="B351" s="11"/>
      <c r="C351" s="11"/>
      <c r="D351" s="11"/>
      <c r="E351" s="11"/>
      <c r="F351" s="11"/>
      <c r="G351" s="11"/>
      <c r="H351" s="11"/>
      <c r="I351" s="10"/>
      <c r="J351" s="10"/>
      <c r="K351" s="10"/>
      <c r="L351" s="10"/>
      <c r="M351" s="10"/>
      <c r="N351" s="13"/>
      <c r="O351" s="13"/>
      <c r="P351" s="13"/>
      <c r="Q351" s="13"/>
      <c r="R351" s="27"/>
      <c r="S351" s="27"/>
      <c r="T351" s="27"/>
      <c r="U351" s="30"/>
      <c r="V351" s="10"/>
      <c r="W351" s="10"/>
    </row>
    <row r="352" spans="1:23">
      <c r="A352" s="11"/>
      <c r="B352" s="11"/>
      <c r="C352" s="11"/>
      <c r="D352" s="11"/>
      <c r="E352" s="11"/>
      <c r="F352" s="11"/>
      <c r="G352" s="11"/>
      <c r="H352" s="11"/>
      <c r="I352" s="10"/>
      <c r="J352" s="10"/>
      <c r="K352" s="10"/>
      <c r="L352" s="10"/>
      <c r="M352" s="10"/>
      <c r="N352" s="13"/>
      <c r="O352" s="13"/>
      <c r="P352" s="13"/>
      <c r="Q352" s="13"/>
      <c r="R352" s="27"/>
      <c r="S352" s="27"/>
      <c r="T352" s="27"/>
      <c r="U352" s="30"/>
      <c r="V352" s="10"/>
      <c r="W352" s="10"/>
    </row>
    <row r="353" spans="1:23">
      <c r="A353" s="11"/>
      <c r="B353" s="11"/>
      <c r="C353" s="11"/>
      <c r="D353" s="11"/>
      <c r="E353" s="11"/>
      <c r="F353" s="11"/>
      <c r="G353" s="11"/>
      <c r="H353" s="11"/>
      <c r="I353" s="10"/>
      <c r="J353" s="10"/>
      <c r="K353" s="10"/>
      <c r="L353" s="10"/>
      <c r="M353" s="10"/>
      <c r="N353" s="13"/>
      <c r="O353" s="13"/>
      <c r="P353" s="13"/>
      <c r="Q353" s="13"/>
      <c r="R353" s="27"/>
      <c r="S353" s="27"/>
      <c r="T353" s="27"/>
      <c r="U353" s="30"/>
      <c r="V353" s="10"/>
      <c r="W353" s="10"/>
    </row>
    <row r="354" spans="1:23">
      <c r="A354" s="11"/>
      <c r="B354" s="11"/>
      <c r="C354" s="11"/>
      <c r="D354" s="11"/>
      <c r="E354" s="11"/>
      <c r="F354" s="11"/>
      <c r="G354" s="11"/>
      <c r="H354" s="11"/>
      <c r="I354" s="10"/>
      <c r="J354" s="10"/>
      <c r="K354" s="10"/>
      <c r="L354" s="10"/>
      <c r="M354" s="10"/>
      <c r="N354" s="13"/>
      <c r="O354" s="13"/>
      <c r="P354" s="13"/>
      <c r="Q354" s="13"/>
      <c r="R354" s="27"/>
      <c r="S354" s="27"/>
      <c r="T354" s="27"/>
      <c r="U354" s="30"/>
      <c r="V354" s="10"/>
      <c r="W354" s="10"/>
    </row>
    <row r="355" spans="1:23">
      <c r="A355" s="11"/>
      <c r="B355" s="11"/>
      <c r="C355" s="11"/>
      <c r="D355" s="11"/>
      <c r="E355" s="11"/>
      <c r="F355" s="11"/>
      <c r="G355" s="11"/>
      <c r="H355" s="11"/>
      <c r="I355" s="10"/>
      <c r="J355" s="10"/>
      <c r="K355" s="10"/>
      <c r="L355" s="10"/>
      <c r="M355" s="10"/>
      <c r="N355" s="13"/>
      <c r="O355" s="13"/>
      <c r="P355" s="13"/>
      <c r="Q355" s="13"/>
      <c r="R355" s="27"/>
      <c r="S355" s="27"/>
      <c r="T355" s="27"/>
      <c r="U355" s="30"/>
      <c r="V355" s="10"/>
      <c r="W355" s="10"/>
    </row>
    <row r="356" spans="1:23">
      <c r="A356" s="11"/>
      <c r="B356" s="11"/>
      <c r="C356" s="11"/>
      <c r="D356" s="11"/>
      <c r="E356" s="11"/>
      <c r="F356" s="11"/>
      <c r="G356" s="11"/>
      <c r="H356" s="11"/>
      <c r="I356" s="10"/>
      <c r="J356" s="10"/>
      <c r="K356" s="10"/>
      <c r="L356" s="10"/>
      <c r="M356" s="10"/>
      <c r="N356" s="13"/>
      <c r="O356" s="13"/>
      <c r="P356" s="13"/>
      <c r="Q356" s="13"/>
      <c r="R356" s="27"/>
      <c r="S356" s="27"/>
      <c r="T356" s="27"/>
      <c r="U356" s="30"/>
      <c r="V356" s="10"/>
      <c r="W356" s="10"/>
    </row>
    <row r="357" spans="1:23">
      <c r="A357" s="11"/>
      <c r="B357" s="11"/>
      <c r="C357" s="11"/>
      <c r="D357" s="11"/>
      <c r="E357" s="11"/>
      <c r="F357" s="11"/>
      <c r="G357" s="11"/>
      <c r="H357" s="11"/>
      <c r="I357" s="10"/>
      <c r="J357" s="10"/>
      <c r="K357" s="10"/>
      <c r="L357" s="10"/>
      <c r="M357" s="10"/>
      <c r="N357" s="13"/>
      <c r="O357" s="13"/>
      <c r="P357" s="13"/>
      <c r="Q357" s="13"/>
      <c r="R357" s="27"/>
      <c r="S357" s="27"/>
      <c r="T357" s="27"/>
      <c r="U357" s="30"/>
      <c r="V357" s="10"/>
      <c r="W357" s="10"/>
    </row>
    <row r="358" spans="1:23">
      <c r="A358" s="11"/>
      <c r="B358" s="11"/>
      <c r="C358" s="11"/>
      <c r="D358" s="11"/>
      <c r="E358" s="11"/>
      <c r="F358" s="11"/>
      <c r="G358" s="11"/>
      <c r="H358" s="11"/>
      <c r="I358" s="10"/>
      <c r="J358" s="10"/>
      <c r="K358" s="10"/>
      <c r="L358" s="10"/>
      <c r="M358" s="10"/>
      <c r="N358" s="13"/>
      <c r="O358" s="13"/>
      <c r="P358" s="13"/>
      <c r="Q358" s="13"/>
      <c r="R358" s="27"/>
      <c r="S358" s="27"/>
      <c r="T358" s="27"/>
      <c r="U358" s="30"/>
      <c r="V358" s="10"/>
      <c r="W358" s="10"/>
    </row>
    <row r="359" spans="1:23">
      <c r="A359" s="11"/>
      <c r="B359" s="11"/>
      <c r="C359" s="11"/>
      <c r="D359" s="11"/>
      <c r="E359" s="11"/>
      <c r="F359" s="11"/>
      <c r="G359" s="11"/>
      <c r="H359" s="11"/>
      <c r="I359" s="10"/>
      <c r="J359" s="10"/>
      <c r="K359" s="10"/>
      <c r="L359" s="10"/>
      <c r="M359" s="10"/>
      <c r="N359" s="13"/>
      <c r="O359" s="13"/>
      <c r="P359" s="13"/>
      <c r="Q359" s="13"/>
      <c r="R359" s="27"/>
      <c r="S359" s="27"/>
      <c r="T359" s="27"/>
      <c r="U359" s="30"/>
      <c r="V359" s="10"/>
      <c r="W359" s="10"/>
    </row>
    <row r="360" spans="1:23">
      <c r="A360" s="11"/>
      <c r="B360" s="11"/>
      <c r="C360" s="11"/>
      <c r="D360" s="11"/>
      <c r="E360" s="11"/>
      <c r="F360" s="11"/>
      <c r="G360" s="11"/>
      <c r="H360" s="11"/>
      <c r="I360" s="10"/>
      <c r="J360" s="10"/>
      <c r="K360" s="10"/>
      <c r="L360" s="10"/>
      <c r="M360" s="10"/>
      <c r="N360" s="13"/>
      <c r="O360" s="13"/>
      <c r="P360" s="13"/>
      <c r="Q360" s="13"/>
      <c r="R360" s="27"/>
      <c r="S360" s="27"/>
      <c r="T360" s="27"/>
      <c r="U360" s="30"/>
      <c r="V360" s="10"/>
      <c r="W360" s="10"/>
    </row>
    <row r="361" spans="1:23">
      <c r="A361" s="11"/>
      <c r="B361" s="11"/>
      <c r="C361" s="11"/>
      <c r="D361" s="11"/>
      <c r="E361" s="11"/>
      <c r="F361" s="11"/>
      <c r="G361" s="11"/>
      <c r="H361" s="11"/>
      <c r="I361" s="10"/>
      <c r="J361" s="10"/>
      <c r="K361" s="10"/>
      <c r="L361" s="10"/>
      <c r="M361" s="10"/>
      <c r="N361" s="13"/>
      <c r="O361" s="13"/>
      <c r="P361" s="13"/>
      <c r="Q361" s="13"/>
      <c r="R361" s="27"/>
      <c r="S361" s="27"/>
      <c r="T361" s="27"/>
      <c r="U361" s="30"/>
      <c r="V361" s="10"/>
      <c r="W361" s="10"/>
    </row>
    <row r="362" spans="1:23">
      <c r="A362" s="11"/>
      <c r="B362" s="11"/>
      <c r="C362" s="11"/>
      <c r="D362" s="11"/>
      <c r="E362" s="11"/>
      <c r="F362" s="11"/>
      <c r="G362" s="11"/>
      <c r="H362" s="11"/>
      <c r="I362" s="10"/>
      <c r="J362" s="10"/>
      <c r="K362" s="10"/>
      <c r="L362" s="10"/>
      <c r="M362" s="10"/>
      <c r="N362" s="13"/>
      <c r="O362" s="13"/>
      <c r="P362" s="13"/>
      <c r="Q362" s="13"/>
      <c r="R362" s="27"/>
      <c r="S362" s="27"/>
      <c r="T362" s="27"/>
      <c r="U362" s="30"/>
      <c r="V362" s="10"/>
      <c r="W362" s="10"/>
    </row>
    <row r="363" spans="1:23">
      <c r="A363" s="11"/>
      <c r="B363" s="11"/>
      <c r="C363" s="11"/>
      <c r="D363" s="11"/>
      <c r="E363" s="11"/>
      <c r="F363" s="11"/>
      <c r="G363" s="11"/>
      <c r="H363" s="11"/>
      <c r="I363" s="10"/>
      <c r="J363" s="10"/>
      <c r="K363" s="10"/>
      <c r="L363" s="10"/>
      <c r="M363" s="10"/>
      <c r="N363" s="13"/>
      <c r="O363" s="13"/>
      <c r="P363" s="13"/>
      <c r="Q363" s="13"/>
      <c r="R363" s="27"/>
      <c r="S363" s="27"/>
      <c r="T363" s="27"/>
      <c r="U363" s="30"/>
      <c r="V363" s="10"/>
      <c r="W363" s="10"/>
    </row>
    <row r="364" spans="1:23">
      <c r="A364" s="11"/>
      <c r="B364" s="11"/>
      <c r="C364" s="11"/>
      <c r="D364" s="11"/>
      <c r="E364" s="11"/>
      <c r="F364" s="11"/>
      <c r="G364" s="11"/>
      <c r="H364" s="11"/>
      <c r="I364" s="10"/>
      <c r="J364" s="10"/>
      <c r="K364" s="10"/>
      <c r="L364" s="10"/>
      <c r="M364" s="10"/>
      <c r="N364" s="13"/>
      <c r="O364" s="13"/>
      <c r="P364" s="13"/>
      <c r="Q364" s="13"/>
      <c r="R364" s="27"/>
      <c r="S364" s="27"/>
      <c r="T364" s="27"/>
      <c r="U364" s="30"/>
      <c r="V364" s="10"/>
      <c r="W364" s="10"/>
    </row>
    <row r="365" spans="1:23">
      <c r="A365" s="11"/>
      <c r="B365" s="11"/>
      <c r="C365" s="11"/>
      <c r="D365" s="11"/>
      <c r="E365" s="11"/>
      <c r="F365" s="11"/>
      <c r="G365" s="11"/>
      <c r="H365" s="11"/>
      <c r="I365" s="10"/>
      <c r="J365" s="10"/>
      <c r="K365" s="10"/>
      <c r="L365" s="10"/>
      <c r="M365" s="10"/>
      <c r="N365" s="13"/>
      <c r="O365" s="13"/>
      <c r="P365" s="13"/>
      <c r="Q365" s="13"/>
      <c r="R365" s="27"/>
      <c r="S365" s="27"/>
      <c r="T365" s="27"/>
      <c r="U365" s="30"/>
      <c r="V365" s="10"/>
      <c r="W365" s="10"/>
    </row>
    <row r="366" spans="1:23">
      <c r="A366" s="11"/>
      <c r="B366" s="11"/>
      <c r="C366" s="11"/>
      <c r="D366" s="11"/>
      <c r="E366" s="11"/>
      <c r="F366" s="11"/>
      <c r="G366" s="11"/>
      <c r="H366" s="11"/>
      <c r="I366" s="10"/>
      <c r="J366" s="10"/>
      <c r="K366" s="10"/>
      <c r="L366" s="10"/>
      <c r="M366" s="10"/>
      <c r="N366" s="13"/>
      <c r="O366" s="13"/>
      <c r="P366" s="13"/>
      <c r="Q366" s="13"/>
      <c r="R366" s="27"/>
      <c r="S366" s="27"/>
      <c r="T366" s="27"/>
      <c r="U366" s="30"/>
      <c r="V366" s="10"/>
      <c r="W366" s="10"/>
    </row>
    <row r="367" spans="1:23">
      <c r="A367" s="11"/>
      <c r="B367" s="11"/>
      <c r="C367" s="11"/>
      <c r="D367" s="11"/>
      <c r="E367" s="11"/>
      <c r="F367" s="11"/>
      <c r="G367" s="11"/>
      <c r="H367" s="11"/>
      <c r="I367" s="10"/>
      <c r="J367" s="10"/>
      <c r="K367" s="10"/>
      <c r="L367" s="10"/>
      <c r="M367" s="10"/>
      <c r="N367" s="13"/>
      <c r="O367" s="13"/>
      <c r="P367" s="13"/>
      <c r="Q367" s="13"/>
      <c r="R367" s="27"/>
      <c r="S367" s="27"/>
      <c r="T367" s="27"/>
      <c r="U367" s="30"/>
      <c r="V367" s="10"/>
      <c r="W367" s="10"/>
    </row>
    <row r="368" spans="1:23">
      <c r="A368" s="11"/>
      <c r="B368" s="11"/>
      <c r="C368" s="11"/>
      <c r="D368" s="11"/>
      <c r="E368" s="11"/>
      <c r="F368" s="11"/>
      <c r="G368" s="11"/>
      <c r="H368" s="11"/>
      <c r="I368" s="10"/>
      <c r="J368" s="10"/>
      <c r="K368" s="10"/>
      <c r="L368" s="10"/>
      <c r="M368" s="10"/>
      <c r="N368" s="13"/>
      <c r="O368" s="13"/>
      <c r="P368" s="13"/>
      <c r="Q368" s="13"/>
      <c r="R368" s="27"/>
      <c r="S368" s="27"/>
      <c r="T368" s="27"/>
      <c r="U368" s="30"/>
      <c r="V368" s="10"/>
      <c r="W368" s="10"/>
    </row>
    <row r="369" spans="1:23">
      <c r="A369" s="11"/>
      <c r="B369" s="11"/>
      <c r="C369" s="11"/>
      <c r="D369" s="11"/>
      <c r="E369" s="11"/>
      <c r="F369" s="11"/>
      <c r="G369" s="11"/>
      <c r="H369" s="11"/>
      <c r="I369" s="10"/>
      <c r="J369" s="10"/>
      <c r="K369" s="10"/>
      <c r="L369" s="10"/>
      <c r="M369" s="10"/>
      <c r="N369" s="13"/>
      <c r="O369" s="13"/>
      <c r="P369" s="13"/>
      <c r="Q369" s="13"/>
      <c r="R369" s="27"/>
      <c r="S369" s="27"/>
      <c r="T369" s="27"/>
      <c r="U369" s="30"/>
      <c r="V369" s="10"/>
      <c r="W369" s="10"/>
    </row>
    <row r="370" spans="1:23">
      <c r="A370" s="11"/>
      <c r="B370" s="11"/>
      <c r="C370" s="11"/>
      <c r="D370" s="11"/>
      <c r="E370" s="11"/>
      <c r="F370" s="11"/>
      <c r="G370" s="11"/>
      <c r="H370" s="11"/>
      <c r="I370" s="10"/>
      <c r="J370" s="10"/>
      <c r="K370" s="10"/>
      <c r="L370" s="10"/>
      <c r="M370" s="10"/>
      <c r="N370" s="13"/>
      <c r="O370" s="13"/>
      <c r="P370" s="13"/>
      <c r="Q370" s="13"/>
      <c r="R370" s="27"/>
      <c r="S370" s="27"/>
      <c r="T370" s="27"/>
      <c r="U370" s="30"/>
      <c r="V370" s="10"/>
      <c r="W370" s="10"/>
    </row>
    <row r="371" spans="1:23">
      <c r="A371" s="11"/>
      <c r="B371" s="11"/>
      <c r="C371" s="11"/>
      <c r="D371" s="11"/>
      <c r="E371" s="11"/>
      <c r="F371" s="11"/>
      <c r="G371" s="11"/>
      <c r="H371" s="11"/>
      <c r="I371" s="10"/>
      <c r="J371" s="10"/>
      <c r="K371" s="10"/>
      <c r="L371" s="10"/>
      <c r="M371" s="10"/>
      <c r="N371" s="13"/>
      <c r="O371" s="13"/>
      <c r="P371" s="13"/>
      <c r="Q371" s="13"/>
      <c r="R371" s="27"/>
      <c r="S371" s="27"/>
      <c r="T371" s="27"/>
      <c r="U371" s="30"/>
      <c r="V371" s="10"/>
      <c r="W371" s="10"/>
    </row>
    <row r="372" spans="1:23">
      <c r="A372" s="11"/>
      <c r="B372" s="11"/>
      <c r="C372" s="11"/>
      <c r="D372" s="11"/>
      <c r="E372" s="11"/>
      <c r="F372" s="11"/>
      <c r="G372" s="11"/>
      <c r="H372" s="11"/>
      <c r="I372" s="10"/>
      <c r="J372" s="10"/>
      <c r="K372" s="10"/>
      <c r="L372" s="10"/>
      <c r="M372" s="10"/>
      <c r="N372" s="13"/>
      <c r="O372" s="13"/>
      <c r="P372" s="13"/>
      <c r="Q372" s="13"/>
      <c r="R372" s="27"/>
      <c r="S372" s="27"/>
      <c r="T372" s="27"/>
      <c r="U372" s="30"/>
      <c r="V372" s="10"/>
      <c r="W372" s="10"/>
    </row>
    <row r="373" spans="1:23">
      <c r="A373" s="11"/>
      <c r="B373" s="11"/>
      <c r="C373" s="11"/>
      <c r="D373" s="11"/>
      <c r="E373" s="11"/>
      <c r="F373" s="11"/>
      <c r="G373" s="11"/>
      <c r="H373" s="11"/>
      <c r="I373" s="10"/>
      <c r="J373" s="10"/>
      <c r="K373" s="10"/>
      <c r="L373" s="10"/>
      <c r="M373" s="10"/>
      <c r="N373" s="13"/>
      <c r="O373" s="13"/>
      <c r="P373" s="13"/>
      <c r="Q373" s="13"/>
      <c r="R373" s="27"/>
      <c r="S373" s="27"/>
      <c r="T373" s="27"/>
      <c r="U373" s="30"/>
      <c r="V373" s="10"/>
      <c r="W373" s="10"/>
    </row>
    <row r="374" spans="1:23">
      <c r="A374" s="11"/>
      <c r="B374" s="11"/>
      <c r="C374" s="11"/>
      <c r="D374" s="11"/>
      <c r="E374" s="11"/>
      <c r="F374" s="11"/>
      <c r="G374" s="11"/>
      <c r="H374" s="11"/>
      <c r="I374" s="10"/>
      <c r="J374" s="10"/>
      <c r="K374" s="10"/>
      <c r="L374" s="10"/>
      <c r="M374" s="10"/>
      <c r="N374" s="13"/>
      <c r="O374" s="13"/>
      <c r="P374" s="13"/>
      <c r="Q374" s="13"/>
      <c r="R374" s="27"/>
      <c r="S374" s="27"/>
      <c r="T374" s="27"/>
      <c r="U374" s="30"/>
      <c r="V374" s="10"/>
      <c r="W374" s="10"/>
    </row>
    <row r="375" spans="1:23">
      <c r="A375" s="11"/>
      <c r="B375" s="11"/>
      <c r="C375" s="11"/>
      <c r="D375" s="11"/>
      <c r="E375" s="11"/>
      <c r="F375" s="11"/>
      <c r="G375" s="11"/>
      <c r="H375" s="11"/>
      <c r="I375" s="10"/>
      <c r="J375" s="10"/>
      <c r="K375" s="10"/>
      <c r="L375" s="10"/>
      <c r="M375" s="10"/>
      <c r="N375" s="13"/>
      <c r="O375" s="13"/>
      <c r="P375" s="13"/>
      <c r="Q375" s="13"/>
      <c r="R375" s="27"/>
      <c r="S375" s="27"/>
      <c r="T375" s="27"/>
      <c r="U375" s="30"/>
      <c r="V375" s="10"/>
      <c r="W375" s="10"/>
    </row>
    <row r="376" spans="1:23">
      <c r="A376" s="11"/>
      <c r="B376" s="11"/>
      <c r="C376" s="11"/>
      <c r="D376" s="11"/>
      <c r="E376" s="11"/>
      <c r="F376" s="11"/>
      <c r="G376" s="11"/>
      <c r="H376" s="11"/>
      <c r="I376" s="10"/>
      <c r="J376" s="10"/>
      <c r="K376" s="10"/>
      <c r="L376" s="10"/>
      <c r="M376" s="10"/>
      <c r="N376" s="13"/>
      <c r="O376" s="13"/>
      <c r="P376" s="13"/>
      <c r="Q376" s="13"/>
      <c r="R376" s="27"/>
      <c r="S376" s="27"/>
      <c r="T376" s="27"/>
      <c r="U376" s="30"/>
      <c r="V376" s="10"/>
      <c r="W376" s="10"/>
    </row>
    <row r="377" spans="1:23">
      <c r="A377" s="11"/>
      <c r="B377" s="11"/>
      <c r="C377" s="11"/>
      <c r="D377" s="11"/>
      <c r="E377" s="11"/>
      <c r="F377" s="11"/>
      <c r="G377" s="11"/>
      <c r="H377" s="11"/>
      <c r="I377" s="10"/>
      <c r="J377" s="10"/>
      <c r="K377" s="10"/>
      <c r="L377" s="10"/>
      <c r="M377" s="10"/>
      <c r="N377" s="13"/>
      <c r="O377" s="13"/>
      <c r="P377" s="13"/>
      <c r="Q377" s="13"/>
      <c r="R377" s="27"/>
      <c r="S377" s="27"/>
      <c r="T377" s="27"/>
      <c r="U377" s="30"/>
      <c r="V377" s="10"/>
      <c r="W377" s="10"/>
    </row>
    <row r="378" spans="1:23">
      <c r="A378" s="11"/>
      <c r="B378" s="11"/>
      <c r="C378" s="11"/>
      <c r="D378" s="11"/>
      <c r="E378" s="11"/>
      <c r="F378" s="11"/>
      <c r="G378" s="11"/>
      <c r="H378" s="11"/>
      <c r="I378" s="10"/>
      <c r="J378" s="10"/>
      <c r="K378" s="10"/>
      <c r="L378" s="10"/>
      <c r="M378" s="10"/>
      <c r="N378" s="13"/>
      <c r="O378" s="13"/>
      <c r="P378" s="13"/>
      <c r="Q378" s="13"/>
      <c r="R378" s="27"/>
      <c r="S378" s="27"/>
      <c r="T378" s="27"/>
      <c r="U378" s="30"/>
      <c r="V378" s="10"/>
      <c r="W378" s="10"/>
    </row>
    <row r="379" spans="1:23">
      <c r="A379" s="11"/>
      <c r="B379" s="11"/>
      <c r="C379" s="11"/>
      <c r="D379" s="11"/>
      <c r="E379" s="11"/>
      <c r="F379" s="11"/>
      <c r="G379" s="11"/>
      <c r="H379" s="11"/>
      <c r="I379" s="10"/>
      <c r="J379" s="10"/>
      <c r="K379" s="10"/>
      <c r="L379" s="10"/>
      <c r="M379" s="10"/>
      <c r="N379" s="13"/>
      <c r="O379" s="13"/>
      <c r="P379" s="13"/>
      <c r="Q379" s="13"/>
      <c r="R379" s="27"/>
      <c r="S379" s="27"/>
      <c r="T379" s="27"/>
      <c r="U379" s="30"/>
      <c r="V379" s="10"/>
      <c r="W379" s="10"/>
    </row>
    <row r="380" spans="1:23">
      <c r="A380" s="11"/>
      <c r="B380" s="11"/>
      <c r="C380" s="11"/>
      <c r="D380" s="11"/>
      <c r="E380" s="11"/>
      <c r="F380" s="11"/>
      <c r="G380" s="11"/>
      <c r="H380" s="11"/>
      <c r="I380" s="10"/>
      <c r="J380" s="10"/>
      <c r="K380" s="10"/>
      <c r="L380" s="10"/>
      <c r="M380" s="10"/>
      <c r="N380" s="13"/>
      <c r="O380" s="13"/>
      <c r="P380" s="13"/>
      <c r="Q380" s="13"/>
      <c r="R380" s="27"/>
      <c r="S380" s="27"/>
      <c r="T380" s="27"/>
      <c r="U380" s="30"/>
      <c r="V380" s="10"/>
      <c r="W380" s="10"/>
    </row>
    <row r="381" spans="1:23">
      <c r="A381" s="11"/>
      <c r="B381" s="11"/>
      <c r="C381" s="11"/>
      <c r="D381" s="11"/>
      <c r="E381" s="11"/>
      <c r="F381" s="11"/>
      <c r="G381" s="11"/>
      <c r="H381" s="11"/>
      <c r="I381" s="10"/>
      <c r="J381" s="10"/>
      <c r="K381" s="10"/>
      <c r="L381" s="10"/>
      <c r="M381" s="10"/>
      <c r="N381" s="13"/>
      <c r="O381" s="13"/>
      <c r="P381" s="13"/>
      <c r="Q381" s="13"/>
      <c r="R381" s="27"/>
      <c r="S381" s="27"/>
      <c r="T381" s="27"/>
      <c r="U381" s="30"/>
      <c r="V381" s="10"/>
      <c r="W381" s="10"/>
    </row>
    <row r="382" spans="1:23">
      <c r="A382" s="11"/>
      <c r="B382" s="11"/>
      <c r="C382" s="11"/>
      <c r="D382" s="11"/>
      <c r="E382" s="11"/>
      <c r="F382" s="11"/>
      <c r="G382" s="11"/>
      <c r="H382" s="11"/>
      <c r="I382" s="10"/>
      <c r="J382" s="10"/>
      <c r="K382" s="10"/>
      <c r="L382" s="10"/>
      <c r="M382" s="10"/>
      <c r="N382" s="13"/>
      <c r="O382" s="13"/>
      <c r="P382" s="13"/>
      <c r="Q382" s="13"/>
      <c r="R382" s="27"/>
      <c r="S382" s="27"/>
      <c r="T382" s="27"/>
      <c r="U382" s="30"/>
      <c r="V382" s="10"/>
      <c r="W382" s="10"/>
    </row>
    <row r="383" spans="1:23">
      <c r="A383" s="11"/>
      <c r="B383" s="11"/>
      <c r="C383" s="11"/>
      <c r="D383" s="11"/>
      <c r="E383" s="11"/>
      <c r="F383" s="11"/>
      <c r="G383" s="11"/>
      <c r="H383" s="11"/>
      <c r="I383" s="10"/>
      <c r="J383" s="10"/>
      <c r="K383" s="10"/>
      <c r="L383" s="10"/>
      <c r="M383" s="10"/>
      <c r="N383" s="13"/>
      <c r="O383" s="13"/>
      <c r="P383" s="13"/>
      <c r="Q383" s="13"/>
      <c r="R383" s="27"/>
      <c r="S383" s="27"/>
      <c r="T383" s="27"/>
      <c r="U383" s="30"/>
      <c r="V383" s="10"/>
      <c r="W383" s="10"/>
    </row>
    <row r="384" spans="1:23">
      <c r="A384" s="11"/>
      <c r="B384" s="11"/>
      <c r="C384" s="11"/>
      <c r="D384" s="11"/>
      <c r="E384" s="11"/>
      <c r="F384" s="11"/>
      <c r="G384" s="11"/>
      <c r="H384" s="11"/>
      <c r="I384" s="10"/>
      <c r="J384" s="10"/>
      <c r="K384" s="10"/>
      <c r="L384" s="10"/>
      <c r="M384" s="10"/>
      <c r="N384" s="13"/>
      <c r="O384" s="13"/>
      <c r="P384" s="13"/>
      <c r="Q384" s="13"/>
      <c r="R384" s="27"/>
      <c r="S384" s="27"/>
      <c r="T384" s="27"/>
      <c r="U384" s="30"/>
      <c r="V384" s="10"/>
      <c r="W384" s="10"/>
    </row>
    <row r="385" spans="1:23">
      <c r="A385" s="11"/>
      <c r="B385" s="11"/>
      <c r="C385" s="11"/>
      <c r="D385" s="11"/>
      <c r="E385" s="11"/>
      <c r="F385" s="11"/>
      <c r="G385" s="11"/>
      <c r="H385" s="11"/>
      <c r="I385" s="10"/>
      <c r="J385" s="10"/>
      <c r="K385" s="10"/>
      <c r="L385" s="10"/>
      <c r="M385" s="10"/>
      <c r="N385" s="13"/>
      <c r="O385" s="13"/>
      <c r="P385" s="13"/>
      <c r="Q385" s="13"/>
      <c r="R385" s="27"/>
      <c r="S385" s="27"/>
      <c r="T385" s="27"/>
      <c r="U385" s="30"/>
      <c r="V385" s="10"/>
      <c r="W385" s="10"/>
    </row>
    <row r="386" spans="1:23">
      <c r="A386" s="11"/>
      <c r="B386" s="11"/>
      <c r="C386" s="11"/>
      <c r="D386" s="11"/>
      <c r="E386" s="11"/>
      <c r="F386" s="11"/>
      <c r="G386" s="11"/>
      <c r="H386" s="11"/>
      <c r="I386" s="10"/>
      <c r="J386" s="10"/>
      <c r="K386" s="10"/>
      <c r="L386" s="10"/>
      <c r="M386" s="10"/>
      <c r="N386" s="13"/>
      <c r="O386" s="13"/>
      <c r="P386" s="13"/>
      <c r="Q386" s="13"/>
      <c r="R386" s="27"/>
      <c r="S386" s="27"/>
      <c r="T386" s="27"/>
      <c r="U386" s="30"/>
      <c r="V386" s="10"/>
      <c r="W386" s="10"/>
    </row>
    <row r="387" spans="1:23">
      <c r="A387" s="11"/>
      <c r="B387" s="11"/>
      <c r="C387" s="11"/>
      <c r="D387" s="11"/>
      <c r="E387" s="11"/>
      <c r="F387" s="11"/>
      <c r="G387" s="11"/>
      <c r="H387" s="11"/>
      <c r="I387" s="10"/>
      <c r="J387" s="10"/>
      <c r="K387" s="10"/>
      <c r="L387" s="10"/>
      <c r="M387" s="10"/>
      <c r="N387" s="13"/>
      <c r="O387" s="13"/>
      <c r="P387" s="13"/>
      <c r="Q387" s="13"/>
      <c r="R387" s="27"/>
      <c r="S387" s="27"/>
      <c r="T387" s="27"/>
      <c r="U387" s="30"/>
      <c r="V387" s="10"/>
      <c r="W387" s="10"/>
    </row>
    <row r="388" spans="1:23">
      <c r="A388" s="11"/>
      <c r="B388" s="11"/>
      <c r="C388" s="11"/>
      <c r="D388" s="11"/>
      <c r="E388" s="11"/>
      <c r="F388" s="11"/>
      <c r="G388" s="11"/>
      <c r="H388" s="11"/>
      <c r="I388" s="10"/>
      <c r="J388" s="10"/>
      <c r="K388" s="10"/>
      <c r="L388" s="10"/>
      <c r="M388" s="10"/>
      <c r="N388" s="13"/>
      <c r="O388" s="13"/>
      <c r="P388" s="13"/>
      <c r="Q388" s="13"/>
      <c r="R388" s="27"/>
      <c r="S388" s="27"/>
      <c r="T388" s="27"/>
      <c r="U388" s="30"/>
      <c r="V388" s="10"/>
      <c r="W388" s="10"/>
    </row>
    <row r="389" spans="1:23">
      <c r="A389" s="11"/>
      <c r="B389" s="11"/>
      <c r="C389" s="11"/>
      <c r="D389" s="11"/>
      <c r="E389" s="11"/>
      <c r="F389" s="11"/>
      <c r="G389" s="11"/>
      <c r="H389" s="11"/>
      <c r="I389" s="10"/>
      <c r="J389" s="10"/>
      <c r="K389" s="10"/>
      <c r="L389" s="10"/>
      <c r="M389" s="10"/>
      <c r="N389" s="13"/>
      <c r="O389" s="13"/>
      <c r="P389" s="13"/>
      <c r="Q389" s="13"/>
      <c r="R389" s="27"/>
      <c r="S389" s="27"/>
      <c r="T389" s="27"/>
      <c r="U389" s="30"/>
      <c r="V389" s="10"/>
      <c r="W389" s="10"/>
    </row>
    <row r="390" spans="1:23">
      <c r="A390" s="11"/>
      <c r="B390" s="11"/>
      <c r="C390" s="11"/>
      <c r="D390" s="11"/>
      <c r="E390" s="11"/>
      <c r="F390" s="11"/>
      <c r="G390" s="11"/>
      <c r="H390" s="11"/>
      <c r="I390" s="10"/>
      <c r="J390" s="10"/>
      <c r="K390" s="10"/>
      <c r="L390" s="10"/>
      <c r="M390" s="10"/>
      <c r="N390" s="13"/>
      <c r="O390" s="13"/>
      <c r="P390" s="13"/>
      <c r="Q390" s="13"/>
      <c r="R390" s="27"/>
      <c r="S390" s="27"/>
      <c r="T390" s="27"/>
      <c r="U390" s="30"/>
      <c r="V390" s="10"/>
      <c r="W390" s="10"/>
    </row>
    <row r="391" spans="1:23">
      <c r="A391" s="11"/>
      <c r="B391" s="11"/>
      <c r="C391" s="11"/>
      <c r="D391" s="11"/>
      <c r="E391" s="11"/>
      <c r="F391" s="11"/>
      <c r="G391" s="11"/>
      <c r="H391" s="11"/>
      <c r="I391" s="10"/>
      <c r="J391" s="10"/>
      <c r="K391" s="10"/>
      <c r="L391" s="10"/>
      <c r="M391" s="10"/>
      <c r="N391" s="13"/>
      <c r="O391" s="13"/>
      <c r="P391" s="13"/>
      <c r="Q391" s="13"/>
      <c r="R391" s="27"/>
      <c r="S391" s="27"/>
      <c r="T391" s="27"/>
      <c r="U391" s="30"/>
      <c r="V391" s="10"/>
      <c r="W391" s="10"/>
    </row>
    <row r="392" spans="1:23">
      <c r="A392" s="11"/>
      <c r="B392" s="11"/>
      <c r="C392" s="11"/>
      <c r="D392" s="11"/>
      <c r="E392" s="11"/>
      <c r="F392" s="11"/>
      <c r="G392" s="11"/>
      <c r="H392" s="11"/>
      <c r="I392" s="10"/>
      <c r="J392" s="10"/>
      <c r="K392" s="10"/>
      <c r="L392" s="10"/>
      <c r="M392" s="10"/>
      <c r="N392" s="13"/>
      <c r="O392" s="13"/>
      <c r="P392" s="13"/>
      <c r="Q392" s="13"/>
      <c r="R392" s="27"/>
      <c r="S392" s="27"/>
      <c r="T392" s="27"/>
      <c r="U392" s="30"/>
      <c r="V392" s="10"/>
      <c r="W392" s="10"/>
    </row>
    <row r="393" spans="1:23">
      <c r="A393" s="11"/>
      <c r="B393" s="11"/>
      <c r="C393" s="11"/>
      <c r="D393" s="11"/>
      <c r="E393" s="11"/>
      <c r="F393" s="11"/>
      <c r="G393" s="11"/>
      <c r="H393" s="11"/>
      <c r="I393" s="10"/>
      <c r="J393" s="10"/>
      <c r="K393" s="10"/>
      <c r="L393" s="10"/>
      <c r="M393" s="10"/>
      <c r="N393" s="13"/>
      <c r="O393" s="13"/>
      <c r="P393" s="13"/>
      <c r="Q393" s="13"/>
      <c r="R393" s="27"/>
      <c r="S393" s="27"/>
      <c r="T393" s="27"/>
      <c r="U393" s="30"/>
      <c r="V393" s="10"/>
      <c r="W393" s="10"/>
    </row>
    <row r="394" spans="1:23">
      <c r="A394" s="11"/>
      <c r="B394" s="11"/>
      <c r="C394" s="11"/>
      <c r="D394" s="11"/>
      <c r="E394" s="11"/>
      <c r="F394" s="11"/>
      <c r="G394" s="11"/>
      <c r="H394" s="11"/>
      <c r="I394" s="10"/>
      <c r="J394" s="10"/>
      <c r="K394" s="10"/>
      <c r="L394" s="10"/>
      <c r="M394" s="10"/>
      <c r="N394" s="13"/>
      <c r="O394" s="13"/>
      <c r="P394" s="13"/>
      <c r="Q394" s="13"/>
      <c r="R394" s="27"/>
      <c r="S394" s="27"/>
      <c r="T394" s="27"/>
      <c r="U394" s="30"/>
      <c r="V394" s="10"/>
      <c r="W394" s="10"/>
    </row>
    <row r="395" spans="1:23">
      <c r="A395" s="11"/>
      <c r="B395" s="11"/>
      <c r="C395" s="11"/>
      <c r="D395" s="11"/>
      <c r="E395" s="11"/>
      <c r="F395" s="11"/>
      <c r="G395" s="11"/>
      <c r="H395" s="11"/>
      <c r="I395" s="10"/>
      <c r="J395" s="10"/>
      <c r="K395" s="10"/>
      <c r="L395" s="10"/>
      <c r="M395" s="10"/>
      <c r="N395" s="13"/>
      <c r="O395" s="13"/>
      <c r="P395" s="13"/>
      <c r="Q395" s="13"/>
      <c r="R395" s="27"/>
      <c r="S395" s="27"/>
      <c r="T395" s="27"/>
      <c r="U395" s="30"/>
      <c r="V395" s="10"/>
      <c r="W395" s="10"/>
    </row>
    <row r="396" spans="1:23">
      <c r="A396" s="11"/>
      <c r="B396" s="11"/>
      <c r="C396" s="11"/>
      <c r="D396" s="11"/>
      <c r="E396" s="11"/>
      <c r="F396" s="11"/>
      <c r="G396" s="11"/>
      <c r="H396" s="11"/>
      <c r="I396" s="10"/>
      <c r="J396" s="10"/>
      <c r="K396" s="10"/>
      <c r="L396" s="10"/>
      <c r="M396" s="10"/>
      <c r="N396" s="13"/>
      <c r="O396" s="13"/>
      <c r="P396" s="13"/>
      <c r="Q396" s="13"/>
      <c r="R396" s="27"/>
      <c r="S396" s="27"/>
      <c r="T396" s="27"/>
      <c r="U396" s="30"/>
      <c r="V396" s="10"/>
      <c r="W396" s="10"/>
    </row>
    <row r="397" spans="1:23">
      <c r="A397" s="11"/>
      <c r="B397" s="11"/>
      <c r="C397" s="11"/>
      <c r="D397" s="11"/>
      <c r="E397" s="11"/>
      <c r="F397" s="11"/>
      <c r="G397" s="11"/>
      <c r="H397" s="11"/>
      <c r="I397" s="10"/>
      <c r="J397" s="10"/>
      <c r="K397" s="10"/>
      <c r="L397" s="10"/>
      <c r="M397" s="10"/>
      <c r="N397" s="13"/>
      <c r="O397" s="13"/>
      <c r="P397" s="13"/>
      <c r="Q397" s="13"/>
      <c r="R397" s="27"/>
      <c r="S397" s="27"/>
      <c r="T397" s="27"/>
      <c r="U397" s="30"/>
      <c r="V397" s="10"/>
      <c r="W397" s="10"/>
    </row>
    <row r="398" spans="1:23">
      <c r="A398" s="11"/>
      <c r="B398" s="11"/>
      <c r="C398" s="11"/>
      <c r="D398" s="11"/>
      <c r="E398" s="11"/>
      <c r="F398" s="11"/>
      <c r="G398" s="11"/>
      <c r="H398" s="11"/>
      <c r="I398" s="10"/>
      <c r="J398" s="10"/>
      <c r="K398" s="10"/>
      <c r="L398" s="10"/>
      <c r="M398" s="10"/>
      <c r="N398" s="13"/>
      <c r="O398" s="13"/>
      <c r="P398" s="13"/>
      <c r="Q398" s="13"/>
      <c r="R398" s="27"/>
      <c r="S398" s="27"/>
      <c r="T398" s="27"/>
      <c r="U398" s="30"/>
      <c r="V398" s="10"/>
      <c r="W398" s="10"/>
    </row>
    <row r="399" spans="1:23">
      <c r="A399" s="11"/>
      <c r="B399" s="11"/>
      <c r="C399" s="11"/>
      <c r="D399" s="11"/>
      <c r="E399" s="11"/>
      <c r="F399" s="11"/>
      <c r="G399" s="11"/>
      <c r="H399" s="11"/>
      <c r="I399" s="10"/>
      <c r="J399" s="10"/>
      <c r="K399" s="10"/>
      <c r="L399" s="10"/>
      <c r="M399" s="10"/>
      <c r="N399" s="13"/>
      <c r="O399" s="13"/>
      <c r="P399" s="13"/>
      <c r="Q399" s="13"/>
      <c r="R399" s="27"/>
      <c r="S399" s="27"/>
      <c r="T399" s="27"/>
      <c r="U399" s="30"/>
      <c r="V399" s="10"/>
      <c r="W399" s="10"/>
    </row>
    <row r="400" spans="1:23">
      <c r="A400" s="11"/>
      <c r="B400" s="11"/>
      <c r="C400" s="11"/>
      <c r="D400" s="11"/>
      <c r="E400" s="11"/>
      <c r="F400" s="11"/>
      <c r="G400" s="11"/>
      <c r="H400" s="11"/>
      <c r="I400" s="10"/>
      <c r="J400" s="10"/>
      <c r="K400" s="10"/>
      <c r="L400" s="10"/>
      <c r="M400" s="10"/>
      <c r="N400" s="13"/>
      <c r="O400" s="13"/>
      <c r="P400" s="13"/>
      <c r="Q400" s="13"/>
      <c r="R400" s="27"/>
      <c r="S400" s="27"/>
      <c r="T400" s="27"/>
      <c r="U400" s="30"/>
      <c r="V400" s="10"/>
      <c r="W400" s="10"/>
    </row>
    <row r="401" spans="1:23">
      <c r="A401" s="11"/>
      <c r="B401" s="11"/>
      <c r="C401" s="11"/>
      <c r="D401" s="11"/>
      <c r="E401" s="11"/>
      <c r="F401" s="11"/>
      <c r="G401" s="11"/>
      <c r="H401" s="11"/>
      <c r="I401" s="10"/>
      <c r="J401" s="10"/>
      <c r="K401" s="10"/>
      <c r="L401" s="10"/>
      <c r="M401" s="10"/>
      <c r="N401" s="13"/>
      <c r="O401" s="13"/>
      <c r="P401" s="13"/>
      <c r="Q401" s="13"/>
      <c r="R401" s="27"/>
      <c r="S401" s="27"/>
      <c r="T401" s="27"/>
      <c r="U401" s="30"/>
      <c r="V401" s="10"/>
      <c r="W401" s="10"/>
    </row>
    <row r="402" spans="1:23">
      <c r="A402" s="11"/>
      <c r="B402" s="11"/>
      <c r="C402" s="11"/>
      <c r="D402" s="11"/>
      <c r="E402" s="11"/>
      <c r="F402" s="11"/>
      <c r="G402" s="11"/>
      <c r="H402" s="11"/>
      <c r="I402" s="10"/>
      <c r="J402" s="10"/>
      <c r="K402" s="10"/>
      <c r="L402" s="10"/>
      <c r="M402" s="10"/>
      <c r="N402" s="13"/>
      <c r="O402" s="13"/>
      <c r="P402" s="13"/>
      <c r="Q402" s="13"/>
      <c r="R402" s="27"/>
      <c r="S402" s="27"/>
      <c r="T402" s="27"/>
      <c r="U402" s="30"/>
      <c r="V402" s="10"/>
      <c r="W402" s="10"/>
    </row>
    <row r="403" spans="1:23">
      <c r="A403" s="11"/>
      <c r="B403" s="11"/>
      <c r="C403" s="11"/>
      <c r="D403" s="11"/>
      <c r="E403" s="11"/>
      <c r="F403" s="11"/>
      <c r="G403" s="11"/>
      <c r="H403" s="11"/>
      <c r="I403" s="10"/>
      <c r="J403" s="10"/>
      <c r="K403" s="10"/>
      <c r="L403" s="10"/>
      <c r="M403" s="10"/>
      <c r="N403" s="13"/>
      <c r="O403" s="13"/>
      <c r="P403" s="13"/>
      <c r="Q403" s="13"/>
      <c r="R403" s="27"/>
      <c r="S403" s="27"/>
      <c r="T403" s="27"/>
      <c r="U403" s="30"/>
      <c r="V403" s="10"/>
      <c r="W403" s="10"/>
    </row>
    <row r="404" spans="1:23">
      <c r="A404" s="11"/>
      <c r="B404" s="11"/>
      <c r="C404" s="11"/>
      <c r="D404" s="11"/>
      <c r="E404" s="11"/>
      <c r="F404" s="11"/>
      <c r="G404" s="11"/>
      <c r="H404" s="11"/>
      <c r="I404" s="10"/>
      <c r="J404" s="10"/>
      <c r="K404" s="10"/>
      <c r="L404" s="10"/>
      <c r="M404" s="10"/>
      <c r="N404" s="13"/>
      <c r="O404" s="13"/>
      <c r="P404" s="13"/>
      <c r="Q404" s="13"/>
      <c r="R404" s="27"/>
      <c r="S404" s="27"/>
      <c r="T404" s="27"/>
      <c r="U404" s="30"/>
      <c r="V404" s="10"/>
      <c r="W404" s="10"/>
    </row>
    <row r="405" spans="1:23">
      <c r="A405" s="11"/>
      <c r="B405" s="11"/>
      <c r="C405" s="11"/>
      <c r="D405" s="11"/>
      <c r="E405" s="11"/>
      <c r="F405" s="11"/>
      <c r="G405" s="11"/>
      <c r="H405" s="11"/>
      <c r="I405" s="10"/>
      <c r="J405" s="10"/>
      <c r="K405" s="10"/>
      <c r="L405" s="10"/>
      <c r="M405" s="10"/>
      <c r="N405" s="13"/>
      <c r="O405" s="13"/>
      <c r="P405" s="13"/>
      <c r="Q405" s="13"/>
      <c r="R405" s="27"/>
      <c r="S405" s="27"/>
      <c r="T405" s="27"/>
      <c r="U405" s="30"/>
      <c r="V405" s="10"/>
      <c r="W405" s="10"/>
    </row>
    <row r="406" spans="1:23">
      <c r="A406" s="11"/>
      <c r="B406" s="11"/>
      <c r="C406" s="11"/>
      <c r="D406" s="11"/>
      <c r="E406" s="11"/>
      <c r="F406" s="11"/>
      <c r="G406" s="11"/>
      <c r="H406" s="11"/>
      <c r="I406" s="10"/>
      <c r="J406" s="10"/>
      <c r="K406" s="10"/>
      <c r="L406" s="10"/>
      <c r="M406" s="10"/>
      <c r="N406" s="13"/>
      <c r="O406" s="13"/>
      <c r="P406" s="13"/>
      <c r="Q406" s="13"/>
      <c r="R406" s="27"/>
      <c r="S406" s="27"/>
      <c r="T406" s="27"/>
      <c r="U406" s="30"/>
      <c r="V406" s="10"/>
      <c r="W406" s="10"/>
    </row>
    <row r="407" spans="1:23">
      <c r="A407" s="11"/>
      <c r="B407" s="11"/>
      <c r="C407" s="11"/>
      <c r="D407" s="11"/>
      <c r="E407" s="11"/>
      <c r="F407" s="11"/>
      <c r="G407" s="11"/>
      <c r="H407" s="11"/>
      <c r="I407" s="10"/>
      <c r="J407" s="10"/>
      <c r="K407" s="10"/>
      <c r="L407" s="10"/>
      <c r="M407" s="10"/>
      <c r="N407" s="13"/>
      <c r="O407" s="13"/>
      <c r="P407" s="13"/>
      <c r="Q407" s="13"/>
      <c r="R407" s="27"/>
      <c r="S407" s="27"/>
      <c r="T407" s="27"/>
      <c r="U407" s="30"/>
      <c r="V407" s="10"/>
      <c r="W407" s="10"/>
    </row>
    <row r="408" spans="1:23">
      <c r="A408" s="11"/>
      <c r="B408" s="11"/>
      <c r="C408" s="11"/>
      <c r="D408" s="11"/>
      <c r="E408" s="11"/>
      <c r="F408" s="11"/>
      <c r="G408" s="11"/>
      <c r="H408" s="11"/>
      <c r="I408" s="10"/>
      <c r="J408" s="10"/>
      <c r="K408" s="10"/>
      <c r="L408" s="10"/>
      <c r="M408" s="10"/>
      <c r="N408" s="13"/>
      <c r="O408" s="13"/>
      <c r="P408" s="13"/>
      <c r="Q408" s="13"/>
      <c r="R408" s="27"/>
      <c r="S408" s="27"/>
      <c r="T408" s="27"/>
      <c r="U408" s="30"/>
      <c r="V408" s="10"/>
      <c r="W408" s="10"/>
    </row>
    <row r="409" spans="1:23">
      <c r="A409" s="11"/>
      <c r="B409" s="11"/>
      <c r="C409" s="11"/>
      <c r="D409" s="11"/>
      <c r="E409" s="11"/>
      <c r="F409" s="11"/>
      <c r="G409" s="11"/>
      <c r="H409" s="11"/>
      <c r="I409" s="10"/>
      <c r="J409" s="10"/>
      <c r="K409" s="10"/>
      <c r="L409" s="10"/>
      <c r="M409" s="10"/>
      <c r="N409" s="13"/>
      <c r="O409" s="13"/>
      <c r="P409" s="13"/>
      <c r="Q409" s="13"/>
      <c r="R409" s="27"/>
      <c r="S409" s="27"/>
      <c r="T409" s="27"/>
      <c r="U409" s="30"/>
      <c r="V409" s="10"/>
      <c r="W409" s="10"/>
    </row>
    <row r="410" spans="1:23">
      <c r="A410" s="11"/>
      <c r="B410" s="11"/>
      <c r="C410" s="11"/>
      <c r="D410" s="11"/>
      <c r="E410" s="11"/>
      <c r="F410" s="11"/>
      <c r="G410" s="11"/>
      <c r="H410" s="11"/>
      <c r="I410" s="10"/>
      <c r="J410" s="10"/>
      <c r="K410" s="10"/>
      <c r="L410" s="10"/>
      <c r="M410" s="10"/>
      <c r="N410" s="13"/>
      <c r="O410" s="13"/>
      <c r="P410" s="13"/>
      <c r="Q410" s="13"/>
      <c r="R410" s="27"/>
      <c r="S410" s="27"/>
      <c r="T410" s="27"/>
      <c r="U410" s="30"/>
      <c r="V410" s="10"/>
      <c r="W410" s="10"/>
    </row>
    <row r="411" spans="1:23">
      <c r="A411" s="11"/>
      <c r="B411" s="11"/>
      <c r="C411" s="11"/>
      <c r="D411" s="11"/>
      <c r="E411" s="11"/>
      <c r="F411" s="11"/>
      <c r="G411" s="11"/>
      <c r="H411" s="11"/>
      <c r="I411" s="10"/>
      <c r="J411" s="10"/>
      <c r="K411" s="10"/>
      <c r="L411" s="10"/>
      <c r="M411" s="10"/>
      <c r="N411" s="13"/>
      <c r="O411" s="13"/>
      <c r="P411" s="13"/>
      <c r="Q411" s="13"/>
      <c r="R411" s="27"/>
      <c r="S411" s="27"/>
      <c r="T411" s="27"/>
      <c r="U411" s="30"/>
      <c r="V411" s="10"/>
      <c r="W411" s="10"/>
    </row>
    <row r="412" spans="1:23">
      <c r="A412" s="11"/>
      <c r="B412" s="11"/>
      <c r="C412" s="11"/>
      <c r="D412" s="11"/>
      <c r="E412" s="11"/>
      <c r="F412" s="11"/>
      <c r="G412" s="11"/>
      <c r="H412" s="11"/>
      <c r="I412" s="10"/>
      <c r="J412" s="10"/>
      <c r="K412" s="10"/>
      <c r="L412" s="10"/>
      <c r="M412" s="10"/>
      <c r="N412" s="13"/>
      <c r="O412" s="13"/>
      <c r="P412" s="13"/>
      <c r="Q412" s="13"/>
      <c r="R412" s="27"/>
      <c r="S412" s="27"/>
      <c r="T412" s="27"/>
      <c r="U412" s="30"/>
      <c r="V412" s="10"/>
      <c r="W412" s="10"/>
    </row>
    <row r="413" spans="1:23">
      <c r="A413" s="11"/>
      <c r="B413" s="11"/>
      <c r="C413" s="11"/>
      <c r="D413" s="11"/>
      <c r="E413" s="11"/>
      <c r="F413" s="11"/>
      <c r="G413" s="11"/>
      <c r="H413" s="11"/>
      <c r="I413" s="10"/>
      <c r="J413" s="10"/>
      <c r="K413" s="10"/>
      <c r="L413" s="10"/>
      <c r="M413" s="10"/>
      <c r="N413" s="13"/>
      <c r="O413" s="13"/>
      <c r="P413" s="13"/>
      <c r="Q413" s="13"/>
      <c r="R413" s="27"/>
      <c r="S413" s="27"/>
      <c r="T413" s="27"/>
      <c r="U413" s="30"/>
      <c r="V413" s="10"/>
      <c r="W413" s="10"/>
    </row>
    <row r="414" spans="1:23">
      <c r="A414" s="11"/>
      <c r="B414" s="11"/>
      <c r="C414" s="11"/>
      <c r="D414" s="11"/>
      <c r="E414" s="11"/>
      <c r="F414" s="11"/>
      <c r="G414" s="11"/>
      <c r="H414" s="11"/>
      <c r="I414" s="10"/>
      <c r="J414" s="10"/>
      <c r="K414" s="10"/>
      <c r="L414" s="10"/>
      <c r="M414" s="10"/>
      <c r="N414" s="13"/>
      <c r="O414" s="13"/>
      <c r="P414" s="13"/>
      <c r="Q414" s="13"/>
      <c r="R414" s="27"/>
      <c r="S414" s="27"/>
      <c r="T414" s="27"/>
      <c r="U414" s="30"/>
      <c r="V414" s="10"/>
      <c r="W414" s="10"/>
    </row>
    <row r="415" spans="1:23">
      <c r="A415" s="11"/>
      <c r="B415" s="11"/>
      <c r="C415" s="11"/>
      <c r="D415" s="11"/>
      <c r="E415" s="11"/>
      <c r="F415" s="11"/>
      <c r="G415" s="11"/>
      <c r="H415" s="11"/>
      <c r="I415" s="10"/>
      <c r="J415" s="10"/>
      <c r="K415" s="10"/>
      <c r="L415" s="10"/>
      <c r="M415" s="10"/>
      <c r="N415" s="13"/>
      <c r="O415" s="13"/>
      <c r="P415" s="13"/>
      <c r="Q415" s="13"/>
      <c r="R415" s="27"/>
      <c r="S415" s="27"/>
      <c r="T415" s="27"/>
      <c r="U415" s="30"/>
      <c r="V415" s="10"/>
      <c r="W415" s="10"/>
    </row>
    <row r="416" spans="1:23">
      <c r="A416" s="11"/>
      <c r="B416" s="11"/>
      <c r="C416" s="11"/>
      <c r="D416" s="11"/>
      <c r="E416" s="11"/>
      <c r="F416" s="11"/>
      <c r="G416" s="11"/>
      <c r="H416" s="11"/>
      <c r="I416" s="10"/>
      <c r="J416" s="10"/>
      <c r="K416" s="10"/>
      <c r="L416" s="10"/>
      <c r="M416" s="10"/>
      <c r="N416" s="13"/>
      <c r="O416" s="13"/>
      <c r="P416" s="13"/>
      <c r="Q416" s="13"/>
      <c r="R416" s="27"/>
      <c r="S416" s="27"/>
      <c r="T416" s="27"/>
      <c r="U416" s="30"/>
      <c r="V416" s="10"/>
      <c r="W416" s="10"/>
    </row>
    <row r="417" spans="1:23">
      <c r="A417" s="11"/>
      <c r="B417" s="11"/>
      <c r="C417" s="11"/>
      <c r="D417" s="11"/>
      <c r="E417" s="11"/>
      <c r="F417" s="11"/>
      <c r="G417" s="11"/>
      <c r="H417" s="11"/>
      <c r="I417" s="10"/>
      <c r="J417" s="10"/>
      <c r="K417" s="10"/>
      <c r="L417" s="10"/>
      <c r="M417" s="10"/>
      <c r="N417" s="13"/>
      <c r="O417" s="13"/>
      <c r="P417" s="13"/>
      <c r="Q417" s="13"/>
      <c r="R417" s="27"/>
      <c r="S417" s="27"/>
      <c r="T417" s="27"/>
      <c r="U417" s="30"/>
      <c r="V417" s="10"/>
      <c r="W417" s="10"/>
    </row>
    <row r="418" spans="1:23">
      <c r="A418" s="11"/>
      <c r="B418" s="11"/>
      <c r="C418" s="11"/>
      <c r="D418" s="11"/>
      <c r="E418" s="11"/>
      <c r="F418" s="11"/>
      <c r="G418" s="11"/>
      <c r="H418" s="11"/>
      <c r="I418" s="10"/>
      <c r="J418" s="10"/>
      <c r="K418" s="10"/>
      <c r="L418" s="10"/>
      <c r="M418" s="10"/>
      <c r="N418" s="13"/>
      <c r="O418" s="13"/>
      <c r="P418" s="13"/>
      <c r="Q418" s="13"/>
      <c r="R418" s="27"/>
      <c r="S418" s="27"/>
      <c r="T418" s="27"/>
      <c r="U418" s="30"/>
      <c r="V418" s="10"/>
      <c r="W418" s="10"/>
    </row>
    <row r="419" spans="1:23">
      <c r="A419" s="11"/>
      <c r="B419" s="11"/>
      <c r="C419" s="11"/>
      <c r="D419" s="11"/>
      <c r="E419" s="11"/>
      <c r="F419" s="11"/>
      <c r="G419" s="11"/>
      <c r="H419" s="11"/>
      <c r="I419" s="10"/>
      <c r="J419" s="10"/>
      <c r="K419" s="10"/>
      <c r="L419" s="10"/>
      <c r="M419" s="10"/>
      <c r="N419" s="13"/>
      <c r="O419" s="13"/>
      <c r="P419" s="13"/>
      <c r="Q419" s="13"/>
      <c r="R419" s="27"/>
      <c r="S419" s="27"/>
      <c r="T419" s="27"/>
      <c r="U419" s="30"/>
      <c r="V419" s="10"/>
      <c r="W419" s="10"/>
    </row>
    <row r="420" spans="1:23">
      <c r="A420" s="11"/>
      <c r="B420" s="11"/>
      <c r="C420" s="11"/>
      <c r="D420" s="11"/>
      <c r="E420" s="11"/>
      <c r="F420" s="11"/>
      <c r="G420" s="11"/>
      <c r="H420" s="11"/>
      <c r="I420" s="10"/>
      <c r="J420" s="10"/>
      <c r="K420" s="10"/>
      <c r="L420" s="10"/>
      <c r="M420" s="10"/>
      <c r="N420" s="13"/>
      <c r="O420" s="13"/>
      <c r="P420" s="13"/>
      <c r="Q420" s="13"/>
      <c r="R420" s="27"/>
      <c r="S420" s="27"/>
      <c r="T420" s="27"/>
      <c r="U420" s="30"/>
      <c r="V420" s="10"/>
      <c r="W420" s="10"/>
    </row>
    <row r="421" spans="1:23">
      <c r="A421" s="11"/>
      <c r="B421" s="11"/>
      <c r="C421" s="11"/>
      <c r="D421" s="11"/>
      <c r="E421" s="11"/>
      <c r="F421" s="11"/>
      <c r="G421" s="11"/>
      <c r="H421" s="11"/>
      <c r="I421" s="10"/>
      <c r="J421" s="10"/>
      <c r="K421" s="10"/>
      <c r="L421" s="10"/>
      <c r="M421" s="10"/>
      <c r="N421" s="13"/>
      <c r="O421" s="13"/>
      <c r="P421" s="13"/>
      <c r="Q421" s="13"/>
      <c r="R421" s="27"/>
      <c r="S421" s="27"/>
      <c r="T421" s="27"/>
      <c r="U421" s="30"/>
      <c r="V421" s="10"/>
      <c r="W421" s="10"/>
    </row>
    <row r="422" spans="1:23">
      <c r="A422" s="11"/>
      <c r="B422" s="11"/>
      <c r="C422" s="11"/>
      <c r="D422" s="11"/>
      <c r="E422" s="11"/>
      <c r="F422" s="11"/>
      <c r="G422" s="11"/>
      <c r="H422" s="11"/>
      <c r="I422" s="10"/>
      <c r="J422" s="10"/>
      <c r="K422" s="10"/>
      <c r="L422" s="10"/>
      <c r="M422" s="10"/>
      <c r="N422" s="13"/>
      <c r="O422" s="13"/>
      <c r="P422" s="13"/>
      <c r="Q422" s="13"/>
      <c r="R422" s="27"/>
      <c r="S422" s="27"/>
      <c r="T422" s="27"/>
      <c r="U422" s="30"/>
      <c r="V422" s="10"/>
      <c r="W422" s="10"/>
    </row>
    <row r="423" spans="1:23">
      <c r="A423" s="11"/>
      <c r="B423" s="11"/>
      <c r="C423" s="11"/>
      <c r="D423" s="11"/>
      <c r="E423" s="11"/>
      <c r="F423" s="11"/>
      <c r="G423" s="11"/>
      <c r="H423" s="11"/>
      <c r="I423" s="10"/>
      <c r="J423" s="10"/>
      <c r="K423" s="10"/>
      <c r="L423" s="10"/>
      <c r="M423" s="10"/>
      <c r="N423" s="13"/>
      <c r="O423" s="13"/>
      <c r="P423" s="13"/>
      <c r="Q423" s="13"/>
      <c r="R423" s="27"/>
      <c r="S423" s="27"/>
      <c r="T423" s="27"/>
      <c r="U423" s="30"/>
      <c r="V423" s="10"/>
      <c r="W423" s="10"/>
    </row>
    <row r="424" spans="1:23">
      <c r="A424" s="11"/>
      <c r="B424" s="11"/>
      <c r="C424" s="11"/>
      <c r="D424" s="11"/>
      <c r="E424" s="11"/>
      <c r="F424" s="11"/>
      <c r="G424" s="11"/>
      <c r="H424" s="11"/>
      <c r="I424" s="10"/>
      <c r="J424" s="10"/>
      <c r="K424" s="10"/>
      <c r="L424" s="10"/>
      <c r="M424" s="10"/>
      <c r="N424" s="13"/>
      <c r="O424" s="13"/>
      <c r="P424" s="13"/>
      <c r="Q424" s="13"/>
      <c r="R424" s="27"/>
      <c r="S424" s="27"/>
      <c r="T424" s="27"/>
      <c r="U424" s="30"/>
      <c r="V424" s="10"/>
      <c r="W424" s="10"/>
    </row>
    <row r="425" spans="1:23">
      <c r="A425" s="11"/>
      <c r="B425" s="11"/>
      <c r="C425" s="11"/>
      <c r="D425" s="11"/>
      <c r="E425" s="11"/>
      <c r="F425" s="11"/>
      <c r="G425" s="11"/>
      <c r="H425" s="11"/>
      <c r="I425" s="10"/>
      <c r="J425" s="10"/>
      <c r="K425" s="10"/>
      <c r="L425" s="10"/>
      <c r="M425" s="10"/>
      <c r="N425" s="13"/>
      <c r="O425" s="13"/>
      <c r="P425" s="13"/>
      <c r="Q425" s="13"/>
      <c r="R425" s="27"/>
      <c r="S425" s="27"/>
      <c r="T425" s="27"/>
      <c r="U425" s="30"/>
      <c r="V425" s="10"/>
      <c r="W425" s="10"/>
    </row>
    <row r="426" spans="1:23">
      <c r="A426" s="11"/>
      <c r="B426" s="11"/>
      <c r="C426" s="11"/>
      <c r="D426" s="11"/>
      <c r="E426" s="11"/>
      <c r="F426" s="11"/>
      <c r="G426" s="11"/>
      <c r="H426" s="11"/>
      <c r="I426" s="10"/>
      <c r="J426" s="10"/>
      <c r="K426" s="10"/>
      <c r="L426" s="10"/>
      <c r="M426" s="10"/>
      <c r="N426" s="13"/>
      <c r="O426" s="13"/>
      <c r="P426" s="13"/>
      <c r="Q426" s="13"/>
      <c r="R426" s="27"/>
      <c r="S426" s="27"/>
      <c r="T426" s="27"/>
      <c r="U426" s="30"/>
      <c r="V426" s="10"/>
      <c r="W426" s="10"/>
    </row>
    <row r="427" spans="1:23">
      <c r="A427" s="11"/>
      <c r="B427" s="11"/>
      <c r="C427" s="11"/>
      <c r="D427" s="11"/>
      <c r="E427" s="11"/>
      <c r="F427" s="11"/>
      <c r="G427" s="11"/>
      <c r="H427" s="11"/>
      <c r="I427" s="10"/>
      <c r="J427" s="10"/>
      <c r="K427" s="10"/>
      <c r="L427" s="10"/>
      <c r="M427" s="10"/>
      <c r="N427" s="13"/>
      <c r="O427" s="13"/>
      <c r="P427" s="13"/>
      <c r="Q427" s="13"/>
      <c r="R427" s="27"/>
      <c r="S427" s="27"/>
      <c r="T427" s="27"/>
      <c r="U427" s="30"/>
      <c r="V427" s="10"/>
      <c r="W427" s="10"/>
    </row>
    <row r="428" spans="1:23">
      <c r="A428" s="11"/>
      <c r="B428" s="11"/>
      <c r="C428" s="11"/>
      <c r="D428" s="11"/>
      <c r="E428" s="11"/>
      <c r="F428" s="11"/>
      <c r="G428" s="11"/>
      <c r="H428" s="11"/>
      <c r="I428" s="10"/>
      <c r="J428" s="10"/>
      <c r="K428" s="10"/>
      <c r="L428" s="10"/>
      <c r="M428" s="10"/>
      <c r="N428" s="13"/>
      <c r="O428" s="13"/>
      <c r="P428" s="13"/>
      <c r="Q428" s="13"/>
      <c r="R428" s="27"/>
      <c r="S428" s="27"/>
      <c r="T428" s="27"/>
      <c r="U428" s="30"/>
      <c r="V428" s="10"/>
      <c r="W428" s="10"/>
    </row>
    <row r="429" spans="1:23">
      <c r="A429" s="11"/>
      <c r="B429" s="11"/>
      <c r="C429" s="11"/>
      <c r="D429" s="11"/>
      <c r="E429" s="11"/>
      <c r="F429" s="11"/>
      <c r="G429" s="11"/>
      <c r="H429" s="11"/>
      <c r="I429" s="10"/>
      <c r="J429" s="10"/>
      <c r="K429" s="10"/>
      <c r="L429" s="10"/>
      <c r="M429" s="10"/>
      <c r="N429" s="13"/>
      <c r="O429" s="13"/>
      <c r="P429" s="13"/>
      <c r="Q429" s="13"/>
      <c r="R429" s="27"/>
      <c r="S429" s="27"/>
      <c r="T429" s="27"/>
      <c r="U429" s="30"/>
      <c r="V429" s="10"/>
      <c r="W429" s="10"/>
    </row>
    <row r="430" spans="1:23">
      <c r="A430" s="11"/>
      <c r="B430" s="11"/>
      <c r="C430" s="11"/>
      <c r="D430" s="11"/>
      <c r="E430" s="11"/>
      <c r="F430" s="11"/>
      <c r="G430" s="11"/>
      <c r="H430" s="11"/>
      <c r="I430" s="10"/>
      <c r="J430" s="10"/>
      <c r="K430" s="10"/>
      <c r="L430" s="10"/>
      <c r="M430" s="10"/>
      <c r="N430" s="13"/>
      <c r="O430" s="13"/>
      <c r="P430" s="13"/>
      <c r="Q430" s="13"/>
      <c r="R430" s="27"/>
      <c r="S430" s="27"/>
      <c r="T430" s="27"/>
      <c r="U430" s="30"/>
      <c r="V430" s="10"/>
      <c r="W430" s="10"/>
    </row>
    <row r="431" spans="1:23">
      <c r="A431" s="11"/>
      <c r="B431" s="11"/>
      <c r="C431" s="11"/>
      <c r="D431" s="11"/>
      <c r="E431" s="11"/>
      <c r="F431" s="11"/>
      <c r="G431" s="11"/>
      <c r="H431" s="11"/>
      <c r="I431" s="10"/>
      <c r="J431" s="10"/>
      <c r="K431" s="10"/>
      <c r="L431" s="10"/>
      <c r="M431" s="10"/>
      <c r="N431" s="13"/>
      <c r="O431" s="13"/>
      <c r="P431" s="13"/>
      <c r="Q431" s="13"/>
      <c r="R431" s="27"/>
      <c r="S431" s="27"/>
      <c r="T431" s="27"/>
      <c r="U431" s="30"/>
      <c r="V431" s="10"/>
      <c r="W431" s="10"/>
    </row>
    <row r="432" spans="1:23">
      <c r="A432" s="11"/>
      <c r="B432" s="11"/>
      <c r="C432" s="11"/>
      <c r="D432" s="11"/>
      <c r="E432" s="11"/>
      <c r="F432" s="11"/>
      <c r="G432" s="11"/>
      <c r="H432" s="11"/>
      <c r="I432" s="10"/>
      <c r="J432" s="10"/>
      <c r="K432" s="10"/>
      <c r="L432" s="10"/>
      <c r="M432" s="10"/>
      <c r="N432" s="13"/>
      <c r="O432" s="13"/>
      <c r="P432" s="13"/>
      <c r="Q432" s="13"/>
      <c r="R432" s="27"/>
      <c r="S432" s="27"/>
      <c r="T432" s="27"/>
      <c r="U432" s="30"/>
      <c r="V432" s="10"/>
      <c r="W432" s="10"/>
    </row>
    <row r="433" spans="1:23">
      <c r="A433" s="11"/>
      <c r="B433" s="11"/>
      <c r="C433" s="11"/>
      <c r="D433" s="11"/>
      <c r="E433" s="11"/>
      <c r="F433" s="11"/>
      <c r="G433" s="11"/>
      <c r="H433" s="11"/>
      <c r="I433" s="10"/>
      <c r="J433" s="10"/>
      <c r="K433" s="10"/>
      <c r="L433" s="10"/>
      <c r="M433" s="10"/>
      <c r="N433" s="13"/>
      <c r="O433" s="13"/>
      <c r="P433" s="13"/>
      <c r="Q433" s="13"/>
      <c r="R433" s="27"/>
      <c r="S433" s="27"/>
      <c r="T433" s="27"/>
      <c r="U433" s="30"/>
      <c r="V433" s="10"/>
      <c r="W433" s="10"/>
    </row>
    <row r="434" spans="1:23">
      <c r="A434" s="11"/>
      <c r="B434" s="11"/>
      <c r="C434" s="11"/>
      <c r="D434" s="11"/>
      <c r="E434" s="11"/>
      <c r="F434" s="11"/>
      <c r="G434" s="11"/>
      <c r="H434" s="11"/>
      <c r="I434" s="10"/>
      <c r="J434" s="10"/>
      <c r="K434" s="10"/>
      <c r="L434" s="10"/>
      <c r="M434" s="10"/>
      <c r="N434" s="13"/>
      <c r="O434" s="13"/>
      <c r="P434" s="13"/>
      <c r="Q434" s="13"/>
      <c r="R434" s="27"/>
      <c r="S434" s="27"/>
      <c r="T434" s="27"/>
      <c r="U434" s="30"/>
      <c r="V434" s="10"/>
      <c r="W434" s="10"/>
    </row>
    <row r="435" spans="1:23">
      <c r="A435" s="11"/>
      <c r="B435" s="11"/>
      <c r="C435" s="11"/>
      <c r="D435" s="11"/>
      <c r="E435" s="11"/>
      <c r="F435" s="11"/>
      <c r="G435" s="11"/>
      <c r="H435" s="11"/>
      <c r="I435" s="10"/>
      <c r="J435" s="10"/>
      <c r="K435" s="10"/>
      <c r="L435" s="10"/>
      <c r="M435" s="10"/>
      <c r="N435" s="13"/>
      <c r="O435" s="13"/>
      <c r="P435" s="13"/>
      <c r="Q435" s="13"/>
      <c r="R435" s="27"/>
      <c r="S435" s="27"/>
      <c r="T435" s="27"/>
      <c r="U435" s="30"/>
      <c r="V435" s="10"/>
      <c r="W435" s="10"/>
    </row>
    <row r="436" spans="1:23">
      <c r="A436" s="11"/>
      <c r="B436" s="11"/>
      <c r="C436" s="11"/>
      <c r="D436" s="11"/>
      <c r="E436" s="11"/>
      <c r="F436" s="11"/>
      <c r="G436" s="11"/>
      <c r="H436" s="11"/>
      <c r="I436" s="10"/>
      <c r="J436" s="10"/>
      <c r="K436" s="10"/>
      <c r="L436" s="10"/>
      <c r="M436" s="10"/>
      <c r="N436" s="13"/>
      <c r="O436" s="13"/>
      <c r="P436" s="13"/>
      <c r="Q436" s="13"/>
      <c r="R436" s="27"/>
      <c r="S436" s="27"/>
      <c r="T436" s="27"/>
      <c r="U436" s="30"/>
      <c r="V436" s="10"/>
      <c r="W436" s="10"/>
    </row>
    <row r="437" spans="1:23">
      <c r="A437" s="11"/>
      <c r="B437" s="11"/>
      <c r="C437" s="11"/>
      <c r="D437" s="11"/>
      <c r="E437" s="11"/>
      <c r="F437" s="11"/>
      <c r="G437" s="11"/>
      <c r="H437" s="11"/>
      <c r="I437" s="10"/>
      <c r="J437" s="10"/>
      <c r="K437" s="10"/>
      <c r="L437" s="10"/>
      <c r="M437" s="10"/>
      <c r="N437" s="13"/>
      <c r="O437" s="13"/>
      <c r="P437" s="13"/>
      <c r="Q437" s="13"/>
      <c r="R437" s="27"/>
      <c r="S437" s="27"/>
      <c r="T437" s="27"/>
      <c r="U437" s="30"/>
      <c r="V437" s="10"/>
      <c r="W437" s="10"/>
    </row>
    <row r="438" spans="1:23">
      <c r="A438" s="11"/>
      <c r="B438" s="11"/>
      <c r="C438" s="11"/>
      <c r="D438" s="11"/>
      <c r="E438" s="11"/>
      <c r="F438" s="11"/>
      <c r="G438" s="11"/>
      <c r="H438" s="11"/>
      <c r="I438" s="10"/>
      <c r="J438" s="10"/>
      <c r="K438" s="10"/>
      <c r="L438" s="10"/>
      <c r="M438" s="10"/>
      <c r="N438" s="13"/>
      <c r="O438" s="13"/>
      <c r="P438" s="13"/>
      <c r="Q438" s="13"/>
      <c r="R438" s="27"/>
      <c r="S438" s="27"/>
      <c r="T438" s="27"/>
      <c r="U438" s="30"/>
      <c r="V438" s="10"/>
      <c r="W438" s="10"/>
    </row>
    <row r="439" spans="1:23">
      <c r="A439" s="11"/>
      <c r="B439" s="11"/>
      <c r="C439" s="11"/>
      <c r="D439" s="11"/>
      <c r="E439" s="11"/>
      <c r="F439" s="11"/>
      <c r="G439" s="11"/>
      <c r="H439" s="11"/>
      <c r="I439" s="10"/>
      <c r="J439" s="10"/>
      <c r="K439" s="10"/>
      <c r="L439" s="10"/>
      <c r="M439" s="10"/>
      <c r="N439" s="13"/>
      <c r="O439" s="13"/>
      <c r="P439" s="13"/>
      <c r="Q439" s="13"/>
      <c r="R439" s="27"/>
      <c r="S439" s="27"/>
      <c r="T439" s="27"/>
      <c r="U439" s="30"/>
      <c r="V439" s="10"/>
      <c r="W439" s="10"/>
    </row>
    <row r="440" spans="1:23">
      <c r="A440" s="11"/>
      <c r="B440" s="11"/>
      <c r="C440" s="11"/>
      <c r="D440" s="11"/>
      <c r="E440" s="11"/>
      <c r="F440" s="11"/>
      <c r="G440" s="11"/>
      <c r="H440" s="11"/>
      <c r="I440" s="10"/>
      <c r="J440" s="10"/>
      <c r="K440" s="10"/>
      <c r="L440" s="10"/>
      <c r="M440" s="10"/>
      <c r="N440" s="13"/>
      <c r="O440" s="13"/>
      <c r="P440" s="13"/>
      <c r="Q440" s="13"/>
      <c r="R440" s="27"/>
      <c r="S440" s="27"/>
      <c r="T440" s="27"/>
      <c r="U440" s="30"/>
      <c r="V440" s="10"/>
      <c r="W440" s="10"/>
    </row>
    <row r="441" spans="1:23">
      <c r="A441" s="11"/>
      <c r="B441" s="11"/>
      <c r="C441" s="11"/>
      <c r="D441" s="11"/>
      <c r="E441" s="11"/>
      <c r="F441" s="11"/>
      <c r="G441" s="11"/>
      <c r="H441" s="11"/>
      <c r="I441" s="10"/>
      <c r="J441" s="10"/>
      <c r="K441" s="10"/>
      <c r="L441" s="10"/>
      <c r="M441" s="10"/>
      <c r="N441" s="13"/>
      <c r="O441" s="13"/>
      <c r="P441" s="13"/>
      <c r="Q441" s="13"/>
      <c r="R441" s="27"/>
      <c r="S441" s="27"/>
      <c r="T441" s="27"/>
      <c r="U441" s="30"/>
      <c r="V441" s="10"/>
      <c r="W441" s="10"/>
    </row>
    <row r="442" spans="1:23">
      <c r="A442" s="11"/>
      <c r="B442" s="11"/>
      <c r="C442" s="11"/>
      <c r="D442" s="11"/>
      <c r="E442" s="11"/>
      <c r="F442" s="11"/>
      <c r="G442" s="11"/>
      <c r="H442" s="11"/>
      <c r="I442" s="10"/>
      <c r="J442" s="10"/>
      <c r="K442" s="10"/>
      <c r="L442" s="10"/>
      <c r="M442" s="10"/>
      <c r="N442" s="13"/>
      <c r="O442" s="13"/>
      <c r="P442" s="13"/>
      <c r="Q442" s="13"/>
      <c r="R442" s="27"/>
      <c r="S442" s="27"/>
      <c r="T442" s="27"/>
      <c r="U442" s="30"/>
      <c r="V442" s="10"/>
      <c r="W442" s="10"/>
    </row>
    <row r="443" spans="1:23">
      <c r="A443" s="11"/>
      <c r="B443" s="11"/>
      <c r="C443" s="11"/>
      <c r="D443" s="11"/>
      <c r="E443" s="11"/>
      <c r="F443" s="11"/>
      <c r="G443" s="11"/>
      <c r="H443" s="11"/>
      <c r="I443" s="10"/>
      <c r="J443" s="10"/>
      <c r="K443" s="10"/>
      <c r="L443" s="10"/>
      <c r="M443" s="10"/>
      <c r="N443" s="13"/>
      <c r="O443" s="13"/>
      <c r="P443" s="13"/>
      <c r="Q443" s="13"/>
      <c r="R443" s="27"/>
      <c r="S443" s="27"/>
      <c r="T443" s="27"/>
      <c r="U443" s="30"/>
      <c r="V443" s="10"/>
      <c r="W443" s="10"/>
    </row>
    <row r="444" spans="1:23">
      <c r="A444" s="11"/>
      <c r="B444" s="11"/>
      <c r="C444" s="11"/>
      <c r="D444" s="11"/>
      <c r="E444" s="11"/>
      <c r="F444" s="11"/>
      <c r="G444" s="11"/>
      <c r="H444" s="11"/>
      <c r="I444" s="10"/>
      <c r="J444" s="10"/>
      <c r="K444" s="10"/>
      <c r="L444" s="10"/>
      <c r="M444" s="10"/>
      <c r="N444" s="13"/>
      <c r="O444" s="13"/>
      <c r="P444" s="13"/>
      <c r="Q444" s="13"/>
      <c r="R444" s="27"/>
      <c r="S444" s="27"/>
      <c r="T444" s="27"/>
      <c r="U444" s="30"/>
      <c r="V444" s="10"/>
      <c r="W444" s="10"/>
    </row>
    <row r="445" spans="1:23">
      <c r="A445" s="11"/>
      <c r="B445" s="11"/>
      <c r="C445" s="11"/>
      <c r="D445" s="11"/>
      <c r="E445" s="11"/>
      <c r="F445" s="11"/>
      <c r="G445" s="11"/>
      <c r="H445" s="11"/>
      <c r="I445" s="10"/>
      <c r="J445" s="10"/>
      <c r="K445" s="10"/>
      <c r="L445" s="10"/>
      <c r="M445" s="10"/>
      <c r="N445" s="13"/>
      <c r="O445" s="13"/>
      <c r="P445" s="13"/>
      <c r="Q445" s="13"/>
      <c r="R445" s="27"/>
      <c r="S445" s="27"/>
      <c r="T445" s="27"/>
      <c r="U445" s="30"/>
      <c r="V445" s="10"/>
      <c r="W445" s="10"/>
    </row>
    <row r="446" spans="1:23">
      <c r="A446" s="11"/>
      <c r="B446" s="11"/>
      <c r="C446" s="11"/>
      <c r="D446" s="11"/>
      <c r="E446" s="11"/>
      <c r="F446" s="11"/>
      <c r="G446" s="11"/>
      <c r="H446" s="11"/>
      <c r="I446" s="10"/>
      <c r="J446" s="10"/>
      <c r="K446" s="10"/>
      <c r="L446" s="10"/>
      <c r="M446" s="10"/>
      <c r="N446" s="13"/>
      <c r="O446" s="13"/>
      <c r="P446" s="13"/>
      <c r="Q446" s="13"/>
      <c r="R446" s="27"/>
      <c r="S446" s="27"/>
      <c r="T446" s="27"/>
      <c r="U446" s="30"/>
      <c r="V446" s="10"/>
      <c r="W446" s="10"/>
    </row>
    <row r="447" spans="1:23">
      <c r="A447" s="11"/>
      <c r="B447" s="11"/>
      <c r="C447" s="11"/>
      <c r="D447" s="11"/>
      <c r="E447" s="11"/>
      <c r="F447" s="11"/>
      <c r="G447" s="11"/>
      <c r="H447" s="11"/>
      <c r="I447" s="10"/>
      <c r="J447" s="10"/>
      <c r="K447" s="10"/>
      <c r="L447" s="10"/>
      <c r="M447" s="10"/>
      <c r="N447" s="13"/>
      <c r="O447" s="13"/>
      <c r="P447" s="13"/>
      <c r="Q447" s="13"/>
      <c r="R447" s="27"/>
      <c r="S447" s="27"/>
      <c r="T447" s="27"/>
      <c r="U447" s="30"/>
      <c r="V447" s="10"/>
      <c r="W447" s="10"/>
    </row>
    <row r="448" spans="1:23">
      <c r="A448" s="11"/>
      <c r="B448" s="11"/>
      <c r="C448" s="11"/>
      <c r="D448" s="11"/>
      <c r="E448" s="11"/>
      <c r="F448" s="11"/>
      <c r="G448" s="11"/>
      <c r="H448" s="11"/>
      <c r="I448" s="10"/>
      <c r="J448" s="10"/>
      <c r="K448" s="10"/>
      <c r="L448" s="10"/>
      <c r="M448" s="10"/>
      <c r="N448" s="13"/>
      <c r="O448" s="13"/>
      <c r="P448" s="13"/>
      <c r="Q448" s="13"/>
      <c r="R448" s="27"/>
      <c r="S448" s="27"/>
      <c r="T448" s="27"/>
      <c r="U448" s="30"/>
      <c r="V448" s="10"/>
      <c r="W448" s="10"/>
    </row>
    <row r="449" spans="1:23">
      <c r="A449" s="11"/>
      <c r="B449" s="11"/>
      <c r="C449" s="11"/>
      <c r="D449" s="11"/>
      <c r="E449" s="11"/>
      <c r="F449" s="11"/>
      <c r="G449" s="11"/>
      <c r="H449" s="11"/>
      <c r="I449" s="10"/>
      <c r="J449" s="10"/>
      <c r="K449" s="10"/>
      <c r="L449" s="10"/>
      <c r="M449" s="10"/>
      <c r="N449" s="13"/>
      <c r="O449" s="13"/>
      <c r="P449" s="13"/>
      <c r="Q449" s="13"/>
      <c r="R449" s="27"/>
      <c r="S449" s="27"/>
      <c r="T449" s="27"/>
      <c r="U449" s="30"/>
      <c r="V449" s="10"/>
      <c r="W449" s="10"/>
    </row>
    <row r="450" spans="1:23">
      <c r="A450" s="11"/>
      <c r="B450" s="11"/>
      <c r="C450" s="11"/>
      <c r="D450" s="11"/>
      <c r="E450" s="11"/>
      <c r="F450" s="11"/>
      <c r="G450" s="11"/>
      <c r="H450" s="11"/>
      <c r="I450" s="10"/>
      <c r="J450" s="10"/>
      <c r="K450" s="10"/>
      <c r="L450" s="10"/>
      <c r="M450" s="10"/>
      <c r="N450" s="13"/>
      <c r="O450" s="13"/>
      <c r="P450" s="13"/>
      <c r="Q450" s="13"/>
      <c r="R450" s="27"/>
      <c r="S450" s="27"/>
      <c r="T450" s="27"/>
      <c r="U450" s="30"/>
      <c r="V450" s="10"/>
      <c r="W450" s="10"/>
    </row>
    <row r="451" spans="1:23">
      <c r="A451" s="11"/>
      <c r="B451" s="11"/>
      <c r="C451" s="11"/>
      <c r="D451" s="11"/>
      <c r="E451" s="11"/>
      <c r="F451" s="11"/>
      <c r="G451" s="11"/>
      <c r="H451" s="11"/>
      <c r="I451" s="10"/>
      <c r="J451" s="10"/>
      <c r="K451" s="10"/>
      <c r="L451" s="10"/>
      <c r="M451" s="10"/>
      <c r="N451" s="13"/>
      <c r="O451" s="13"/>
      <c r="P451" s="13"/>
      <c r="Q451" s="13"/>
      <c r="R451" s="27"/>
      <c r="S451" s="27"/>
      <c r="T451" s="27"/>
      <c r="U451" s="30"/>
      <c r="V451" s="10"/>
      <c r="W451" s="10"/>
    </row>
    <row r="452" spans="1:23">
      <c r="A452" s="11"/>
      <c r="B452" s="11"/>
      <c r="C452" s="11"/>
      <c r="D452" s="11"/>
      <c r="E452" s="11"/>
      <c r="F452" s="11"/>
      <c r="G452" s="11"/>
      <c r="H452" s="11"/>
      <c r="I452" s="10"/>
      <c r="J452" s="10"/>
      <c r="K452" s="10"/>
      <c r="L452" s="10"/>
      <c r="M452" s="10"/>
      <c r="N452" s="13"/>
      <c r="O452" s="13"/>
      <c r="P452" s="13"/>
      <c r="Q452" s="13"/>
      <c r="R452" s="27"/>
      <c r="S452" s="27"/>
      <c r="T452" s="27"/>
      <c r="U452" s="30"/>
      <c r="V452" s="10"/>
      <c r="W452" s="10"/>
    </row>
    <row r="453" spans="1:23">
      <c r="A453" s="11"/>
      <c r="B453" s="11"/>
      <c r="C453" s="11"/>
      <c r="D453" s="11"/>
      <c r="E453" s="11"/>
      <c r="F453" s="11"/>
      <c r="G453" s="11"/>
      <c r="H453" s="11"/>
      <c r="I453" s="10"/>
      <c r="J453" s="10"/>
      <c r="K453" s="10"/>
      <c r="L453" s="10"/>
      <c r="M453" s="10"/>
      <c r="N453" s="13"/>
      <c r="O453" s="13"/>
      <c r="P453" s="13"/>
      <c r="Q453" s="13"/>
      <c r="R453" s="27"/>
      <c r="S453" s="27"/>
      <c r="T453" s="27"/>
      <c r="U453" s="30"/>
      <c r="V453" s="10"/>
      <c r="W453" s="10"/>
    </row>
    <row r="454" spans="1:23">
      <c r="A454" s="11"/>
      <c r="B454" s="11"/>
      <c r="C454" s="11"/>
      <c r="D454" s="11"/>
      <c r="E454" s="11"/>
      <c r="F454" s="11"/>
      <c r="G454" s="11"/>
      <c r="H454" s="11"/>
      <c r="I454" s="10"/>
      <c r="J454" s="10"/>
      <c r="K454" s="10"/>
      <c r="L454" s="10"/>
      <c r="M454" s="10"/>
      <c r="N454" s="13"/>
      <c r="O454" s="13"/>
      <c r="P454" s="13"/>
      <c r="Q454" s="13"/>
      <c r="R454" s="27"/>
      <c r="S454" s="27"/>
      <c r="T454" s="27"/>
      <c r="U454" s="30"/>
      <c r="V454" s="10"/>
      <c r="W454" s="10"/>
    </row>
    <row r="455" spans="1:23">
      <c r="A455" s="11"/>
      <c r="B455" s="11"/>
      <c r="C455" s="11"/>
      <c r="D455" s="11"/>
      <c r="E455" s="11"/>
      <c r="F455" s="11"/>
      <c r="G455" s="11"/>
      <c r="H455" s="11"/>
      <c r="I455" s="10"/>
      <c r="J455" s="10"/>
      <c r="K455" s="10"/>
      <c r="L455" s="10"/>
      <c r="M455" s="10"/>
      <c r="N455" s="13"/>
      <c r="O455" s="13"/>
      <c r="P455" s="13"/>
      <c r="Q455" s="13"/>
      <c r="R455" s="27"/>
      <c r="S455" s="27"/>
      <c r="T455" s="27"/>
      <c r="U455" s="30"/>
      <c r="V455" s="10"/>
      <c r="W455" s="10"/>
    </row>
    <row r="456" spans="1:23">
      <c r="A456" s="11"/>
      <c r="B456" s="11"/>
      <c r="C456" s="11"/>
      <c r="D456" s="11"/>
      <c r="E456" s="11"/>
      <c r="F456" s="11"/>
      <c r="G456" s="11"/>
      <c r="H456" s="11"/>
      <c r="I456" s="10"/>
      <c r="J456" s="10"/>
      <c r="K456" s="10"/>
      <c r="L456" s="10"/>
      <c r="M456" s="10"/>
      <c r="N456" s="13"/>
      <c r="O456" s="13"/>
      <c r="P456" s="13"/>
      <c r="Q456" s="13"/>
      <c r="R456" s="27"/>
      <c r="S456" s="27"/>
      <c r="T456" s="27"/>
      <c r="U456" s="30"/>
      <c r="V456" s="10"/>
      <c r="W456" s="10"/>
    </row>
    <row r="457" spans="1:23">
      <c r="A457" s="11"/>
      <c r="B457" s="11"/>
      <c r="C457" s="11"/>
      <c r="D457" s="11"/>
      <c r="E457" s="11"/>
      <c r="F457" s="11"/>
      <c r="G457" s="11"/>
      <c r="H457" s="11"/>
      <c r="I457" s="10"/>
      <c r="J457" s="10"/>
      <c r="K457" s="10"/>
      <c r="L457" s="10"/>
      <c r="M457" s="10"/>
      <c r="N457" s="13"/>
      <c r="O457" s="13"/>
      <c r="P457" s="13"/>
      <c r="Q457" s="13"/>
      <c r="R457" s="27"/>
      <c r="S457" s="27"/>
      <c r="T457" s="27"/>
      <c r="U457" s="30"/>
      <c r="V457" s="10"/>
      <c r="W457" s="10"/>
    </row>
    <row r="458" spans="1:23">
      <c r="A458" s="11"/>
      <c r="B458" s="11"/>
      <c r="C458" s="11"/>
      <c r="D458" s="11"/>
      <c r="E458" s="11"/>
      <c r="F458" s="11"/>
      <c r="G458" s="11"/>
      <c r="H458" s="11"/>
      <c r="I458" s="10"/>
      <c r="J458" s="10"/>
      <c r="K458" s="10"/>
      <c r="L458" s="10"/>
      <c r="M458" s="10"/>
      <c r="N458" s="13"/>
      <c r="O458" s="13"/>
      <c r="P458" s="13"/>
      <c r="Q458" s="13"/>
      <c r="R458" s="27"/>
      <c r="S458" s="27"/>
      <c r="T458" s="27"/>
      <c r="U458" s="30"/>
      <c r="V458" s="10"/>
      <c r="W458" s="10"/>
    </row>
    <row r="459" spans="1:23">
      <c r="A459" s="11"/>
      <c r="B459" s="11"/>
      <c r="C459" s="11"/>
      <c r="D459" s="11"/>
      <c r="E459" s="11"/>
      <c r="F459" s="11"/>
      <c r="G459" s="11"/>
      <c r="H459" s="11"/>
      <c r="I459" s="10"/>
      <c r="J459" s="10"/>
      <c r="K459" s="10"/>
      <c r="L459" s="10"/>
      <c r="M459" s="10"/>
      <c r="N459" s="13"/>
      <c r="O459" s="13"/>
      <c r="P459" s="13"/>
      <c r="Q459" s="13"/>
      <c r="R459" s="27"/>
      <c r="S459" s="27"/>
      <c r="T459" s="27"/>
      <c r="U459" s="30"/>
      <c r="V459" s="10"/>
      <c r="W459" s="10"/>
    </row>
    <row r="460" spans="1:23">
      <c r="A460" s="11"/>
      <c r="B460" s="11"/>
      <c r="C460" s="11"/>
      <c r="D460" s="11"/>
      <c r="E460" s="11"/>
      <c r="F460" s="11"/>
      <c r="G460" s="11"/>
      <c r="H460" s="11"/>
      <c r="I460" s="10"/>
      <c r="J460" s="10"/>
      <c r="K460" s="10"/>
      <c r="L460" s="10"/>
      <c r="M460" s="10"/>
      <c r="N460" s="13"/>
      <c r="O460" s="13"/>
      <c r="P460" s="13"/>
      <c r="Q460" s="13"/>
      <c r="R460" s="27"/>
      <c r="S460" s="27"/>
      <c r="T460" s="27"/>
      <c r="U460" s="30"/>
      <c r="V460" s="10"/>
      <c r="W460" s="10"/>
    </row>
    <row r="461" spans="1:23">
      <c r="A461" s="11"/>
      <c r="B461" s="11"/>
      <c r="C461" s="11"/>
      <c r="D461" s="11"/>
      <c r="E461" s="11"/>
      <c r="F461" s="11"/>
      <c r="G461" s="11"/>
      <c r="H461" s="11"/>
      <c r="I461" s="10"/>
      <c r="J461" s="10"/>
      <c r="K461" s="10"/>
      <c r="L461" s="10"/>
      <c r="M461" s="10"/>
      <c r="N461" s="13"/>
      <c r="O461" s="13"/>
      <c r="P461" s="13"/>
      <c r="Q461" s="13"/>
      <c r="R461" s="27"/>
      <c r="S461" s="27"/>
      <c r="T461" s="27"/>
      <c r="U461" s="30"/>
      <c r="V461" s="10"/>
      <c r="W461" s="10"/>
    </row>
    <row r="462" spans="1:23">
      <c r="A462" s="11"/>
      <c r="B462" s="11"/>
      <c r="C462" s="11"/>
      <c r="D462" s="11"/>
      <c r="E462" s="11"/>
      <c r="F462" s="11"/>
      <c r="G462" s="11"/>
      <c r="H462" s="11"/>
      <c r="I462" s="10"/>
      <c r="J462" s="10"/>
      <c r="K462" s="10"/>
      <c r="L462" s="10"/>
      <c r="M462" s="10"/>
      <c r="N462" s="13"/>
      <c r="O462" s="13"/>
      <c r="P462" s="13"/>
      <c r="Q462" s="13"/>
      <c r="R462" s="27"/>
      <c r="S462" s="27"/>
      <c r="T462" s="27"/>
      <c r="U462" s="30"/>
      <c r="V462" s="10"/>
      <c r="W462" s="10"/>
    </row>
    <row r="463" spans="1:23">
      <c r="A463" s="11"/>
      <c r="B463" s="11"/>
      <c r="C463" s="11"/>
      <c r="D463" s="11"/>
      <c r="E463" s="11"/>
      <c r="F463" s="11"/>
      <c r="G463" s="11"/>
      <c r="H463" s="11"/>
      <c r="I463" s="10"/>
      <c r="J463" s="10"/>
      <c r="K463" s="10"/>
      <c r="L463" s="10"/>
      <c r="M463" s="10"/>
      <c r="N463" s="13"/>
      <c r="O463" s="13"/>
      <c r="P463" s="13"/>
      <c r="Q463" s="13"/>
      <c r="R463" s="27"/>
      <c r="S463" s="27"/>
      <c r="T463" s="27"/>
      <c r="U463" s="30"/>
      <c r="V463" s="10"/>
      <c r="W463" s="10"/>
    </row>
    <row r="464" spans="1:23">
      <c r="A464" s="11"/>
      <c r="B464" s="11"/>
      <c r="C464" s="11"/>
      <c r="D464" s="11"/>
      <c r="E464" s="11"/>
      <c r="F464" s="11"/>
      <c r="G464" s="11"/>
      <c r="H464" s="11"/>
      <c r="I464" s="10"/>
      <c r="J464" s="10"/>
      <c r="K464" s="10"/>
      <c r="L464" s="10"/>
      <c r="M464" s="10"/>
      <c r="N464" s="13"/>
      <c r="O464" s="13"/>
      <c r="P464" s="13"/>
      <c r="Q464" s="13"/>
      <c r="R464" s="27"/>
      <c r="S464" s="27"/>
      <c r="T464" s="27"/>
      <c r="U464" s="30"/>
      <c r="V464" s="10"/>
      <c r="W464" s="10"/>
    </row>
    <row r="465" spans="1:23">
      <c r="A465" s="11"/>
      <c r="B465" s="11"/>
      <c r="C465" s="11"/>
      <c r="D465" s="11"/>
      <c r="E465" s="11"/>
      <c r="F465" s="11"/>
      <c r="G465" s="11"/>
      <c r="H465" s="11"/>
      <c r="I465" s="10"/>
      <c r="J465" s="10"/>
      <c r="K465" s="10"/>
      <c r="L465" s="10"/>
      <c r="M465" s="10"/>
      <c r="N465" s="13"/>
      <c r="O465" s="13"/>
      <c r="P465" s="13"/>
      <c r="Q465" s="13"/>
      <c r="R465" s="27"/>
      <c r="S465" s="27"/>
      <c r="T465" s="27"/>
      <c r="U465" s="30"/>
      <c r="V465" s="10"/>
      <c r="W465" s="10"/>
    </row>
    <row r="466" spans="1:23">
      <c r="A466" s="11"/>
      <c r="B466" s="11"/>
      <c r="C466" s="11"/>
      <c r="D466" s="11"/>
      <c r="E466" s="11"/>
      <c r="F466" s="11"/>
      <c r="G466" s="11"/>
      <c r="H466" s="11"/>
      <c r="I466" s="10"/>
      <c r="J466" s="10"/>
      <c r="K466" s="10"/>
      <c r="L466" s="10"/>
      <c r="M466" s="10"/>
      <c r="N466" s="13"/>
      <c r="O466" s="13"/>
      <c r="P466" s="13"/>
      <c r="Q466" s="13"/>
      <c r="R466" s="27"/>
      <c r="S466" s="27"/>
      <c r="T466" s="27"/>
      <c r="U466" s="30"/>
      <c r="V466" s="10"/>
      <c r="W466" s="10"/>
    </row>
    <row r="467" spans="1:23">
      <c r="A467" s="11"/>
      <c r="B467" s="11"/>
      <c r="C467" s="11"/>
      <c r="D467" s="11"/>
      <c r="E467" s="11"/>
      <c r="F467" s="11"/>
      <c r="G467" s="11"/>
      <c r="H467" s="11"/>
      <c r="I467" s="10"/>
      <c r="J467" s="10"/>
      <c r="K467" s="10"/>
      <c r="L467" s="10"/>
      <c r="M467" s="10"/>
      <c r="N467" s="13"/>
      <c r="O467" s="13"/>
      <c r="P467" s="13"/>
      <c r="Q467" s="13"/>
      <c r="R467" s="27"/>
      <c r="S467" s="27"/>
      <c r="T467" s="27"/>
      <c r="U467" s="30"/>
      <c r="V467" s="10"/>
      <c r="W467" s="10"/>
    </row>
    <row r="468" spans="1:23">
      <c r="A468" s="11"/>
      <c r="B468" s="11"/>
      <c r="C468" s="11"/>
      <c r="D468" s="11"/>
      <c r="E468" s="11"/>
      <c r="F468" s="11"/>
      <c r="G468" s="11"/>
      <c r="H468" s="11"/>
      <c r="I468" s="10"/>
      <c r="J468" s="10"/>
      <c r="K468" s="10"/>
      <c r="L468" s="10"/>
      <c r="M468" s="10"/>
      <c r="N468" s="13"/>
      <c r="O468" s="13"/>
      <c r="P468" s="13"/>
      <c r="Q468" s="13"/>
      <c r="R468" s="27"/>
      <c r="S468" s="27"/>
      <c r="T468" s="27"/>
      <c r="U468" s="30"/>
      <c r="V468" s="10"/>
      <c r="W468" s="10"/>
    </row>
    <row r="469" spans="1:23">
      <c r="A469" s="11"/>
      <c r="B469" s="11"/>
      <c r="C469" s="11"/>
      <c r="D469" s="11"/>
      <c r="E469" s="11"/>
      <c r="F469" s="11"/>
      <c r="G469" s="11"/>
      <c r="H469" s="11"/>
      <c r="I469" s="10"/>
      <c r="J469" s="10"/>
      <c r="K469" s="10"/>
      <c r="L469" s="10"/>
      <c r="M469" s="10"/>
      <c r="N469" s="13"/>
      <c r="O469" s="13"/>
      <c r="P469" s="13"/>
      <c r="Q469" s="13"/>
      <c r="R469" s="27"/>
      <c r="S469" s="27"/>
      <c r="T469" s="27"/>
      <c r="U469" s="30"/>
      <c r="V469" s="10"/>
      <c r="W469" s="10"/>
    </row>
    <row r="470" spans="1:23">
      <c r="A470" s="11"/>
      <c r="B470" s="11"/>
      <c r="C470" s="11"/>
      <c r="D470" s="11"/>
      <c r="E470" s="11"/>
      <c r="F470" s="11"/>
      <c r="G470" s="11"/>
      <c r="H470" s="11"/>
      <c r="I470" s="10"/>
      <c r="J470" s="10"/>
      <c r="K470" s="10"/>
      <c r="L470" s="10"/>
      <c r="M470" s="10"/>
      <c r="N470" s="13"/>
      <c r="O470" s="13"/>
      <c r="P470" s="13"/>
      <c r="Q470" s="13"/>
      <c r="R470" s="27"/>
      <c r="S470" s="27"/>
      <c r="T470" s="27"/>
      <c r="U470" s="30"/>
      <c r="V470" s="10"/>
      <c r="W470" s="10"/>
    </row>
    <row r="471" spans="1:23">
      <c r="A471" s="11"/>
      <c r="B471" s="11"/>
      <c r="C471" s="11"/>
      <c r="D471" s="11"/>
      <c r="E471" s="11"/>
      <c r="F471" s="11"/>
      <c r="G471" s="11"/>
      <c r="H471" s="11"/>
      <c r="I471" s="10"/>
      <c r="J471" s="10"/>
      <c r="K471" s="10"/>
      <c r="L471" s="10"/>
      <c r="M471" s="10"/>
      <c r="N471" s="13"/>
      <c r="O471" s="13"/>
      <c r="P471" s="13"/>
      <c r="Q471" s="13"/>
      <c r="R471" s="27"/>
      <c r="S471" s="27"/>
      <c r="T471" s="27"/>
      <c r="U471" s="30"/>
      <c r="V471" s="10"/>
      <c r="W471" s="10"/>
    </row>
    <row r="472" spans="1:23">
      <c r="A472" s="11"/>
      <c r="B472" s="11"/>
      <c r="C472" s="11"/>
      <c r="D472" s="11"/>
      <c r="E472" s="11"/>
      <c r="F472" s="11"/>
      <c r="G472" s="11"/>
      <c r="H472" s="11"/>
      <c r="I472" s="10"/>
      <c r="J472" s="10"/>
      <c r="K472" s="10"/>
      <c r="L472" s="10"/>
      <c r="M472" s="10"/>
      <c r="N472" s="13"/>
      <c r="O472" s="13"/>
      <c r="P472" s="13"/>
      <c r="Q472" s="13"/>
      <c r="R472" s="27"/>
      <c r="S472" s="27"/>
      <c r="T472" s="27"/>
      <c r="U472" s="30"/>
      <c r="V472" s="10"/>
      <c r="W472" s="10"/>
    </row>
    <row r="473" spans="1:23">
      <c r="A473" s="11"/>
      <c r="B473" s="11"/>
      <c r="C473" s="11"/>
      <c r="D473" s="11"/>
      <c r="E473" s="11"/>
      <c r="F473" s="11"/>
      <c r="G473" s="11"/>
      <c r="H473" s="11"/>
      <c r="I473" s="10"/>
      <c r="J473" s="10"/>
      <c r="K473" s="10"/>
      <c r="L473" s="10"/>
      <c r="M473" s="10"/>
      <c r="N473" s="13"/>
      <c r="O473" s="13"/>
      <c r="P473" s="13"/>
      <c r="Q473" s="13"/>
      <c r="R473" s="27"/>
      <c r="S473" s="27"/>
      <c r="T473" s="27"/>
      <c r="U473" s="30"/>
      <c r="V473" s="10"/>
      <c r="W473" s="10"/>
    </row>
    <row r="474" spans="1:23">
      <c r="A474" s="11"/>
      <c r="B474" s="11"/>
      <c r="C474" s="11"/>
      <c r="D474" s="11"/>
      <c r="E474" s="11"/>
      <c r="F474" s="11"/>
      <c r="G474" s="11"/>
      <c r="H474" s="11"/>
      <c r="I474" s="10"/>
      <c r="J474" s="10"/>
      <c r="K474" s="10"/>
      <c r="L474" s="10"/>
      <c r="M474" s="10"/>
      <c r="N474" s="13"/>
      <c r="O474" s="13"/>
      <c r="P474" s="13"/>
      <c r="Q474" s="13"/>
      <c r="R474" s="27"/>
      <c r="S474" s="27"/>
      <c r="T474" s="27"/>
      <c r="U474" s="30"/>
      <c r="V474" s="10"/>
      <c r="W474" s="10"/>
    </row>
    <row r="475" spans="1:23">
      <c r="A475" s="11"/>
      <c r="B475" s="11"/>
      <c r="C475" s="11"/>
      <c r="D475" s="11"/>
      <c r="E475" s="11"/>
      <c r="F475" s="11"/>
      <c r="G475" s="11"/>
      <c r="H475" s="11"/>
      <c r="I475" s="10"/>
      <c r="J475" s="10"/>
      <c r="K475" s="10"/>
      <c r="L475" s="10"/>
      <c r="M475" s="10"/>
      <c r="N475" s="13"/>
      <c r="O475" s="13"/>
      <c r="P475" s="13"/>
      <c r="Q475" s="13"/>
      <c r="R475" s="27"/>
      <c r="S475" s="27"/>
      <c r="T475" s="27"/>
      <c r="U475" s="30"/>
      <c r="V475" s="10"/>
      <c r="W475" s="10"/>
    </row>
    <row r="476" spans="1:23">
      <c r="A476" s="11"/>
      <c r="B476" s="11"/>
      <c r="C476" s="11"/>
      <c r="D476" s="11"/>
      <c r="E476" s="11"/>
      <c r="F476" s="11"/>
      <c r="G476" s="11"/>
      <c r="H476" s="11"/>
      <c r="I476" s="10"/>
      <c r="J476" s="10"/>
      <c r="K476" s="10"/>
      <c r="L476" s="10"/>
      <c r="M476" s="10"/>
      <c r="N476" s="13"/>
      <c r="O476" s="13"/>
      <c r="P476" s="13"/>
      <c r="Q476" s="13"/>
      <c r="R476" s="27"/>
      <c r="S476" s="27"/>
      <c r="T476" s="27"/>
      <c r="U476" s="30"/>
      <c r="V476" s="10"/>
      <c r="W476" s="10"/>
    </row>
    <row r="477" spans="1:23">
      <c r="A477" s="11"/>
      <c r="B477" s="11"/>
      <c r="C477" s="11"/>
      <c r="D477" s="11"/>
      <c r="E477" s="11"/>
      <c r="F477" s="11"/>
      <c r="G477" s="11"/>
      <c r="H477" s="11"/>
      <c r="I477" s="10"/>
      <c r="J477" s="10"/>
      <c r="K477" s="10"/>
      <c r="L477" s="10"/>
      <c r="M477" s="10"/>
      <c r="N477" s="13"/>
      <c r="O477" s="13"/>
      <c r="P477" s="13"/>
      <c r="Q477" s="13"/>
      <c r="R477" s="27"/>
      <c r="S477" s="27"/>
      <c r="T477" s="27"/>
      <c r="U477" s="30"/>
      <c r="V477" s="10"/>
      <c r="W477" s="10"/>
    </row>
    <row r="478" spans="1:23">
      <c r="A478" s="11"/>
      <c r="B478" s="11"/>
      <c r="C478" s="11"/>
      <c r="D478" s="11"/>
      <c r="E478" s="11"/>
      <c r="F478" s="11"/>
      <c r="G478" s="11"/>
      <c r="H478" s="11"/>
      <c r="I478" s="10"/>
      <c r="J478" s="10"/>
      <c r="K478" s="10"/>
      <c r="L478" s="10"/>
      <c r="M478" s="10"/>
      <c r="N478" s="13"/>
      <c r="O478" s="13"/>
      <c r="P478" s="13"/>
      <c r="Q478" s="13"/>
      <c r="R478" s="27"/>
      <c r="S478" s="27"/>
      <c r="T478" s="27"/>
      <c r="U478" s="30"/>
      <c r="V478" s="10"/>
      <c r="W478" s="10"/>
    </row>
    <row r="479" spans="1:23">
      <c r="A479" s="11"/>
      <c r="B479" s="11"/>
      <c r="C479" s="11"/>
      <c r="D479" s="11"/>
      <c r="E479" s="11"/>
      <c r="F479" s="11"/>
      <c r="G479" s="11"/>
      <c r="H479" s="11"/>
      <c r="I479" s="10"/>
      <c r="J479" s="10"/>
      <c r="K479" s="10"/>
      <c r="L479" s="10"/>
      <c r="M479" s="10"/>
      <c r="N479" s="13"/>
      <c r="O479" s="13"/>
      <c r="P479" s="13"/>
      <c r="Q479" s="13"/>
      <c r="R479" s="27"/>
      <c r="S479" s="27"/>
      <c r="T479" s="27"/>
      <c r="U479" s="30"/>
      <c r="V479" s="10"/>
      <c r="W479" s="10"/>
    </row>
    <row r="480" spans="1:23">
      <c r="A480" s="11"/>
      <c r="B480" s="11"/>
      <c r="C480" s="11"/>
      <c r="D480" s="11"/>
      <c r="E480" s="11"/>
      <c r="F480" s="11"/>
      <c r="G480" s="11"/>
      <c r="H480" s="11"/>
      <c r="I480" s="10"/>
      <c r="J480" s="10"/>
      <c r="K480" s="10"/>
      <c r="L480" s="10"/>
      <c r="M480" s="10"/>
      <c r="N480" s="13"/>
      <c r="O480" s="13"/>
      <c r="P480" s="13"/>
      <c r="Q480" s="13"/>
      <c r="R480" s="27"/>
      <c r="S480" s="27"/>
      <c r="T480" s="27"/>
      <c r="U480" s="30"/>
      <c r="V480" s="10"/>
      <c r="W480" s="10"/>
    </row>
    <row r="481" spans="1:23">
      <c r="A481" s="11"/>
      <c r="B481" s="11"/>
      <c r="C481" s="11"/>
      <c r="D481" s="11"/>
      <c r="E481" s="11"/>
      <c r="F481" s="11"/>
      <c r="G481" s="11"/>
      <c r="H481" s="11"/>
      <c r="I481" s="10"/>
      <c r="J481" s="10"/>
      <c r="K481" s="10"/>
      <c r="L481" s="10"/>
      <c r="M481" s="10"/>
      <c r="N481" s="13"/>
      <c r="O481" s="13"/>
      <c r="P481" s="13"/>
      <c r="Q481" s="13"/>
      <c r="R481" s="27"/>
      <c r="S481" s="27"/>
      <c r="T481" s="27"/>
      <c r="U481" s="30"/>
      <c r="V481" s="10"/>
      <c r="W481" s="10"/>
    </row>
    <row r="482" spans="1:23">
      <c r="A482" s="11"/>
      <c r="B482" s="11"/>
      <c r="C482" s="11"/>
      <c r="D482" s="11"/>
      <c r="E482" s="11"/>
      <c r="F482" s="11"/>
      <c r="G482" s="11"/>
      <c r="H482" s="11"/>
      <c r="I482" s="10"/>
      <c r="J482" s="10"/>
      <c r="K482" s="10"/>
      <c r="L482" s="10"/>
      <c r="M482" s="10"/>
      <c r="N482" s="13"/>
      <c r="O482" s="13"/>
      <c r="P482" s="13"/>
      <c r="Q482" s="13"/>
      <c r="R482" s="27"/>
      <c r="S482" s="27"/>
      <c r="T482" s="27"/>
      <c r="U482" s="30"/>
      <c r="V482" s="10"/>
      <c r="W482" s="10"/>
    </row>
    <row r="483" spans="1:23">
      <c r="A483" s="11"/>
      <c r="B483" s="11"/>
      <c r="C483" s="11"/>
      <c r="D483" s="11"/>
      <c r="E483" s="11"/>
      <c r="F483" s="11"/>
      <c r="G483" s="11"/>
      <c r="H483" s="11"/>
      <c r="I483" s="10"/>
      <c r="J483" s="10"/>
      <c r="K483" s="10"/>
      <c r="L483" s="10"/>
      <c r="M483" s="10"/>
      <c r="N483" s="13"/>
      <c r="O483" s="13"/>
      <c r="P483" s="13"/>
      <c r="Q483" s="13"/>
      <c r="R483" s="27"/>
      <c r="S483" s="27"/>
      <c r="T483" s="27"/>
      <c r="U483" s="30"/>
      <c r="V483" s="10"/>
      <c r="W483" s="10"/>
    </row>
    <row r="484" spans="1:23">
      <c r="A484" s="11"/>
      <c r="B484" s="11"/>
      <c r="C484" s="11"/>
      <c r="D484" s="11"/>
      <c r="E484" s="11"/>
      <c r="F484" s="11"/>
      <c r="G484" s="11"/>
      <c r="H484" s="11"/>
      <c r="I484" s="10"/>
      <c r="J484" s="10"/>
      <c r="K484" s="10"/>
      <c r="L484" s="10"/>
      <c r="M484" s="10"/>
      <c r="N484" s="13"/>
      <c r="O484" s="13"/>
      <c r="P484" s="13"/>
      <c r="Q484" s="13"/>
      <c r="R484" s="27"/>
      <c r="S484" s="27"/>
      <c r="T484" s="27"/>
      <c r="U484" s="30"/>
      <c r="V484" s="10"/>
      <c r="W484" s="10"/>
    </row>
    <row r="485" spans="1:23">
      <c r="A485" s="11"/>
      <c r="B485" s="11"/>
      <c r="C485" s="11"/>
      <c r="D485" s="11"/>
      <c r="E485" s="11"/>
      <c r="F485" s="11"/>
      <c r="G485" s="11"/>
      <c r="H485" s="11"/>
      <c r="I485" s="10"/>
      <c r="J485" s="10"/>
      <c r="K485" s="10"/>
      <c r="L485" s="10"/>
      <c r="M485" s="10"/>
      <c r="N485" s="13"/>
      <c r="O485" s="13"/>
      <c r="P485" s="13"/>
      <c r="Q485" s="13"/>
      <c r="R485" s="27"/>
      <c r="S485" s="27"/>
      <c r="T485" s="27"/>
      <c r="U485" s="30"/>
      <c r="V485" s="10"/>
      <c r="W485" s="10"/>
    </row>
    <row r="486" spans="1:23">
      <c r="A486" s="11"/>
      <c r="B486" s="11"/>
      <c r="C486" s="11"/>
      <c r="D486" s="11"/>
      <c r="E486" s="11"/>
      <c r="F486" s="11"/>
      <c r="G486" s="11"/>
      <c r="H486" s="11"/>
      <c r="I486" s="10"/>
      <c r="J486" s="10"/>
      <c r="K486" s="10"/>
      <c r="L486" s="10"/>
      <c r="M486" s="10"/>
      <c r="N486" s="13"/>
      <c r="O486" s="13"/>
      <c r="P486" s="13"/>
      <c r="Q486" s="13"/>
      <c r="R486" s="27"/>
      <c r="S486" s="27"/>
      <c r="T486" s="27"/>
      <c r="U486" s="30"/>
      <c r="V486" s="10"/>
      <c r="W486" s="10"/>
    </row>
    <row r="487" spans="1:23">
      <c r="A487" s="11"/>
      <c r="B487" s="11"/>
      <c r="C487" s="11"/>
      <c r="D487" s="11"/>
      <c r="E487" s="11"/>
      <c r="F487" s="11"/>
      <c r="G487" s="11"/>
      <c r="H487" s="11"/>
      <c r="I487" s="10"/>
      <c r="J487" s="10"/>
      <c r="K487" s="10"/>
      <c r="L487" s="10"/>
      <c r="M487" s="10"/>
      <c r="N487" s="13"/>
      <c r="O487" s="13"/>
      <c r="P487" s="13"/>
      <c r="Q487" s="13"/>
      <c r="R487" s="27"/>
      <c r="S487" s="27"/>
      <c r="T487" s="27"/>
      <c r="U487" s="30"/>
      <c r="V487" s="10"/>
      <c r="W487" s="10"/>
    </row>
    <row r="488" spans="1:23">
      <c r="A488" s="11"/>
      <c r="B488" s="11"/>
      <c r="C488" s="11"/>
      <c r="D488" s="11"/>
      <c r="E488" s="11"/>
      <c r="F488" s="11"/>
      <c r="G488" s="11"/>
      <c r="H488" s="11"/>
      <c r="I488" s="10"/>
      <c r="J488" s="10"/>
      <c r="K488" s="10"/>
      <c r="L488" s="10"/>
      <c r="M488" s="10"/>
      <c r="N488" s="13"/>
      <c r="O488" s="13"/>
      <c r="P488" s="13"/>
      <c r="Q488" s="13"/>
      <c r="R488" s="27"/>
      <c r="S488" s="27"/>
      <c r="T488" s="27"/>
      <c r="U488" s="30"/>
      <c r="V488" s="10"/>
      <c r="W488" s="10"/>
    </row>
    <row r="489" spans="1:23">
      <c r="A489" s="11"/>
      <c r="B489" s="11"/>
      <c r="C489" s="11"/>
      <c r="D489" s="11"/>
      <c r="E489" s="11"/>
      <c r="F489" s="11"/>
      <c r="G489" s="11"/>
      <c r="H489" s="11"/>
      <c r="I489" s="10"/>
      <c r="J489" s="10"/>
      <c r="K489" s="10"/>
      <c r="L489" s="10"/>
      <c r="M489" s="10"/>
      <c r="N489" s="13"/>
      <c r="O489" s="13"/>
      <c r="P489" s="13"/>
      <c r="Q489" s="13"/>
      <c r="R489" s="27"/>
      <c r="S489" s="27"/>
      <c r="T489" s="27"/>
      <c r="U489" s="30"/>
      <c r="V489" s="10"/>
      <c r="W489" s="10"/>
    </row>
    <row r="490" spans="1:23">
      <c r="A490" s="11"/>
      <c r="B490" s="11"/>
      <c r="C490" s="11"/>
      <c r="D490" s="11"/>
      <c r="E490" s="11"/>
      <c r="F490" s="11"/>
      <c r="G490" s="11"/>
      <c r="H490" s="11"/>
      <c r="I490" s="10"/>
      <c r="J490" s="10"/>
      <c r="K490" s="10"/>
      <c r="L490" s="10"/>
      <c r="M490" s="10"/>
      <c r="N490" s="13"/>
      <c r="O490" s="13"/>
      <c r="P490" s="13"/>
      <c r="Q490" s="13"/>
      <c r="R490" s="27"/>
      <c r="S490" s="27"/>
      <c r="T490" s="27"/>
      <c r="U490" s="30"/>
      <c r="V490" s="10"/>
      <c r="W490" s="10"/>
    </row>
    <row r="491" spans="1:23">
      <c r="A491" s="11"/>
      <c r="B491" s="11"/>
      <c r="C491" s="11"/>
      <c r="D491" s="11"/>
      <c r="E491" s="11"/>
      <c r="F491" s="11"/>
      <c r="G491" s="11"/>
      <c r="H491" s="11"/>
      <c r="I491" s="10"/>
      <c r="J491" s="10"/>
      <c r="K491" s="10"/>
      <c r="L491" s="10"/>
      <c r="M491" s="10"/>
      <c r="N491" s="13"/>
      <c r="O491" s="13"/>
      <c r="P491" s="13"/>
      <c r="Q491" s="13"/>
      <c r="R491" s="27"/>
      <c r="S491" s="27"/>
      <c r="T491" s="27"/>
      <c r="U491" s="30"/>
      <c r="V491" s="10"/>
      <c r="W491" s="10"/>
    </row>
    <row r="492" spans="1:23">
      <c r="A492" s="11"/>
      <c r="B492" s="11"/>
      <c r="C492" s="11"/>
      <c r="D492" s="11"/>
      <c r="E492" s="11"/>
      <c r="F492" s="11"/>
      <c r="G492" s="11"/>
      <c r="H492" s="11"/>
      <c r="I492" s="10"/>
      <c r="J492" s="10"/>
      <c r="K492" s="10"/>
      <c r="L492" s="10"/>
      <c r="M492" s="10"/>
      <c r="N492" s="13"/>
      <c r="O492" s="13"/>
      <c r="P492" s="13"/>
      <c r="Q492" s="13"/>
      <c r="R492" s="27"/>
      <c r="S492" s="27"/>
      <c r="T492" s="27"/>
      <c r="U492" s="30"/>
      <c r="V492" s="10"/>
      <c r="W492" s="10"/>
    </row>
    <row r="493" spans="1:23">
      <c r="A493" s="11"/>
      <c r="B493" s="11"/>
      <c r="C493" s="11"/>
      <c r="D493" s="11"/>
      <c r="E493" s="11"/>
      <c r="F493" s="11"/>
      <c r="G493" s="11"/>
      <c r="H493" s="11"/>
      <c r="I493" s="10"/>
      <c r="J493" s="10"/>
      <c r="K493" s="10"/>
      <c r="L493" s="10"/>
      <c r="M493" s="10"/>
      <c r="N493" s="13"/>
      <c r="O493" s="13"/>
      <c r="P493" s="13"/>
      <c r="Q493" s="13"/>
      <c r="R493" s="27"/>
      <c r="S493" s="27"/>
      <c r="T493" s="27"/>
      <c r="U493" s="30"/>
      <c r="V493" s="10"/>
      <c r="W493" s="10"/>
    </row>
    <row r="494" spans="1:23">
      <c r="A494" s="11"/>
      <c r="B494" s="11"/>
      <c r="C494" s="11"/>
      <c r="D494" s="11"/>
      <c r="E494" s="11"/>
      <c r="F494" s="11"/>
      <c r="G494" s="11"/>
      <c r="H494" s="11"/>
      <c r="I494" s="10"/>
      <c r="J494" s="10"/>
      <c r="K494" s="10"/>
      <c r="L494" s="10"/>
      <c r="M494" s="10"/>
      <c r="N494" s="13"/>
      <c r="O494" s="13"/>
      <c r="P494" s="13"/>
      <c r="Q494" s="13"/>
      <c r="R494" s="27"/>
      <c r="S494" s="27"/>
      <c r="T494" s="27"/>
      <c r="U494" s="30"/>
      <c r="V494" s="10"/>
      <c r="W494" s="10"/>
    </row>
    <row r="495" spans="1:23">
      <c r="A495" s="11"/>
      <c r="B495" s="11"/>
      <c r="C495" s="11"/>
      <c r="D495" s="11"/>
      <c r="E495" s="11"/>
      <c r="F495" s="11"/>
      <c r="G495" s="11"/>
      <c r="H495" s="11"/>
      <c r="I495" s="10"/>
      <c r="J495" s="10"/>
      <c r="K495" s="10"/>
      <c r="L495" s="10"/>
      <c r="M495" s="10"/>
      <c r="N495" s="13"/>
      <c r="O495" s="13"/>
      <c r="P495" s="13"/>
      <c r="Q495" s="13"/>
      <c r="R495" s="27"/>
      <c r="S495" s="27"/>
      <c r="T495" s="27"/>
      <c r="U495" s="30"/>
      <c r="V495" s="10"/>
      <c r="W495" s="10"/>
    </row>
    <row r="496" spans="1:23">
      <c r="A496" s="11"/>
      <c r="B496" s="11"/>
      <c r="C496" s="11"/>
      <c r="D496" s="11"/>
      <c r="E496" s="11"/>
      <c r="F496" s="11"/>
      <c r="G496" s="11"/>
      <c r="H496" s="11"/>
      <c r="I496" s="10"/>
      <c r="J496" s="10"/>
      <c r="K496" s="10"/>
      <c r="L496" s="10"/>
      <c r="M496" s="10"/>
      <c r="N496" s="13"/>
      <c r="O496" s="13"/>
      <c r="P496" s="13"/>
      <c r="Q496" s="13"/>
      <c r="R496" s="27"/>
      <c r="S496" s="27"/>
      <c r="T496" s="27"/>
      <c r="U496" s="30"/>
      <c r="V496" s="10"/>
      <c r="W496" s="10"/>
    </row>
    <row r="497" spans="1:23">
      <c r="A497" s="11"/>
      <c r="B497" s="11"/>
      <c r="C497" s="11"/>
      <c r="D497" s="11"/>
      <c r="E497" s="11"/>
      <c r="F497" s="11"/>
      <c r="G497" s="11"/>
      <c r="H497" s="11"/>
      <c r="I497" s="10" t="str">
        <f ca="1">IFERROR(OFFSET(Profile!$B$1,MATCH(D497&amp;"-"&amp;Medical!C497,Profile!B:B,0)-1,1),"NO DATA PROFILE FOUND")</f>
        <v>NO DATA PROFILE FOUND</v>
      </c>
      <c r="J497" s="10" t="e">
        <f ca="1">OFFSET(Profile!$B$1,MATCH(D497&amp;"-"&amp;Medical!C497,Profile!B:B,0)-1,2)</f>
        <v>#N/A</v>
      </c>
      <c r="K497" s="10" t="e">
        <f ca="1">OFFSET(Profile!$B$1,MATCH(D497&amp;"-"&amp;Medical!C497,Profile!B:B,0)-1,3)</f>
        <v>#N/A</v>
      </c>
      <c r="L497" s="10" t="e">
        <f ca="1">OFFSET(Profile!$B$1,MATCH(D497&amp;"-"&amp;Medical!C497,Profile!B:B,0)-1,4)</f>
        <v>#N/A</v>
      </c>
      <c r="M497" s="10" t="e">
        <f ca="1">OFFSET(Profile!$B$1,MATCH(D497&amp;"-"&amp;Medical!C497,Profile!B:B,0)-1,5)</f>
        <v>#N/A</v>
      </c>
      <c r="N497" s="13"/>
      <c r="O497" s="13"/>
      <c r="P497" s="13"/>
      <c r="Q497" s="13"/>
      <c r="R497" s="27"/>
      <c r="S497" s="27"/>
      <c r="T497" s="27"/>
      <c r="U497" s="30" t="str">
        <f ca="1">IF(A497="","",IFERROR(IF(OFFSET('Data Model'!$K$1,MATCH(W497,'Data Model'!L:L,0)-1,0)=TRUE,"Y","N"),"N"))</f>
        <v/>
      </c>
      <c r="V497" s="10" t="str">
        <f t="shared" ref="V497:V514" si="11">IF(A497="","",IF(E497="NOT USED","('"&amp;A497&amp;"','"&amp;D497&amp;"',"&amp;B497&amp;",'"""&amp;C497&amp;"""',NULL,NULL,NULL,NULL,NULL,"&amp;IF(P497=TRUE,"TRUE","NULL")&amp;","&amp;IF(O497=TRUE,"TRUE","NULL")&amp;"),","('"&amp;A497&amp;"',"&amp;IF(ISBLANK(D497),"NULL","'"&amp;D497&amp;"'")&amp;","&amp;IF(ISBLANK(B497),"NULL",B497)&amp;","&amp;IF(ISBLANK(C497),"NULL","'"""&amp;C497&amp;"""'")&amp;",'"&amp;G497&amp;"','"&amp;E497&amp;"',"&amp;IF(N497="","NULL",N497)&amp;","&amp;IF(F497="Y","NULL","'"&amp;H497&amp;"'")&amp;","&amp;IF(R497="","NULL","'"&amp;R497&amp;"'")&amp;","&amp;IF(P497=TRUE,"TRUE","NULL")&amp;","&amp;IF(O497=TRUE,"TRUE","NULL")&amp;"),"))</f>
        <v/>
      </c>
      <c r="W497" s="10" t="str">
        <f t="shared" ref="W497:W514" si="12">IF(A497="","",TRIM(G497)&amp;"-"&amp;TRIM(E497))</f>
        <v/>
      </c>
    </row>
    <row r="498" spans="1:23">
      <c r="A498" s="11"/>
      <c r="B498" s="11"/>
      <c r="C498" s="11"/>
      <c r="D498" s="11"/>
      <c r="E498" s="11"/>
      <c r="F498" s="11"/>
      <c r="G498" s="11"/>
      <c r="H498" s="11"/>
      <c r="I498" s="10" t="str">
        <f ca="1">IFERROR(OFFSET(Profile!$B$1,MATCH(D498&amp;"-"&amp;Medical!C498,Profile!B:B,0)-1,1),"NO DATA PROFILE FOUND")</f>
        <v>NO DATA PROFILE FOUND</v>
      </c>
      <c r="J498" s="10" t="e">
        <f ca="1">OFFSET(Profile!$B$1,MATCH(D498&amp;"-"&amp;Medical!C498,Profile!B:B,0)-1,2)</f>
        <v>#N/A</v>
      </c>
      <c r="K498" s="10" t="e">
        <f ca="1">OFFSET(Profile!$B$1,MATCH(D498&amp;"-"&amp;Medical!C498,Profile!B:B,0)-1,3)</f>
        <v>#N/A</v>
      </c>
      <c r="L498" s="10" t="e">
        <f ca="1">OFFSET(Profile!$B$1,MATCH(D498&amp;"-"&amp;Medical!C498,Profile!B:B,0)-1,4)</f>
        <v>#N/A</v>
      </c>
      <c r="M498" s="10" t="e">
        <f ca="1">OFFSET(Profile!$B$1,MATCH(D498&amp;"-"&amp;Medical!C498,Profile!B:B,0)-1,5)</f>
        <v>#N/A</v>
      </c>
      <c r="N498" s="13"/>
      <c r="O498" s="13"/>
      <c r="P498" s="13"/>
      <c r="Q498" s="13"/>
      <c r="R498" s="27"/>
      <c r="S498" s="27"/>
      <c r="T498" s="27"/>
      <c r="U498" s="30" t="str">
        <f ca="1">IF(A498="","",IFERROR(IF(OFFSET('Data Model'!$K$1,MATCH(W498,'Data Model'!L:L,0)-1,0)=TRUE,"Y","N"),"N"))</f>
        <v/>
      </c>
      <c r="V498" s="10" t="str">
        <f t="shared" si="11"/>
        <v/>
      </c>
      <c r="W498" s="10" t="str">
        <f t="shared" si="12"/>
        <v/>
      </c>
    </row>
    <row r="499" spans="1:23">
      <c r="A499" s="11"/>
      <c r="B499" s="11"/>
      <c r="C499" s="11"/>
      <c r="D499" s="11"/>
      <c r="E499" s="11"/>
      <c r="F499" s="11"/>
      <c r="G499" s="11"/>
      <c r="H499" s="11"/>
      <c r="I499" s="10" t="str">
        <f ca="1">IFERROR(OFFSET(Profile!$B$1,MATCH(D499&amp;"-"&amp;Medical!C499,Profile!B:B,0)-1,1),"NO DATA PROFILE FOUND")</f>
        <v>NO DATA PROFILE FOUND</v>
      </c>
      <c r="J499" s="10" t="e">
        <f ca="1">OFFSET(Profile!$B$1,MATCH(D499&amp;"-"&amp;Medical!C499,Profile!B:B,0)-1,2)</f>
        <v>#N/A</v>
      </c>
      <c r="K499" s="10" t="e">
        <f ca="1">OFFSET(Profile!$B$1,MATCH(D499&amp;"-"&amp;Medical!C499,Profile!B:B,0)-1,3)</f>
        <v>#N/A</v>
      </c>
      <c r="L499" s="10" t="e">
        <f ca="1">OFFSET(Profile!$B$1,MATCH(D499&amp;"-"&amp;Medical!C499,Profile!B:B,0)-1,4)</f>
        <v>#N/A</v>
      </c>
      <c r="M499" s="10" t="e">
        <f ca="1">OFFSET(Profile!$B$1,MATCH(D499&amp;"-"&amp;Medical!C499,Profile!B:B,0)-1,5)</f>
        <v>#N/A</v>
      </c>
      <c r="N499" s="13"/>
      <c r="O499" s="13"/>
      <c r="P499" s="13"/>
      <c r="Q499" s="13"/>
      <c r="R499" s="27"/>
      <c r="S499" s="27"/>
      <c r="T499" s="27"/>
      <c r="U499" s="30" t="str">
        <f ca="1">IF(A499="","",IFERROR(IF(OFFSET('Data Model'!$K$1,MATCH(W499,'Data Model'!L:L,0)-1,0)=TRUE,"Y","N"),"N"))</f>
        <v/>
      </c>
      <c r="V499" s="10" t="str">
        <f t="shared" si="11"/>
        <v/>
      </c>
      <c r="W499" s="10" t="str">
        <f t="shared" si="12"/>
        <v/>
      </c>
    </row>
    <row r="500" spans="1:23">
      <c r="A500" s="11"/>
      <c r="B500" s="11"/>
      <c r="C500" s="11"/>
      <c r="D500" s="11"/>
      <c r="E500" s="11"/>
      <c r="F500" s="11"/>
      <c r="G500" s="11"/>
      <c r="H500" s="11"/>
      <c r="I500" s="10" t="str">
        <f ca="1">IFERROR(OFFSET(Profile!$B$1,MATCH(D500&amp;"-"&amp;Medical!C500,Profile!B:B,0)-1,1),"NO DATA PROFILE FOUND")</f>
        <v>NO DATA PROFILE FOUND</v>
      </c>
      <c r="J500" s="10" t="e">
        <f ca="1">OFFSET(Profile!$B$1,MATCH(D500&amp;"-"&amp;Medical!C500,Profile!B:B,0)-1,2)</f>
        <v>#N/A</v>
      </c>
      <c r="K500" s="10" t="e">
        <f ca="1">OFFSET(Profile!$B$1,MATCH(D500&amp;"-"&amp;Medical!C500,Profile!B:B,0)-1,3)</f>
        <v>#N/A</v>
      </c>
      <c r="L500" s="10" t="e">
        <f ca="1">OFFSET(Profile!$B$1,MATCH(D500&amp;"-"&amp;Medical!C500,Profile!B:B,0)-1,4)</f>
        <v>#N/A</v>
      </c>
      <c r="M500" s="10" t="e">
        <f ca="1">OFFSET(Profile!$B$1,MATCH(D500&amp;"-"&amp;Medical!C500,Profile!B:B,0)-1,5)</f>
        <v>#N/A</v>
      </c>
      <c r="N500" s="13"/>
      <c r="O500" s="13"/>
      <c r="P500" s="13"/>
      <c r="Q500" s="13"/>
      <c r="R500" s="27"/>
      <c r="S500" s="27"/>
      <c r="T500" s="27"/>
      <c r="U500" s="30" t="str">
        <f ca="1">IF(A500="","",IFERROR(IF(OFFSET('Data Model'!$K$1,MATCH(W500,'Data Model'!L:L,0)-1,0)=TRUE,"Y","N"),"N"))</f>
        <v/>
      </c>
      <c r="V500" s="10" t="str">
        <f t="shared" si="11"/>
        <v/>
      </c>
      <c r="W500" s="10" t="str">
        <f t="shared" si="12"/>
        <v/>
      </c>
    </row>
    <row r="501" spans="1:23">
      <c r="A501" s="11"/>
      <c r="B501" s="11"/>
      <c r="C501" s="11"/>
      <c r="D501" s="11"/>
      <c r="E501" s="11"/>
      <c r="F501" s="11"/>
      <c r="G501" s="11"/>
      <c r="H501" s="11"/>
      <c r="I501" s="10" t="str">
        <f ca="1">IFERROR(OFFSET(Profile!$B$1,MATCH(D501&amp;"-"&amp;Medical!C501,Profile!B:B,0)-1,1),"NO DATA PROFILE FOUND")</f>
        <v>NO DATA PROFILE FOUND</v>
      </c>
      <c r="J501" s="10" t="e">
        <f ca="1">OFFSET(Profile!$B$1,MATCH(D501&amp;"-"&amp;Medical!C501,Profile!B:B,0)-1,2)</f>
        <v>#N/A</v>
      </c>
      <c r="K501" s="10" t="e">
        <f ca="1">OFFSET(Profile!$B$1,MATCH(D501&amp;"-"&amp;Medical!C501,Profile!B:B,0)-1,3)</f>
        <v>#N/A</v>
      </c>
      <c r="L501" s="10" t="e">
        <f ca="1">OFFSET(Profile!$B$1,MATCH(D501&amp;"-"&amp;Medical!C501,Profile!B:B,0)-1,4)</f>
        <v>#N/A</v>
      </c>
      <c r="M501" s="10" t="e">
        <f ca="1">OFFSET(Profile!$B$1,MATCH(D501&amp;"-"&amp;Medical!C501,Profile!B:B,0)-1,5)</f>
        <v>#N/A</v>
      </c>
      <c r="N501" s="13"/>
      <c r="O501" s="13"/>
      <c r="P501" s="13"/>
      <c r="Q501" s="13"/>
      <c r="R501" s="27"/>
      <c r="S501" s="27"/>
      <c r="T501" s="27"/>
      <c r="U501" s="30" t="str">
        <f ca="1">IF(A501="","",IFERROR(IF(OFFSET('Data Model'!$K$1,MATCH(W501,'Data Model'!L:L,0)-1,0)=TRUE,"Y","N"),"N"))</f>
        <v/>
      </c>
      <c r="V501" s="10" t="str">
        <f t="shared" si="11"/>
        <v/>
      </c>
      <c r="W501" s="10" t="str">
        <f t="shared" si="12"/>
        <v/>
      </c>
    </row>
    <row r="502" spans="1:23">
      <c r="A502" s="11"/>
      <c r="B502" s="11"/>
      <c r="C502" s="11"/>
      <c r="D502" s="11"/>
      <c r="E502" s="11"/>
      <c r="F502" s="11"/>
      <c r="G502" s="11"/>
      <c r="H502" s="11"/>
      <c r="I502" s="10" t="str">
        <f ca="1">IFERROR(OFFSET(Profile!$B$1,MATCH(D502&amp;"-"&amp;Medical!C502,Profile!B:B,0)-1,1),"NO DATA PROFILE FOUND")</f>
        <v>NO DATA PROFILE FOUND</v>
      </c>
      <c r="J502" s="10" t="e">
        <f ca="1">OFFSET(Profile!$B$1,MATCH(D502&amp;"-"&amp;Medical!C502,Profile!B:B,0)-1,2)</f>
        <v>#N/A</v>
      </c>
      <c r="K502" s="10" t="e">
        <f ca="1">OFFSET(Profile!$B$1,MATCH(D502&amp;"-"&amp;Medical!C502,Profile!B:B,0)-1,3)</f>
        <v>#N/A</v>
      </c>
      <c r="L502" s="10" t="e">
        <f ca="1">OFFSET(Profile!$B$1,MATCH(D502&amp;"-"&amp;Medical!C502,Profile!B:B,0)-1,4)</f>
        <v>#N/A</v>
      </c>
      <c r="M502" s="10" t="e">
        <f ca="1">OFFSET(Profile!$B$1,MATCH(D502&amp;"-"&amp;Medical!C502,Profile!B:B,0)-1,5)</f>
        <v>#N/A</v>
      </c>
      <c r="N502" s="13"/>
      <c r="O502" s="13"/>
      <c r="P502" s="13"/>
      <c r="Q502" s="13"/>
      <c r="R502" s="27"/>
      <c r="S502" s="27"/>
      <c r="T502" s="27"/>
      <c r="U502" s="30" t="str">
        <f ca="1">IF(A502="","",IFERROR(IF(OFFSET('Data Model'!$K$1,MATCH(W502,'Data Model'!L:L,0)-1,0)=TRUE,"Y","N"),"N"))</f>
        <v/>
      </c>
      <c r="V502" s="10" t="str">
        <f t="shared" si="11"/>
        <v/>
      </c>
      <c r="W502" s="10" t="str">
        <f t="shared" si="12"/>
        <v/>
      </c>
    </row>
    <row r="503" spans="1:23">
      <c r="A503" s="11"/>
      <c r="B503" s="11"/>
      <c r="C503" s="11"/>
      <c r="D503" s="11"/>
      <c r="E503" s="11"/>
      <c r="F503" s="11"/>
      <c r="G503" s="11"/>
      <c r="H503" s="11"/>
      <c r="I503" s="10" t="str">
        <f ca="1">IFERROR(OFFSET(Profile!$B$1,MATCH(D503&amp;"-"&amp;Medical!C503,Profile!B:B,0)-1,1),"NO DATA PROFILE FOUND")</f>
        <v>NO DATA PROFILE FOUND</v>
      </c>
      <c r="J503" s="10" t="e">
        <f ca="1">OFFSET(Profile!$B$1,MATCH(D503&amp;"-"&amp;Medical!C503,Profile!B:B,0)-1,2)</f>
        <v>#N/A</v>
      </c>
      <c r="K503" s="10" t="e">
        <f ca="1">OFFSET(Profile!$B$1,MATCH(D503&amp;"-"&amp;Medical!C503,Profile!B:B,0)-1,3)</f>
        <v>#N/A</v>
      </c>
      <c r="L503" s="10" t="e">
        <f ca="1">OFFSET(Profile!$B$1,MATCH(D503&amp;"-"&amp;Medical!C503,Profile!B:B,0)-1,4)</f>
        <v>#N/A</v>
      </c>
      <c r="M503" s="10" t="e">
        <f ca="1">OFFSET(Profile!$B$1,MATCH(D503&amp;"-"&amp;Medical!C503,Profile!B:B,0)-1,5)</f>
        <v>#N/A</v>
      </c>
      <c r="N503" s="13"/>
      <c r="O503" s="13"/>
      <c r="P503" s="13"/>
      <c r="Q503" s="13"/>
      <c r="R503" s="27"/>
      <c r="S503" s="27"/>
      <c r="T503" s="27"/>
      <c r="U503" s="30" t="str">
        <f ca="1">IF(A503="","",IFERROR(IF(OFFSET('Data Model'!$K$1,MATCH(W503,'Data Model'!L:L,0)-1,0)=TRUE,"Y","N"),"N"))</f>
        <v/>
      </c>
      <c r="V503" s="10" t="str">
        <f t="shared" si="11"/>
        <v/>
      </c>
      <c r="W503" s="10" t="str">
        <f t="shared" si="12"/>
        <v/>
      </c>
    </row>
    <row r="504" spans="1:23">
      <c r="A504" s="11"/>
      <c r="B504" s="11"/>
      <c r="C504" s="11"/>
      <c r="D504" s="11"/>
      <c r="E504" s="11"/>
      <c r="F504" s="11"/>
      <c r="G504" s="11"/>
      <c r="H504" s="11"/>
      <c r="I504" s="10" t="str">
        <f ca="1">IFERROR(OFFSET(Profile!$B$1,MATCH(D504&amp;"-"&amp;Medical!C504,Profile!B:B,0)-1,1),"NO DATA PROFILE FOUND")</f>
        <v>NO DATA PROFILE FOUND</v>
      </c>
      <c r="J504" s="10" t="e">
        <f ca="1">OFFSET(Profile!$B$1,MATCH(D504&amp;"-"&amp;Medical!C504,Profile!B:B,0)-1,2)</f>
        <v>#N/A</v>
      </c>
      <c r="K504" s="10" t="e">
        <f ca="1">OFFSET(Profile!$B$1,MATCH(D504&amp;"-"&amp;Medical!C504,Profile!B:B,0)-1,3)</f>
        <v>#N/A</v>
      </c>
      <c r="L504" s="10" t="e">
        <f ca="1">OFFSET(Profile!$B$1,MATCH(D504&amp;"-"&amp;Medical!C504,Profile!B:B,0)-1,4)</f>
        <v>#N/A</v>
      </c>
      <c r="M504" s="10" t="e">
        <f ca="1">OFFSET(Profile!$B$1,MATCH(D504&amp;"-"&amp;Medical!C504,Profile!B:B,0)-1,5)</f>
        <v>#N/A</v>
      </c>
      <c r="N504" s="13"/>
      <c r="O504" s="13"/>
      <c r="P504" s="13"/>
      <c r="Q504" s="13"/>
      <c r="R504" s="27"/>
      <c r="S504" s="27"/>
      <c r="T504" s="27"/>
      <c r="U504" s="30" t="str">
        <f ca="1">IF(A504="","",IFERROR(IF(OFFSET('Data Model'!$K$1,MATCH(W504,'Data Model'!L:L,0)-1,0)=TRUE,"Y","N"),"N"))</f>
        <v/>
      </c>
      <c r="V504" s="10" t="str">
        <f t="shared" si="11"/>
        <v/>
      </c>
      <c r="W504" s="10" t="str">
        <f t="shared" si="12"/>
        <v/>
      </c>
    </row>
    <row r="505" spans="1:23">
      <c r="A505" s="11"/>
      <c r="B505" s="11"/>
      <c r="C505" s="11"/>
      <c r="D505" s="11"/>
      <c r="E505" s="11"/>
      <c r="F505" s="11"/>
      <c r="G505" s="11"/>
      <c r="H505" s="11"/>
      <c r="I505" s="10" t="str">
        <f ca="1">IFERROR(OFFSET(Profile!$B$1,MATCH(D505&amp;"-"&amp;Medical!C505,Profile!B:B,0)-1,1),"NO DATA PROFILE FOUND")</f>
        <v>NO DATA PROFILE FOUND</v>
      </c>
      <c r="J505" s="10" t="e">
        <f ca="1">OFFSET(Profile!$B$1,MATCH(D505&amp;"-"&amp;Medical!C505,Profile!B:B,0)-1,2)</f>
        <v>#N/A</v>
      </c>
      <c r="K505" s="10" t="e">
        <f ca="1">OFFSET(Profile!$B$1,MATCH(D505&amp;"-"&amp;Medical!C505,Profile!B:B,0)-1,3)</f>
        <v>#N/A</v>
      </c>
      <c r="L505" s="10" t="e">
        <f ca="1">OFFSET(Profile!$B$1,MATCH(D505&amp;"-"&amp;Medical!C505,Profile!B:B,0)-1,4)</f>
        <v>#N/A</v>
      </c>
      <c r="M505" s="10" t="e">
        <f ca="1">OFFSET(Profile!$B$1,MATCH(D505&amp;"-"&amp;Medical!C505,Profile!B:B,0)-1,5)</f>
        <v>#N/A</v>
      </c>
      <c r="N505" s="13"/>
      <c r="O505" s="13"/>
      <c r="P505" s="13"/>
      <c r="Q505" s="13"/>
      <c r="R505" s="27"/>
      <c r="S505" s="27"/>
      <c r="T505" s="27"/>
      <c r="U505" s="30" t="str">
        <f ca="1">IF(A505="","",IFERROR(IF(OFFSET('Data Model'!$K$1,MATCH(W505,'Data Model'!L:L,0)-1,0)=TRUE,"Y","N"),"N"))</f>
        <v/>
      </c>
      <c r="V505" s="10" t="str">
        <f t="shared" si="11"/>
        <v/>
      </c>
      <c r="W505" s="10" t="str">
        <f t="shared" si="12"/>
        <v/>
      </c>
    </row>
    <row r="506" spans="1:23">
      <c r="A506" s="11"/>
      <c r="B506" s="11"/>
      <c r="C506" s="11"/>
      <c r="D506" s="11"/>
      <c r="E506" s="11"/>
      <c r="F506" s="11"/>
      <c r="G506" s="11"/>
      <c r="H506" s="11"/>
      <c r="I506" s="10" t="str">
        <f ca="1">IFERROR(OFFSET(Profile!$B$1,MATCH(D506&amp;"-"&amp;Medical!C506,Profile!B:B,0)-1,1),"NO DATA PROFILE FOUND")</f>
        <v>NO DATA PROFILE FOUND</v>
      </c>
      <c r="J506" s="10" t="e">
        <f ca="1">OFFSET(Profile!$B$1,MATCH(D506&amp;"-"&amp;Medical!C506,Profile!B:B,0)-1,2)</f>
        <v>#N/A</v>
      </c>
      <c r="K506" s="10" t="e">
        <f ca="1">OFFSET(Profile!$B$1,MATCH(D506&amp;"-"&amp;Medical!C506,Profile!B:B,0)-1,3)</f>
        <v>#N/A</v>
      </c>
      <c r="L506" s="10" t="e">
        <f ca="1">OFFSET(Profile!$B$1,MATCH(D506&amp;"-"&amp;Medical!C506,Profile!B:B,0)-1,4)</f>
        <v>#N/A</v>
      </c>
      <c r="M506" s="10" t="e">
        <f ca="1">OFFSET(Profile!$B$1,MATCH(D506&amp;"-"&amp;Medical!C506,Profile!B:B,0)-1,5)</f>
        <v>#N/A</v>
      </c>
      <c r="N506" s="13"/>
      <c r="O506" s="13"/>
      <c r="P506" s="13"/>
      <c r="Q506" s="13"/>
      <c r="R506" s="27"/>
      <c r="S506" s="27"/>
      <c r="T506" s="27"/>
      <c r="U506" s="30" t="str">
        <f ca="1">IF(A506="","",IFERROR(IF(OFFSET('Data Model'!$K$1,MATCH(W506,'Data Model'!L:L,0)-1,0)=TRUE,"Y","N"),"N"))</f>
        <v/>
      </c>
      <c r="V506" s="10" t="str">
        <f t="shared" si="11"/>
        <v/>
      </c>
      <c r="W506" s="10" t="str">
        <f t="shared" si="12"/>
        <v/>
      </c>
    </row>
    <row r="507" spans="1:23">
      <c r="A507" s="11"/>
      <c r="B507" s="11"/>
      <c r="C507" s="11"/>
      <c r="D507" s="11"/>
      <c r="E507" s="11"/>
      <c r="F507" s="11"/>
      <c r="G507" s="11"/>
      <c r="H507" s="11"/>
      <c r="I507" s="10" t="str">
        <f ca="1">IFERROR(OFFSET(Profile!$B$1,MATCH(D507&amp;"-"&amp;Medical!C507,Profile!B:B,0)-1,1),"NO DATA PROFILE FOUND")</f>
        <v>NO DATA PROFILE FOUND</v>
      </c>
      <c r="J507" s="10" t="e">
        <f ca="1">OFFSET(Profile!$B$1,MATCH(D507&amp;"-"&amp;Medical!C507,Profile!B:B,0)-1,2)</f>
        <v>#N/A</v>
      </c>
      <c r="K507" s="10" t="e">
        <f ca="1">OFFSET(Profile!$B$1,MATCH(D507&amp;"-"&amp;Medical!C507,Profile!B:B,0)-1,3)</f>
        <v>#N/A</v>
      </c>
      <c r="L507" s="10" t="e">
        <f ca="1">OFFSET(Profile!$B$1,MATCH(D507&amp;"-"&amp;Medical!C507,Profile!B:B,0)-1,4)</f>
        <v>#N/A</v>
      </c>
      <c r="M507" s="10" t="e">
        <f ca="1">OFFSET(Profile!$B$1,MATCH(D507&amp;"-"&amp;Medical!C507,Profile!B:B,0)-1,5)</f>
        <v>#N/A</v>
      </c>
      <c r="N507" s="13"/>
      <c r="O507" s="13"/>
      <c r="P507" s="13"/>
      <c r="Q507" s="13"/>
      <c r="R507" s="27"/>
      <c r="S507" s="27"/>
      <c r="T507" s="27"/>
      <c r="U507" s="30" t="str">
        <f ca="1">IF(A507="","",IFERROR(IF(OFFSET('Data Model'!$K$1,MATCH(W507,'Data Model'!L:L,0)-1,0)=TRUE,"Y","N"),"N"))</f>
        <v/>
      </c>
      <c r="V507" s="10" t="str">
        <f t="shared" si="11"/>
        <v/>
      </c>
      <c r="W507" s="10" t="str">
        <f t="shared" si="12"/>
        <v/>
      </c>
    </row>
    <row r="508" spans="1:23">
      <c r="A508" s="11"/>
      <c r="B508" s="11"/>
      <c r="C508" s="11"/>
      <c r="D508" s="11"/>
      <c r="E508" s="11"/>
      <c r="F508" s="11"/>
      <c r="G508" s="11"/>
      <c r="H508" s="11"/>
      <c r="I508" s="10" t="str">
        <f ca="1">IFERROR(OFFSET(Profile!$B$1,MATCH(D508&amp;"-"&amp;Medical!C508,Profile!B:B,0)-1,1),"NO DATA PROFILE FOUND")</f>
        <v>NO DATA PROFILE FOUND</v>
      </c>
      <c r="J508" s="10" t="e">
        <f ca="1">OFFSET(Profile!$B$1,MATCH(D508&amp;"-"&amp;Medical!C508,Profile!B:B,0)-1,2)</f>
        <v>#N/A</v>
      </c>
      <c r="K508" s="10" t="e">
        <f ca="1">OFFSET(Profile!$B$1,MATCH(D508&amp;"-"&amp;Medical!C508,Profile!B:B,0)-1,3)</f>
        <v>#N/A</v>
      </c>
      <c r="L508" s="10" t="e">
        <f ca="1">OFFSET(Profile!$B$1,MATCH(D508&amp;"-"&amp;Medical!C508,Profile!B:B,0)-1,4)</f>
        <v>#N/A</v>
      </c>
      <c r="M508" s="10" t="e">
        <f ca="1">OFFSET(Profile!$B$1,MATCH(D508&amp;"-"&amp;Medical!C508,Profile!B:B,0)-1,5)</f>
        <v>#N/A</v>
      </c>
      <c r="N508" s="13"/>
      <c r="O508" s="13"/>
      <c r="P508" s="13"/>
      <c r="Q508" s="13"/>
      <c r="R508" s="27"/>
      <c r="S508" s="27"/>
      <c r="T508" s="27"/>
      <c r="U508" s="30" t="str">
        <f ca="1">IF(A508="","",IFERROR(IF(OFFSET('Data Model'!$K$1,MATCH(W508,'Data Model'!L:L,0)-1,0)=TRUE,"Y","N"),"N"))</f>
        <v/>
      </c>
      <c r="V508" s="10" t="str">
        <f t="shared" si="11"/>
        <v/>
      </c>
      <c r="W508" s="10" t="str">
        <f t="shared" si="12"/>
        <v/>
      </c>
    </row>
    <row r="509" spans="1:23">
      <c r="A509" s="11"/>
      <c r="B509" s="11"/>
      <c r="C509" s="11"/>
      <c r="D509" s="11"/>
      <c r="E509" s="11"/>
      <c r="F509" s="11"/>
      <c r="G509" s="11"/>
      <c r="H509" s="11"/>
      <c r="I509" s="10" t="str">
        <f ca="1">IFERROR(OFFSET(Profile!$B$1,MATCH(D509&amp;"-"&amp;Medical!C509,Profile!B:B,0)-1,1),"NO DATA PROFILE FOUND")</f>
        <v>NO DATA PROFILE FOUND</v>
      </c>
      <c r="J509" s="10" t="e">
        <f ca="1">OFFSET(Profile!$B$1,MATCH(D509&amp;"-"&amp;Medical!C509,Profile!B:B,0)-1,2)</f>
        <v>#N/A</v>
      </c>
      <c r="K509" s="10" t="e">
        <f ca="1">OFFSET(Profile!$B$1,MATCH(D509&amp;"-"&amp;Medical!C509,Profile!B:B,0)-1,3)</f>
        <v>#N/A</v>
      </c>
      <c r="L509" s="10" t="e">
        <f ca="1">OFFSET(Profile!$B$1,MATCH(D509&amp;"-"&amp;Medical!C509,Profile!B:B,0)-1,4)</f>
        <v>#N/A</v>
      </c>
      <c r="M509" s="10" t="e">
        <f ca="1">OFFSET(Profile!$B$1,MATCH(D509&amp;"-"&amp;Medical!C509,Profile!B:B,0)-1,5)</f>
        <v>#N/A</v>
      </c>
      <c r="N509" s="13"/>
      <c r="O509" s="13"/>
      <c r="P509" s="13"/>
      <c r="Q509" s="13"/>
      <c r="R509" s="27"/>
      <c r="S509" s="27"/>
      <c r="T509" s="27"/>
      <c r="U509" s="30" t="str">
        <f ca="1">IF(A509="","",IFERROR(IF(OFFSET('Data Model'!$K$1,MATCH(W509,'Data Model'!L:L,0)-1,0)=TRUE,"Y","N"),"N"))</f>
        <v/>
      </c>
      <c r="V509" s="10" t="str">
        <f t="shared" si="11"/>
        <v/>
      </c>
      <c r="W509" s="10" t="str">
        <f t="shared" si="12"/>
        <v/>
      </c>
    </row>
    <row r="510" spans="1:23">
      <c r="A510" s="11"/>
      <c r="B510" s="11"/>
      <c r="C510" s="11"/>
      <c r="D510" s="11"/>
      <c r="E510" s="11"/>
      <c r="F510" s="11"/>
      <c r="G510" s="11"/>
      <c r="H510" s="11"/>
      <c r="I510" s="10" t="str">
        <f ca="1">IFERROR(OFFSET(Profile!$B$1,MATCH(D510&amp;"-"&amp;Medical!C510,Profile!B:B,0)-1,1),"NO DATA PROFILE FOUND")</f>
        <v>NO DATA PROFILE FOUND</v>
      </c>
      <c r="J510" s="10" t="e">
        <f ca="1">OFFSET(Profile!$B$1,MATCH(D510&amp;"-"&amp;Medical!C510,Profile!B:B,0)-1,2)</f>
        <v>#N/A</v>
      </c>
      <c r="K510" s="10" t="e">
        <f ca="1">OFFSET(Profile!$B$1,MATCH(D510&amp;"-"&amp;Medical!C510,Profile!B:B,0)-1,3)</f>
        <v>#N/A</v>
      </c>
      <c r="L510" s="10" t="e">
        <f ca="1">OFFSET(Profile!$B$1,MATCH(D510&amp;"-"&amp;Medical!C510,Profile!B:B,0)-1,4)</f>
        <v>#N/A</v>
      </c>
      <c r="M510" s="10" t="e">
        <f ca="1">OFFSET(Profile!$B$1,MATCH(D510&amp;"-"&amp;Medical!C510,Profile!B:B,0)-1,5)</f>
        <v>#N/A</v>
      </c>
      <c r="N510" s="13"/>
      <c r="O510" s="13"/>
      <c r="P510" s="13"/>
      <c r="Q510" s="13"/>
      <c r="R510" s="27"/>
      <c r="S510" s="27"/>
      <c r="T510" s="27"/>
      <c r="U510" s="30" t="str">
        <f ca="1">IF(A510="","",IFERROR(IF(OFFSET('Data Model'!$K$1,MATCH(W510,'Data Model'!L:L,0)-1,0)=TRUE,"Y","N"),"N"))</f>
        <v/>
      </c>
      <c r="V510" s="10" t="str">
        <f t="shared" si="11"/>
        <v/>
      </c>
      <c r="W510" s="10" t="str">
        <f t="shared" si="12"/>
        <v/>
      </c>
    </row>
    <row r="511" spans="1:23">
      <c r="A511" s="11"/>
      <c r="B511" s="11"/>
      <c r="C511" s="11"/>
      <c r="D511" s="11"/>
      <c r="E511" s="11"/>
      <c r="F511" s="11"/>
      <c r="G511" s="11"/>
      <c r="H511" s="11"/>
      <c r="I511" s="10" t="str">
        <f ca="1">IFERROR(OFFSET(Profile!$B$1,MATCH(D511&amp;"-"&amp;Medical!C511,Profile!B:B,0)-1,1),"NO DATA PROFILE FOUND")</f>
        <v>NO DATA PROFILE FOUND</v>
      </c>
      <c r="J511" s="10" t="e">
        <f ca="1">OFFSET(Profile!$B$1,MATCH(D511&amp;"-"&amp;Medical!C511,Profile!B:B,0)-1,2)</f>
        <v>#N/A</v>
      </c>
      <c r="K511" s="10" t="e">
        <f ca="1">OFFSET(Profile!$B$1,MATCH(D511&amp;"-"&amp;Medical!C511,Profile!B:B,0)-1,3)</f>
        <v>#N/A</v>
      </c>
      <c r="L511" s="10" t="e">
        <f ca="1">OFFSET(Profile!$B$1,MATCH(D511&amp;"-"&amp;Medical!C511,Profile!B:B,0)-1,4)</f>
        <v>#N/A</v>
      </c>
      <c r="M511" s="10" t="e">
        <f ca="1">OFFSET(Profile!$B$1,MATCH(D511&amp;"-"&amp;Medical!C511,Profile!B:B,0)-1,5)</f>
        <v>#N/A</v>
      </c>
      <c r="N511" s="13"/>
      <c r="O511" s="13"/>
      <c r="P511" s="13"/>
      <c r="Q511" s="13"/>
      <c r="R511" s="27"/>
      <c r="S511" s="27"/>
      <c r="T511" s="27"/>
      <c r="U511" s="30" t="str">
        <f ca="1">IF(A511="","",IFERROR(IF(OFFSET('Data Model'!$K$1,MATCH(W511,'Data Model'!L:L,0)-1,0)=TRUE,"Y","N"),"N"))</f>
        <v/>
      </c>
      <c r="V511" s="10" t="str">
        <f t="shared" si="11"/>
        <v/>
      </c>
      <c r="W511" s="10" t="str">
        <f t="shared" si="12"/>
        <v/>
      </c>
    </row>
    <row r="512" spans="1:23">
      <c r="A512" s="11"/>
      <c r="B512" s="11"/>
      <c r="C512" s="11"/>
      <c r="D512" s="11"/>
      <c r="E512" s="11"/>
      <c r="F512" s="11"/>
      <c r="G512" s="11"/>
      <c r="H512" s="11"/>
      <c r="I512" s="10" t="str">
        <f ca="1">IFERROR(OFFSET(Profile!$B$1,MATCH(D512&amp;"-"&amp;Medical!C512,Profile!B:B,0)-1,1),"NO DATA PROFILE FOUND")</f>
        <v>NO DATA PROFILE FOUND</v>
      </c>
      <c r="J512" s="10" t="e">
        <f ca="1">OFFSET(Profile!$B$1,MATCH(D512&amp;"-"&amp;Medical!C512,Profile!B:B,0)-1,2)</f>
        <v>#N/A</v>
      </c>
      <c r="K512" s="10" t="e">
        <f ca="1">OFFSET(Profile!$B$1,MATCH(D512&amp;"-"&amp;Medical!C512,Profile!B:B,0)-1,3)</f>
        <v>#N/A</v>
      </c>
      <c r="L512" s="10" t="e">
        <f ca="1">OFFSET(Profile!$B$1,MATCH(D512&amp;"-"&amp;Medical!C512,Profile!B:B,0)-1,4)</f>
        <v>#N/A</v>
      </c>
      <c r="M512" s="10" t="e">
        <f ca="1">OFFSET(Profile!$B$1,MATCH(D512&amp;"-"&amp;Medical!C512,Profile!B:B,0)-1,5)</f>
        <v>#N/A</v>
      </c>
      <c r="N512" s="13"/>
      <c r="O512" s="13"/>
      <c r="P512" s="13"/>
      <c r="Q512" s="13"/>
      <c r="R512" s="27"/>
      <c r="S512" s="27"/>
      <c r="T512" s="27"/>
      <c r="U512" s="30" t="str">
        <f ca="1">IF(A512="","",IFERROR(IF(OFFSET('Data Model'!$K$1,MATCH(W512,'Data Model'!L:L,0)-1,0)=TRUE,"Y","N"),"N"))</f>
        <v/>
      </c>
      <c r="V512" s="10" t="str">
        <f t="shared" si="11"/>
        <v/>
      </c>
      <c r="W512" s="10" t="str">
        <f t="shared" si="12"/>
        <v/>
      </c>
    </row>
    <row r="513" spans="1:23">
      <c r="A513" s="11"/>
      <c r="B513" s="11"/>
      <c r="C513" s="11"/>
      <c r="D513" s="11"/>
      <c r="E513" s="11"/>
      <c r="F513" s="11"/>
      <c r="G513" s="11"/>
      <c r="H513" s="11"/>
      <c r="I513" s="10" t="str">
        <f ca="1">IFERROR(OFFSET(Profile!$B$1,MATCH(D513&amp;"-"&amp;Medical!C513,Profile!B:B,0)-1,1),"NO DATA PROFILE FOUND")</f>
        <v>NO DATA PROFILE FOUND</v>
      </c>
      <c r="J513" s="10" t="e">
        <f ca="1">OFFSET(Profile!$B$1,MATCH(D513&amp;"-"&amp;Medical!C513,Profile!B:B,0)-1,2)</f>
        <v>#N/A</v>
      </c>
      <c r="K513" s="10" t="e">
        <f ca="1">OFFSET(Profile!$B$1,MATCH(D513&amp;"-"&amp;Medical!C513,Profile!B:B,0)-1,3)</f>
        <v>#N/A</v>
      </c>
      <c r="L513" s="10" t="e">
        <f ca="1">OFFSET(Profile!$B$1,MATCH(D513&amp;"-"&amp;Medical!C513,Profile!B:B,0)-1,4)</f>
        <v>#N/A</v>
      </c>
      <c r="M513" s="10" t="e">
        <f ca="1">OFFSET(Profile!$B$1,MATCH(D513&amp;"-"&amp;Medical!C513,Profile!B:B,0)-1,5)</f>
        <v>#N/A</v>
      </c>
      <c r="N513" s="13"/>
      <c r="O513" s="13"/>
      <c r="P513" s="13"/>
      <c r="Q513" s="13"/>
      <c r="R513" s="27"/>
      <c r="S513" s="27"/>
      <c r="T513" s="27"/>
      <c r="U513" s="30" t="str">
        <f ca="1">IF(A513="","",IFERROR(IF(OFFSET('Data Model'!$K$1,MATCH(W513,'Data Model'!L:L,0)-1,0)=TRUE,"Y","N"),"N"))</f>
        <v/>
      </c>
      <c r="V513" s="10" t="str">
        <f t="shared" si="11"/>
        <v/>
      </c>
      <c r="W513" s="10" t="str">
        <f t="shared" si="12"/>
        <v/>
      </c>
    </row>
    <row r="514" spans="1:23">
      <c r="A514" s="11"/>
      <c r="B514" s="11"/>
      <c r="C514" s="11"/>
      <c r="D514" s="11"/>
      <c r="E514" s="11"/>
      <c r="F514" s="11"/>
      <c r="G514" s="11"/>
      <c r="H514" s="11"/>
      <c r="I514" s="10" t="str">
        <f ca="1">IFERROR(OFFSET(Profile!$B$1,MATCH(D514&amp;"-"&amp;Medical!C514,Profile!B:B,0)-1,1),"NO DATA PROFILE FOUND")</f>
        <v>NO DATA PROFILE FOUND</v>
      </c>
      <c r="J514" s="10" t="e">
        <f ca="1">OFFSET(Profile!$B$1,MATCH(D514&amp;"-"&amp;Medical!C514,Profile!B:B,0)-1,2)</f>
        <v>#N/A</v>
      </c>
      <c r="K514" s="10" t="e">
        <f ca="1">OFFSET(Profile!$B$1,MATCH(D514&amp;"-"&amp;Medical!C514,Profile!B:B,0)-1,3)</f>
        <v>#N/A</v>
      </c>
      <c r="L514" s="10" t="e">
        <f ca="1">OFFSET(Profile!$B$1,MATCH(D514&amp;"-"&amp;Medical!C514,Profile!B:B,0)-1,4)</f>
        <v>#N/A</v>
      </c>
      <c r="M514" s="10" t="e">
        <f ca="1">OFFSET(Profile!$B$1,MATCH(D514&amp;"-"&amp;Medical!C514,Profile!B:B,0)-1,5)</f>
        <v>#N/A</v>
      </c>
      <c r="N514" s="13"/>
      <c r="O514" s="13"/>
      <c r="P514" s="13"/>
      <c r="Q514" s="13"/>
      <c r="R514" s="27"/>
      <c r="S514" s="27"/>
      <c r="T514" s="27"/>
      <c r="U514" s="30" t="str">
        <f ca="1">IF(A514="","",IFERROR(IF(OFFSET('Data Model'!$K$1,MATCH(W514,'Data Model'!L:L,0)-1,0)=TRUE,"Y","N"),"N"))</f>
        <v/>
      </c>
      <c r="V514" s="10" t="str">
        <f t="shared" si="11"/>
        <v/>
      </c>
      <c r="W514" s="10" t="str">
        <f t="shared" si="12"/>
        <v/>
      </c>
    </row>
    <row r="515" spans="1:23">
      <c r="A515" s="11"/>
      <c r="B515" s="11"/>
      <c r="C515" s="11"/>
      <c r="D515" s="11"/>
      <c r="E515" s="11"/>
      <c r="F515" s="11"/>
      <c r="G515" s="11"/>
      <c r="H515" s="11"/>
      <c r="I515" s="10" t="str">
        <f ca="1">IFERROR(OFFSET(Profile!$B$1,MATCH(D515&amp;"-"&amp;Medical!C515,Profile!B:B,0)-1,1),"NO DATA PROFILE FOUND")</f>
        <v>NO DATA PROFILE FOUND</v>
      </c>
      <c r="J515" s="10" t="e">
        <f ca="1">OFFSET(Profile!$B$1,MATCH(D515&amp;"-"&amp;Medical!C515,Profile!B:B,0)-1,2)</f>
        <v>#N/A</v>
      </c>
      <c r="K515" s="10" t="e">
        <f ca="1">OFFSET(Profile!$B$1,MATCH(D515&amp;"-"&amp;Medical!C515,Profile!B:B,0)-1,3)</f>
        <v>#N/A</v>
      </c>
      <c r="L515" s="10" t="e">
        <f ca="1">OFFSET(Profile!$B$1,MATCH(D515&amp;"-"&amp;Medical!C515,Profile!B:B,0)-1,4)</f>
        <v>#N/A</v>
      </c>
      <c r="M515" s="10" t="e">
        <f ca="1">OFFSET(Profile!$B$1,MATCH(D515&amp;"-"&amp;Medical!C515,Profile!B:B,0)-1,5)</f>
        <v>#N/A</v>
      </c>
      <c r="N515" s="13"/>
      <c r="O515" s="13"/>
      <c r="P515" s="13"/>
      <c r="Q515" s="13"/>
      <c r="R515" s="27"/>
      <c r="S515" s="27"/>
      <c r="T515" s="27"/>
      <c r="U515" s="30" t="str">
        <f ca="1">IF(A515="","",IFERROR(IF(OFFSET('Data Model'!$K$1,MATCH(W515,'Data Model'!L:L,0)-1,0)=TRUE,"Y","N"),"N"))</f>
        <v/>
      </c>
      <c r="V515" s="10" t="str">
        <f t="shared" ref="V515:V578" si="13">IF(A515="","",IF(E515="NOT USED","('"&amp;A515&amp;"','"&amp;D515&amp;"',"&amp;B515&amp;",'"""&amp;C515&amp;"""',NULL,NULL,NULL,NULL,NULL,"&amp;IF(P515=TRUE,"TRUE","NULL")&amp;","&amp;IF(O515=TRUE,"TRUE","NULL")&amp;"),","('"&amp;A515&amp;"',"&amp;IF(ISBLANK(D515),"NULL","'"&amp;D515&amp;"'")&amp;","&amp;IF(ISBLANK(B515),"NULL",B515)&amp;","&amp;IF(ISBLANK(C515),"NULL","'"""&amp;C515&amp;"""'")&amp;",'"&amp;G515&amp;"','"&amp;E515&amp;"',"&amp;IF(N515="","NULL",N515)&amp;","&amp;IF(F515="Y","NULL","'"&amp;H515&amp;"'")&amp;","&amp;IF(R515="","NULL","'"&amp;R515&amp;"'")&amp;","&amp;IF(P515=TRUE,"TRUE","NULL")&amp;","&amp;IF(O515=TRUE,"TRUE","NULL")&amp;"),"))</f>
        <v/>
      </c>
      <c r="W515" s="10" t="str">
        <f t="shared" ref="W515:W578" si="14">IF(A515="","",TRIM(G515)&amp;"-"&amp;TRIM(E515))</f>
        <v/>
      </c>
    </row>
    <row r="516" spans="1:23">
      <c r="A516" s="11"/>
      <c r="B516" s="11"/>
      <c r="C516" s="11"/>
      <c r="D516" s="11"/>
      <c r="E516" s="11"/>
      <c r="F516" s="11"/>
      <c r="G516" s="11"/>
      <c r="H516" s="11"/>
      <c r="I516" s="10" t="str">
        <f ca="1">IFERROR(OFFSET(Profile!$B$1,MATCH(D516&amp;"-"&amp;Medical!C516,Profile!B:B,0)-1,1),"NO DATA PROFILE FOUND")</f>
        <v>NO DATA PROFILE FOUND</v>
      </c>
      <c r="J516" s="10" t="e">
        <f ca="1">OFFSET(Profile!$B$1,MATCH(D516&amp;"-"&amp;Medical!C516,Profile!B:B,0)-1,2)</f>
        <v>#N/A</v>
      </c>
      <c r="K516" s="10" t="e">
        <f ca="1">OFFSET(Profile!$B$1,MATCH(D516&amp;"-"&amp;Medical!C516,Profile!B:B,0)-1,3)</f>
        <v>#N/A</v>
      </c>
      <c r="L516" s="10" t="e">
        <f ca="1">OFFSET(Profile!$B$1,MATCH(D516&amp;"-"&amp;Medical!C516,Profile!B:B,0)-1,4)</f>
        <v>#N/A</v>
      </c>
      <c r="M516" s="10" t="e">
        <f ca="1">OFFSET(Profile!$B$1,MATCH(D516&amp;"-"&amp;Medical!C516,Profile!B:B,0)-1,5)</f>
        <v>#N/A</v>
      </c>
      <c r="N516" s="13"/>
      <c r="O516" s="13"/>
      <c r="P516" s="13"/>
      <c r="Q516" s="13"/>
      <c r="R516" s="27"/>
      <c r="S516" s="27"/>
      <c r="T516" s="27"/>
      <c r="U516" s="30" t="str">
        <f ca="1">IF(A516="","",IFERROR(IF(OFFSET('Data Model'!$K$1,MATCH(W516,'Data Model'!L:L,0)-1,0)=TRUE,"Y","N"),"N"))</f>
        <v/>
      </c>
      <c r="V516" s="10" t="str">
        <f t="shared" si="13"/>
        <v/>
      </c>
      <c r="W516" s="10" t="str">
        <f t="shared" si="14"/>
        <v/>
      </c>
    </row>
    <row r="517" spans="1:23">
      <c r="A517" s="11"/>
      <c r="B517" s="11"/>
      <c r="C517" s="11"/>
      <c r="D517" s="11"/>
      <c r="E517" s="11"/>
      <c r="F517" s="11"/>
      <c r="G517" s="11"/>
      <c r="H517" s="11"/>
      <c r="I517" s="10" t="str">
        <f ca="1">IFERROR(OFFSET(Profile!$B$1,MATCH(D517&amp;"-"&amp;Medical!C517,Profile!B:B,0)-1,1),"NO DATA PROFILE FOUND")</f>
        <v>NO DATA PROFILE FOUND</v>
      </c>
      <c r="J517" s="10" t="e">
        <f ca="1">OFFSET(Profile!$B$1,MATCH(D517&amp;"-"&amp;Medical!C517,Profile!B:B,0)-1,2)</f>
        <v>#N/A</v>
      </c>
      <c r="K517" s="10" t="e">
        <f ca="1">OFFSET(Profile!$B$1,MATCH(D517&amp;"-"&amp;Medical!C517,Profile!B:B,0)-1,3)</f>
        <v>#N/A</v>
      </c>
      <c r="L517" s="10" t="e">
        <f ca="1">OFFSET(Profile!$B$1,MATCH(D517&amp;"-"&amp;Medical!C517,Profile!B:B,0)-1,4)</f>
        <v>#N/A</v>
      </c>
      <c r="M517" s="10" t="e">
        <f ca="1">OFFSET(Profile!$B$1,MATCH(D517&amp;"-"&amp;Medical!C517,Profile!B:B,0)-1,5)</f>
        <v>#N/A</v>
      </c>
      <c r="N517" s="13"/>
      <c r="O517" s="13"/>
      <c r="P517" s="13"/>
      <c r="Q517" s="13"/>
      <c r="R517" s="27"/>
      <c r="S517" s="27"/>
      <c r="T517" s="27"/>
      <c r="U517" s="30" t="str">
        <f ca="1">IF(A517="","",IFERROR(IF(OFFSET('Data Model'!$K$1,MATCH(W517,'Data Model'!L:L,0)-1,0)=TRUE,"Y","N"),"N"))</f>
        <v/>
      </c>
      <c r="V517" s="10" t="str">
        <f t="shared" si="13"/>
        <v/>
      </c>
      <c r="W517" s="10" t="str">
        <f t="shared" si="14"/>
        <v/>
      </c>
    </row>
    <row r="518" spans="1:23">
      <c r="A518" s="11"/>
      <c r="B518" s="11"/>
      <c r="C518" s="11"/>
      <c r="D518" s="11"/>
      <c r="E518" s="11"/>
      <c r="F518" s="11"/>
      <c r="G518" s="11"/>
      <c r="H518" s="11"/>
      <c r="I518" s="10" t="str">
        <f ca="1">IFERROR(OFFSET(Profile!$B$1,MATCH(D518&amp;"-"&amp;Medical!C518,Profile!B:B,0)-1,1),"NO DATA PROFILE FOUND")</f>
        <v>NO DATA PROFILE FOUND</v>
      </c>
      <c r="J518" s="10" t="e">
        <f ca="1">OFFSET(Profile!$B$1,MATCH(D518&amp;"-"&amp;Medical!C518,Profile!B:B,0)-1,2)</f>
        <v>#N/A</v>
      </c>
      <c r="K518" s="10" t="e">
        <f ca="1">OFFSET(Profile!$B$1,MATCH(D518&amp;"-"&amp;Medical!C518,Profile!B:B,0)-1,3)</f>
        <v>#N/A</v>
      </c>
      <c r="L518" s="10" t="e">
        <f ca="1">OFFSET(Profile!$B$1,MATCH(D518&amp;"-"&amp;Medical!C518,Profile!B:B,0)-1,4)</f>
        <v>#N/A</v>
      </c>
      <c r="M518" s="10" t="e">
        <f ca="1">OFFSET(Profile!$B$1,MATCH(D518&amp;"-"&amp;Medical!C518,Profile!B:B,0)-1,5)</f>
        <v>#N/A</v>
      </c>
      <c r="N518" s="13"/>
      <c r="O518" s="13"/>
      <c r="P518" s="13"/>
      <c r="Q518" s="13"/>
      <c r="R518" s="27"/>
      <c r="S518" s="27"/>
      <c r="T518" s="27"/>
      <c r="U518" s="30" t="str">
        <f ca="1">IF(A518="","",IFERROR(IF(OFFSET('Data Model'!$K$1,MATCH(W518,'Data Model'!L:L,0)-1,0)=TRUE,"Y","N"),"N"))</f>
        <v/>
      </c>
      <c r="V518" s="10" t="str">
        <f t="shared" si="13"/>
        <v/>
      </c>
      <c r="W518" s="10" t="str">
        <f t="shared" si="14"/>
        <v/>
      </c>
    </row>
    <row r="519" spans="1:23">
      <c r="A519" s="11"/>
      <c r="B519" s="11"/>
      <c r="C519" s="11"/>
      <c r="D519" s="11"/>
      <c r="E519" s="11"/>
      <c r="F519" s="11"/>
      <c r="G519" s="11"/>
      <c r="H519" s="11"/>
      <c r="I519" s="10" t="str">
        <f ca="1">IFERROR(OFFSET(Profile!$B$1,MATCH(D519&amp;"-"&amp;Medical!C519,Profile!B:B,0)-1,1),"NO DATA PROFILE FOUND")</f>
        <v>NO DATA PROFILE FOUND</v>
      </c>
      <c r="J519" s="10" t="e">
        <f ca="1">OFFSET(Profile!$B$1,MATCH(D519&amp;"-"&amp;Medical!C519,Profile!B:B,0)-1,2)</f>
        <v>#N/A</v>
      </c>
      <c r="K519" s="10" t="e">
        <f ca="1">OFFSET(Profile!$B$1,MATCH(D519&amp;"-"&amp;Medical!C519,Profile!B:B,0)-1,3)</f>
        <v>#N/A</v>
      </c>
      <c r="L519" s="10" t="e">
        <f ca="1">OFFSET(Profile!$B$1,MATCH(D519&amp;"-"&amp;Medical!C519,Profile!B:B,0)-1,4)</f>
        <v>#N/A</v>
      </c>
      <c r="M519" s="10" t="e">
        <f ca="1">OFFSET(Profile!$B$1,MATCH(D519&amp;"-"&amp;Medical!C519,Profile!B:B,0)-1,5)</f>
        <v>#N/A</v>
      </c>
      <c r="N519" s="13"/>
      <c r="O519" s="13"/>
      <c r="P519" s="13"/>
      <c r="Q519" s="13"/>
      <c r="R519" s="27"/>
      <c r="S519" s="27"/>
      <c r="T519" s="27"/>
      <c r="U519" s="30" t="str">
        <f ca="1">IF(A519="","",IFERROR(IF(OFFSET('Data Model'!$K$1,MATCH(W519,'Data Model'!L:L,0)-1,0)=TRUE,"Y","N"),"N"))</f>
        <v/>
      </c>
      <c r="V519" s="10" t="str">
        <f t="shared" si="13"/>
        <v/>
      </c>
      <c r="W519" s="10" t="str">
        <f t="shared" si="14"/>
        <v/>
      </c>
    </row>
    <row r="520" spans="1:23">
      <c r="A520" s="11"/>
      <c r="B520" s="11"/>
      <c r="C520" s="11"/>
      <c r="D520" s="11"/>
      <c r="E520" s="11"/>
      <c r="F520" s="11"/>
      <c r="G520" s="11"/>
      <c r="H520" s="11"/>
      <c r="I520" s="10" t="str">
        <f ca="1">IFERROR(OFFSET(Profile!$B$1,MATCH(D520&amp;"-"&amp;Medical!C520,Profile!B:B,0)-1,1),"NO DATA PROFILE FOUND")</f>
        <v>NO DATA PROFILE FOUND</v>
      </c>
      <c r="J520" s="10" t="e">
        <f ca="1">OFFSET(Profile!$B$1,MATCH(D520&amp;"-"&amp;Medical!C520,Profile!B:B,0)-1,2)</f>
        <v>#N/A</v>
      </c>
      <c r="K520" s="10" t="e">
        <f ca="1">OFFSET(Profile!$B$1,MATCH(D520&amp;"-"&amp;Medical!C520,Profile!B:B,0)-1,3)</f>
        <v>#N/A</v>
      </c>
      <c r="L520" s="10" t="e">
        <f ca="1">OFFSET(Profile!$B$1,MATCH(D520&amp;"-"&amp;Medical!C520,Profile!B:B,0)-1,4)</f>
        <v>#N/A</v>
      </c>
      <c r="M520" s="10" t="e">
        <f ca="1">OFFSET(Profile!$B$1,MATCH(D520&amp;"-"&amp;Medical!C520,Profile!B:B,0)-1,5)</f>
        <v>#N/A</v>
      </c>
      <c r="N520" s="13"/>
      <c r="O520" s="13"/>
      <c r="P520" s="13"/>
      <c r="Q520" s="13"/>
      <c r="R520" s="27"/>
      <c r="S520" s="27"/>
      <c r="T520" s="27"/>
      <c r="U520" s="30" t="str">
        <f ca="1">IF(A520="","",IFERROR(IF(OFFSET('Data Model'!$K$1,MATCH(W520,'Data Model'!L:L,0)-1,0)=TRUE,"Y","N"),"N"))</f>
        <v/>
      </c>
      <c r="V520" s="10" t="str">
        <f t="shared" si="13"/>
        <v/>
      </c>
      <c r="W520" s="10" t="str">
        <f t="shared" si="14"/>
        <v/>
      </c>
    </row>
    <row r="521" spans="1:23">
      <c r="A521" s="11"/>
      <c r="B521" s="11"/>
      <c r="C521" s="11"/>
      <c r="D521" s="11"/>
      <c r="E521" s="11"/>
      <c r="F521" s="11"/>
      <c r="G521" s="11"/>
      <c r="H521" s="11"/>
      <c r="I521" s="10" t="str">
        <f ca="1">IFERROR(OFFSET(Profile!$B$1,MATCH(D521&amp;"-"&amp;Medical!C521,Profile!B:B,0)-1,1),"NO DATA PROFILE FOUND")</f>
        <v>NO DATA PROFILE FOUND</v>
      </c>
      <c r="J521" s="10" t="e">
        <f ca="1">OFFSET(Profile!$B$1,MATCH(D521&amp;"-"&amp;Medical!C521,Profile!B:B,0)-1,2)</f>
        <v>#N/A</v>
      </c>
      <c r="K521" s="10" t="e">
        <f ca="1">OFFSET(Profile!$B$1,MATCH(D521&amp;"-"&amp;Medical!C521,Profile!B:B,0)-1,3)</f>
        <v>#N/A</v>
      </c>
      <c r="L521" s="10" t="e">
        <f ca="1">OFFSET(Profile!$B$1,MATCH(D521&amp;"-"&amp;Medical!C521,Profile!B:B,0)-1,4)</f>
        <v>#N/A</v>
      </c>
      <c r="M521" s="10" t="e">
        <f ca="1">OFFSET(Profile!$B$1,MATCH(D521&amp;"-"&amp;Medical!C521,Profile!B:B,0)-1,5)</f>
        <v>#N/A</v>
      </c>
      <c r="N521" s="13"/>
      <c r="O521" s="13"/>
      <c r="P521" s="13"/>
      <c r="Q521" s="13"/>
      <c r="R521" s="27"/>
      <c r="S521" s="27"/>
      <c r="T521" s="27"/>
      <c r="U521" s="30" t="str">
        <f ca="1">IF(A521="","",IFERROR(IF(OFFSET('Data Model'!$K$1,MATCH(W521,'Data Model'!L:L,0)-1,0)=TRUE,"Y","N"),"N"))</f>
        <v/>
      </c>
      <c r="V521" s="10" t="str">
        <f t="shared" si="13"/>
        <v/>
      </c>
      <c r="W521" s="10" t="str">
        <f t="shared" si="14"/>
        <v/>
      </c>
    </row>
    <row r="522" spans="1:23">
      <c r="A522" s="11"/>
      <c r="B522" s="11"/>
      <c r="C522" s="11"/>
      <c r="D522" s="11"/>
      <c r="E522" s="11"/>
      <c r="F522" s="11"/>
      <c r="G522" s="11"/>
      <c r="H522" s="11"/>
      <c r="I522" s="10" t="str">
        <f ca="1">IFERROR(OFFSET(Profile!$B$1,MATCH(D522&amp;"-"&amp;Medical!C522,Profile!B:B,0)-1,1),"NO DATA PROFILE FOUND")</f>
        <v>NO DATA PROFILE FOUND</v>
      </c>
      <c r="J522" s="10" t="e">
        <f ca="1">OFFSET(Profile!$B$1,MATCH(D522&amp;"-"&amp;Medical!C522,Profile!B:B,0)-1,2)</f>
        <v>#N/A</v>
      </c>
      <c r="K522" s="10" t="e">
        <f ca="1">OFFSET(Profile!$B$1,MATCH(D522&amp;"-"&amp;Medical!C522,Profile!B:B,0)-1,3)</f>
        <v>#N/A</v>
      </c>
      <c r="L522" s="10" t="e">
        <f ca="1">OFFSET(Profile!$B$1,MATCH(D522&amp;"-"&amp;Medical!C522,Profile!B:B,0)-1,4)</f>
        <v>#N/A</v>
      </c>
      <c r="M522" s="10" t="e">
        <f ca="1">OFFSET(Profile!$B$1,MATCH(D522&amp;"-"&amp;Medical!C522,Profile!B:B,0)-1,5)</f>
        <v>#N/A</v>
      </c>
      <c r="N522" s="13"/>
      <c r="O522" s="13"/>
      <c r="P522" s="13"/>
      <c r="Q522" s="13"/>
      <c r="R522" s="27"/>
      <c r="S522" s="27"/>
      <c r="T522" s="27"/>
      <c r="U522" s="30" t="str">
        <f ca="1">IF(A522="","",IFERROR(IF(OFFSET('Data Model'!$K$1,MATCH(W522,'Data Model'!L:L,0)-1,0)=TRUE,"Y","N"),"N"))</f>
        <v/>
      </c>
      <c r="V522" s="10" t="str">
        <f t="shared" si="13"/>
        <v/>
      </c>
      <c r="W522" s="10" t="str">
        <f t="shared" si="14"/>
        <v/>
      </c>
    </row>
    <row r="523" spans="1:23">
      <c r="A523" s="11"/>
      <c r="B523" s="11"/>
      <c r="C523" s="11"/>
      <c r="D523" s="11"/>
      <c r="E523" s="11"/>
      <c r="F523" s="11"/>
      <c r="G523" s="11"/>
      <c r="H523" s="11"/>
      <c r="I523" s="10" t="str">
        <f ca="1">IFERROR(OFFSET(Profile!$B$1,MATCH(D523&amp;"-"&amp;Medical!C523,Profile!B:B,0)-1,1),"NO DATA PROFILE FOUND")</f>
        <v>NO DATA PROFILE FOUND</v>
      </c>
      <c r="J523" s="10" t="e">
        <f ca="1">OFFSET(Profile!$B$1,MATCH(D523&amp;"-"&amp;Medical!C523,Profile!B:B,0)-1,2)</f>
        <v>#N/A</v>
      </c>
      <c r="K523" s="10" t="e">
        <f ca="1">OFFSET(Profile!$B$1,MATCH(D523&amp;"-"&amp;Medical!C523,Profile!B:B,0)-1,3)</f>
        <v>#N/A</v>
      </c>
      <c r="L523" s="10" t="e">
        <f ca="1">OFFSET(Profile!$B$1,MATCH(D523&amp;"-"&amp;Medical!C523,Profile!B:B,0)-1,4)</f>
        <v>#N/A</v>
      </c>
      <c r="M523" s="10" t="e">
        <f ca="1">OFFSET(Profile!$B$1,MATCH(D523&amp;"-"&amp;Medical!C523,Profile!B:B,0)-1,5)</f>
        <v>#N/A</v>
      </c>
      <c r="N523" s="13"/>
      <c r="O523" s="13"/>
      <c r="P523" s="13"/>
      <c r="Q523" s="13"/>
      <c r="R523" s="27"/>
      <c r="S523" s="27"/>
      <c r="T523" s="27"/>
      <c r="U523" s="30" t="str">
        <f ca="1">IF(A523="","",IFERROR(IF(OFFSET('Data Model'!$K$1,MATCH(W523,'Data Model'!L:L,0)-1,0)=TRUE,"Y","N"),"N"))</f>
        <v/>
      </c>
      <c r="V523" s="10" t="str">
        <f t="shared" si="13"/>
        <v/>
      </c>
      <c r="W523" s="10" t="str">
        <f t="shared" si="14"/>
        <v/>
      </c>
    </row>
    <row r="524" spans="1:23">
      <c r="A524" s="11"/>
      <c r="B524" s="11"/>
      <c r="C524" s="11"/>
      <c r="D524" s="11"/>
      <c r="E524" s="11"/>
      <c r="F524" s="11"/>
      <c r="G524" s="11"/>
      <c r="H524" s="11"/>
      <c r="I524" s="10" t="str">
        <f ca="1">IFERROR(OFFSET(Profile!$B$1,MATCH(D524&amp;"-"&amp;Medical!C524,Profile!B:B,0)-1,1),"NO DATA PROFILE FOUND")</f>
        <v>NO DATA PROFILE FOUND</v>
      </c>
      <c r="J524" s="10" t="e">
        <f ca="1">OFFSET(Profile!$B$1,MATCH(D524&amp;"-"&amp;Medical!C524,Profile!B:B,0)-1,2)</f>
        <v>#N/A</v>
      </c>
      <c r="K524" s="10" t="e">
        <f ca="1">OFFSET(Profile!$B$1,MATCH(D524&amp;"-"&amp;Medical!C524,Profile!B:B,0)-1,3)</f>
        <v>#N/A</v>
      </c>
      <c r="L524" s="10" t="e">
        <f ca="1">OFFSET(Profile!$B$1,MATCH(D524&amp;"-"&amp;Medical!C524,Profile!B:B,0)-1,4)</f>
        <v>#N/A</v>
      </c>
      <c r="M524" s="10" t="e">
        <f ca="1">OFFSET(Profile!$B$1,MATCH(D524&amp;"-"&amp;Medical!C524,Profile!B:B,0)-1,5)</f>
        <v>#N/A</v>
      </c>
      <c r="N524" s="13"/>
      <c r="O524" s="13"/>
      <c r="P524" s="13"/>
      <c r="Q524" s="13"/>
      <c r="R524" s="27"/>
      <c r="S524" s="27"/>
      <c r="T524" s="27"/>
      <c r="U524" s="30" t="str">
        <f ca="1">IF(A524="","",IFERROR(IF(OFFSET('Data Model'!$K$1,MATCH(W524,'Data Model'!L:L,0)-1,0)=TRUE,"Y","N"),"N"))</f>
        <v/>
      </c>
      <c r="V524" s="10" t="str">
        <f t="shared" si="13"/>
        <v/>
      </c>
      <c r="W524" s="10" t="str">
        <f t="shared" si="14"/>
        <v/>
      </c>
    </row>
    <row r="525" spans="1:23">
      <c r="A525" s="11"/>
      <c r="B525" s="11"/>
      <c r="C525" s="11"/>
      <c r="D525" s="11"/>
      <c r="E525" s="11"/>
      <c r="F525" s="11"/>
      <c r="G525" s="11"/>
      <c r="H525" s="11"/>
      <c r="I525" s="10" t="str">
        <f ca="1">IFERROR(OFFSET(Profile!$B$1,MATCH(D525&amp;"-"&amp;Medical!C525,Profile!B:B,0)-1,1),"NO DATA PROFILE FOUND")</f>
        <v>NO DATA PROFILE FOUND</v>
      </c>
      <c r="J525" s="10" t="e">
        <f ca="1">OFFSET(Profile!$B$1,MATCH(D525&amp;"-"&amp;Medical!C525,Profile!B:B,0)-1,2)</f>
        <v>#N/A</v>
      </c>
      <c r="K525" s="10" t="e">
        <f ca="1">OFFSET(Profile!$B$1,MATCH(D525&amp;"-"&amp;Medical!C525,Profile!B:B,0)-1,3)</f>
        <v>#N/A</v>
      </c>
      <c r="L525" s="10" t="e">
        <f ca="1">OFFSET(Profile!$B$1,MATCH(D525&amp;"-"&amp;Medical!C525,Profile!B:B,0)-1,4)</f>
        <v>#N/A</v>
      </c>
      <c r="M525" s="10" t="e">
        <f ca="1">OFFSET(Profile!$B$1,MATCH(D525&amp;"-"&amp;Medical!C525,Profile!B:B,0)-1,5)</f>
        <v>#N/A</v>
      </c>
      <c r="N525" s="13"/>
      <c r="O525" s="13"/>
      <c r="P525" s="13"/>
      <c r="Q525" s="13"/>
      <c r="R525" s="27"/>
      <c r="S525" s="27"/>
      <c r="T525" s="27"/>
      <c r="U525" s="30" t="str">
        <f ca="1">IF(A525="","",IFERROR(IF(OFFSET('Data Model'!$K$1,MATCH(W525,'Data Model'!L:L,0)-1,0)=TRUE,"Y","N"),"N"))</f>
        <v/>
      </c>
      <c r="V525" s="10" t="str">
        <f t="shared" si="13"/>
        <v/>
      </c>
      <c r="W525" s="10" t="str">
        <f t="shared" si="14"/>
        <v/>
      </c>
    </row>
    <row r="526" spans="1:23">
      <c r="A526" s="11"/>
      <c r="B526" s="11"/>
      <c r="C526" s="11"/>
      <c r="D526" s="11"/>
      <c r="E526" s="11"/>
      <c r="F526" s="11"/>
      <c r="G526" s="11"/>
      <c r="H526" s="11"/>
      <c r="I526" s="10" t="str">
        <f ca="1">IFERROR(OFFSET(Profile!$B$1,MATCH(D526&amp;"-"&amp;Medical!C526,Profile!B:B,0)-1,1),"NO DATA PROFILE FOUND")</f>
        <v>NO DATA PROFILE FOUND</v>
      </c>
      <c r="J526" s="10" t="e">
        <f ca="1">OFFSET(Profile!$B$1,MATCH(D526&amp;"-"&amp;Medical!C526,Profile!B:B,0)-1,2)</f>
        <v>#N/A</v>
      </c>
      <c r="K526" s="10" t="e">
        <f ca="1">OFFSET(Profile!$B$1,MATCH(D526&amp;"-"&amp;Medical!C526,Profile!B:B,0)-1,3)</f>
        <v>#N/A</v>
      </c>
      <c r="L526" s="10" t="e">
        <f ca="1">OFFSET(Profile!$B$1,MATCH(D526&amp;"-"&amp;Medical!C526,Profile!B:B,0)-1,4)</f>
        <v>#N/A</v>
      </c>
      <c r="M526" s="10" t="e">
        <f ca="1">OFFSET(Profile!$B$1,MATCH(D526&amp;"-"&amp;Medical!C526,Profile!B:B,0)-1,5)</f>
        <v>#N/A</v>
      </c>
      <c r="N526" s="13"/>
      <c r="O526" s="13"/>
      <c r="P526" s="13"/>
      <c r="Q526" s="13"/>
      <c r="R526" s="27"/>
      <c r="S526" s="27"/>
      <c r="T526" s="27"/>
      <c r="U526" s="30" t="str">
        <f ca="1">IF(A526="","",IFERROR(IF(OFFSET('Data Model'!$K$1,MATCH(W526,'Data Model'!L:L,0)-1,0)=TRUE,"Y","N"),"N"))</f>
        <v/>
      </c>
      <c r="V526" s="10" t="str">
        <f t="shared" si="13"/>
        <v/>
      </c>
      <c r="W526" s="10" t="str">
        <f t="shared" si="14"/>
        <v/>
      </c>
    </row>
    <row r="527" spans="1:23">
      <c r="A527" s="11"/>
      <c r="B527" s="11"/>
      <c r="C527" s="11"/>
      <c r="D527" s="11"/>
      <c r="E527" s="11"/>
      <c r="F527" s="11"/>
      <c r="G527" s="11"/>
      <c r="H527" s="11"/>
      <c r="I527" s="10" t="str">
        <f ca="1">IFERROR(OFFSET(Profile!$B$1,MATCH(D527&amp;"-"&amp;Medical!C527,Profile!B:B,0)-1,1),"NO DATA PROFILE FOUND")</f>
        <v>NO DATA PROFILE FOUND</v>
      </c>
      <c r="J527" s="10" t="e">
        <f ca="1">OFFSET(Profile!$B$1,MATCH(D527&amp;"-"&amp;Medical!C527,Profile!B:B,0)-1,2)</f>
        <v>#N/A</v>
      </c>
      <c r="K527" s="10" t="e">
        <f ca="1">OFFSET(Profile!$B$1,MATCH(D527&amp;"-"&amp;Medical!C527,Profile!B:B,0)-1,3)</f>
        <v>#N/A</v>
      </c>
      <c r="L527" s="10" t="e">
        <f ca="1">OFFSET(Profile!$B$1,MATCH(D527&amp;"-"&amp;Medical!C527,Profile!B:B,0)-1,4)</f>
        <v>#N/A</v>
      </c>
      <c r="M527" s="10" t="e">
        <f ca="1">OFFSET(Profile!$B$1,MATCH(D527&amp;"-"&amp;Medical!C527,Profile!B:B,0)-1,5)</f>
        <v>#N/A</v>
      </c>
      <c r="N527" s="13"/>
      <c r="O527" s="13"/>
      <c r="P527" s="13"/>
      <c r="Q527" s="13"/>
      <c r="R527" s="27"/>
      <c r="S527" s="27"/>
      <c r="T527" s="27"/>
      <c r="U527" s="30" t="str">
        <f ca="1">IF(A527="","",IFERROR(IF(OFFSET('Data Model'!$K$1,MATCH(W527,'Data Model'!L:L,0)-1,0)=TRUE,"Y","N"),"N"))</f>
        <v/>
      </c>
      <c r="V527" s="10" t="str">
        <f t="shared" si="13"/>
        <v/>
      </c>
      <c r="W527" s="10" t="str">
        <f t="shared" si="14"/>
        <v/>
      </c>
    </row>
    <row r="528" spans="1:23">
      <c r="A528" s="11"/>
      <c r="B528" s="11"/>
      <c r="C528" s="11"/>
      <c r="D528" s="11"/>
      <c r="E528" s="11"/>
      <c r="F528" s="11"/>
      <c r="G528" s="11"/>
      <c r="H528" s="11"/>
      <c r="I528" s="10" t="str">
        <f ca="1">IFERROR(OFFSET(Profile!$B$1,MATCH(D528&amp;"-"&amp;Medical!C528,Profile!B:B,0)-1,1),"NO DATA PROFILE FOUND")</f>
        <v>NO DATA PROFILE FOUND</v>
      </c>
      <c r="J528" s="10" t="e">
        <f ca="1">OFFSET(Profile!$B$1,MATCH(D528&amp;"-"&amp;Medical!C528,Profile!B:B,0)-1,2)</f>
        <v>#N/A</v>
      </c>
      <c r="K528" s="10" t="e">
        <f ca="1">OFFSET(Profile!$B$1,MATCH(D528&amp;"-"&amp;Medical!C528,Profile!B:B,0)-1,3)</f>
        <v>#N/A</v>
      </c>
      <c r="L528" s="10" t="e">
        <f ca="1">OFFSET(Profile!$B$1,MATCH(D528&amp;"-"&amp;Medical!C528,Profile!B:B,0)-1,4)</f>
        <v>#N/A</v>
      </c>
      <c r="M528" s="10" t="e">
        <f ca="1">OFFSET(Profile!$B$1,MATCH(D528&amp;"-"&amp;Medical!C528,Profile!B:B,0)-1,5)</f>
        <v>#N/A</v>
      </c>
      <c r="N528" s="13"/>
      <c r="O528" s="13"/>
      <c r="P528" s="13"/>
      <c r="Q528" s="13"/>
      <c r="R528" s="27"/>
      <c r="S528" s="27"/>
      <c r="T528" s="27"/>
      <c r="U528" s="30" t="str">
        <f ca="1">IF(A528="","",IFERROR(IF(OFFSET('Data Model'!$K$1,MATCH(W528,'Data Model'!L:L,0)-1,0)=TRUE,"Y","N"),"N"))</f>
        <v/>
      </c>
      <c r="V528" s="10" t="str">
        <f t="shared" si="13"/>
        <v/>
      </c>
      <c r="W528" s="10" t="str">
        <f t="shared" si="14"/>
        <v/>
      </c>
    </row>
    <row r="529" spans="1:23">
      <c r="A529" s="11"/>
      <c r="B529" s="11"/>
      <c r="C529" s="11"/>
      <c r="D529" s="11"/>
      <c r="E529" s="11"/>
      <c r="F529" s="11"/>
      <c r="G529" s="11"/>
      <c r="H529" s="11"/>
      <c r="I529" s="10" t="str">
        <f ca="1">IFERROR(OFFSET(Profile!$B$1,MATCH(D529&amp;"-"&amp;Medical!C529,Profile!B:B,0)-1,1),"NO DATA PROFILE FOUND")</f>
        <v>NO DATA PROFILE FOUND</v>
      </c>
      <c r="J529" s="10" t="e">
        <f ca="1">OFFSET(Profile!$B$1,MATCH(D529&amp;"-"&amp;Medical!C529,Profile!B:B,0)-1,2)</f>
        <v>#N/A</v>
      </c>
      <c r="K529" s="10" t="e">
        <f ca="1">OFFSET(Profile!$B$1,MATCH(D529&amp;"-"&amp;Medical!C529,Profile!B:B,0)-1,3)</f>
        <v>#N/A</v>
      </c>
      <c r="L529" s="10" t="e">
        <f ca="1">OFFSET(Profile!$B$1,MATCH(D529&amp;"-"&amp;Medical!C529,Profile!B:B,0)-1,4)</f>
        <v>#N/A</v>
      </c>
      <c r="M529" s="10" t="e">
        <f ca="1">OFFSET(Profile!$B$1,MATCH(D529&amp;"-"&amp;Medical!C529,Profile!B:B,0)-1,5)</f>
        <v>#N/A</v>
      </c>
      <c r="N529" s="13"/>
      <c r="O529" s="13"/>
      <c r="P529" s="13"/>
      <c r="Q529" s="13"/>
      <c r="R529" s="27"/>
      <c r="S529" s="27"/>
      <c r="T529" s="27"/>
      <c r="U529" s="30" t="str">
        <f ca="1">IF(A529="","",IFERROR(IF(OFFSET('Data Model'!$K$1,MATCH(W529,'Data Model'!L:L,0)-1,0)=TRUE,"Y","N"),"N"))</f>
        <v/>
      </c>
      <c r="V529" s="10" t="str">
        <f t="shared" si="13"/>
        <v/>
      </c>
      <c r="W529" s="10" t="str">
        <f t="shared" si="14"/>
        <v/>
      </c>
    </row>
    <row r="530" spans="1:23">
      <c r="A530" s="11"/>
      <c r="B530" s="11"/>
      <c r="C530" s="11"/>
      <c r="D530" s="11"/>
      <c r="E530" s="11"/>
      <c r="F530" s="11"/>
      <c r="G530" s="11"/>
      <c r="H530" s="11"/>
      <c r="I530" s="10" t="str">
        <f ca="1">IFERROR(OFFSET(Profile!$B$1,MATCH(D530&amp;"-"&amp;Medical!C530,Profile!B:B,0)-1,1),"NO DATA PROFILE FOUND")</f>
        <v>NO DATA PROFILE FOUND</v>
      </c>
      <c r="J530" s="10" t="e">
        <f ca="1">OFFSET(Profile!$B$1,MATCH(D530&amp;"-"&amp;Medical!C530,Profile!B:B,0)-1,2)</f>
        <v>#N/A</v>
      </c>
      <c r="K530" s="10" t="e">
        <f ca="1">OFFSET(Profile!$B$1,MATCH(D530&amp;"-"&amp;Medical!C530,Profile!B:B,0)-1,3)</f>
        <v>#N/A</v>
      </c>
      <c r="L530" s="10" t="e">
        <f ca="1">OFFSET(Profile!$B$1,MATCH(D530&amp;"-"&amp;Medical!C530,Profile!B:B,0)-1,4)</f>
        <v>#N/A</v>
      </c>
      <c r="M530" s="10" t="e">
        <f ca="1">OFFSET(Profile!$B$1,MATCH(D530&amp;"-"&amp;Medical!C530,Profile!B:B,0)-1,5)</f>
        <v>#N/A</v>
      </c>
      <c r="N530" s="13"/>
      <c r="O530" s="13"/>
      <c r="P530" s="13"/>
      <c r="Q530" s="13"/>
      <c r="R530" s="27"/>
      <c r="S530" s="27"/>
      <c r="T530" s="27"/>
      <c r="U530" s="30" t="str">
        <f ca="1">IF(A530="","",IFERROR(IF(OFFSET('Data Model'!$K$1,MATCH(W530,'Data Model'!L:L,0)-1,0)=TRUE,"Y","N"),"N"))</f>
        <v/>
      </c>
      <c r="V530" s="10" t="str">
        <f t="shared" si="13"/>
        <v/>
      </c>
      <c r="W530" s="10" t="str">
        <f t="shared" si="14"/>
        <v/>
      </c>
    </row>
    <row r="531" spans="1:23">
      <c r="A531" s="11"/>
      <c r="B531" s="11"/>
      <c r="C531" s="11"/>
      <c r="D531" s="11"/>
      <c r="E531" s="11"/>
      <c r="F531" s="11"/>
      <c r="G531" s="11"/>
      <c r="H531" s="11"/>
      <c r="I531" s="10" t="str">
        <f ca="1">IFERROR(OFFSET(Profile!$B$1,MATCH(D531&amp;"-"&amp;Medical!C531,Profile!B:B,0)-1,1),"NO DATA PROFILE FOUND")</f>
        <v>NO DATA PROFILE FOUND</v>
      </c>
      <c r="J531" s="10" t="e">
        <f ca="1">OFFSET(Profile!$B$1,MATCH(D531&amp;"-"&amp;Medical!C531,Profile!B:B,0)-1,2)</f>
        <v>#N/A</v>
      </c>
      <c r="K531" s="10" t="e">
        <f ca="1">OFFSET(Profile!$B$1,MATCH(D531&amp;"-"&amp;Medical!C531,Profile!B:B,0)-1,3)</f>
        <v>#N/A</v>
      </c>
      <c r="L531" s="10" t="e">
        <f ca="1">OFFSET(Profile!$B$1,MATCH(D531&amp;"-"&amp;Medical!C531,Profile!B:B,0)-1,4)</f>
        <v>#N/A</v>
      </c>
      <c r="M531" s="10" t="e">
        <f ca="1">OFFSET(Profile!$B$1,MATCH(D531&amp;"-"&amp;Medical!C531,Profile!B:B,0)-1,5)</f>
        <v>#N/A</v>
      </c>
      <c r="N531" s="13"/>
      <c r="O531" s="13"/>
      <c r="P531" s="13"/>
      <c r="Q531" s="13"/>
      <c r="R531" s="27"/>
      <c r="S531" s="27"/>
      <c r="T531" s="27"/>
      <c r="U531" s="30" t="str">
        <f ca="1">IF(A531="","",IFERROR(IF(OFFSET('Data Model'!$K$1,MATCH(W531,'Data Model'!L:L,0)-1,0)=TRUE,"Y","N"),"N"))</f>
        <v/>
      </c>
      <c r="V531" s="10" t="str">
        <f t="shared" si="13"/>
        <v/>
      </c>
      <c r="W531" s="10" t="str">
        <f t="shared" si="14"/>
        <v/>
      </c>
    </row>
    <row r="532" spans="1:23">
      <c r="A532" s="11"/>
      <c r="B532" s="11"/>
      <c r="C532" s="11"/>
      <c r="D532" s="11"/>
      <c r="E532" s="11"/>
      <c r="F532" s="11"/>
      <c r="G532" s="11"/>
      <c r="H532" s="11"/>
      <c r="I532" s="10" t="str">
        <f ca="1">IFERROR(OFFSET(Profile!$B$1,MATCH(D532&amp;"-"&amp;Medical!C532,Profile!B:B,0)-1,1),"NO DATA PROFILE FOUND")</f>
        <v>NO DATA PROFILE FOUND</v>
      </c>
      <c r="J532" s="10" t="e">
        <f ca="1">OFFSET(Profile!$B$1,MATCH(D532&amp;"-"&amp;Medical!C532,Profile!B:B,0)-1,2)</f>
        <v>#N/A</v>
      </c>
      <c r="K532" s="10" t="e">
        <f ca="1">OFFSET(Profile!$B$1,MATCH(D532&amp;"-"&amp;Medical!C532,Profile!B:B,0)-1,3)</f>
        <v>#N/A</v>
      </c>
      <c r="L532" s="10" t="e">
        <f ca="1">OFFSET(Profile!$B$1,MATCH(D532&amp;"-"&amp;Medical!C532,Profile!B:B,0)-1,4)</f>
        <v>#N/A</v>
      </c>
      <c r="M532" s="10" t="e">
        <f ca="1">OFFSET(Profile!$B$1,MATCH(D532&amp;"-"&amp;Medical!C532,Profile!B:B,0)-1,5)</f>
        <v>#N/A</v>
      </c>
      <c r="N532" s="13"/>
      <c r="O532" s="13"/>
      <c r="P532" s="13"/>
      <c r="Q532" s="13"/>
      <c r="R532" s="27"/>
      <c r="S532" s="27"/>
      <c r="T532" s="27"/>
      <c r="U532" s="30" t="str">
        <f ca="1">IF(A532="","",IFERROR(IF(OFFSET('Data Model'!$K$1,MATCH(W532,'Data Model'!L:L,0)-1,0)=TRUE,"Y","N"),"N"))</f>
        <v/>
      </c>
      <c r="V532" s="10" t="str">
        <f t="shared" si="13"/>
        <v/>
      </c>
      <c r="W532" s="10" t="str">
        <f t="shared" si="14"/>
        <v/>
      </c>
    </row>
    <row r="533" spans="1:23">
      <c r="A533" s="11"/>
      <c r="B533" s="11"/>
      <c r="C533" s="11"/>
      <c r="D533" s="11"/>
      <c r="E533" s="11"/>
      <c r="F533" s="11"/>
      <c r="G533" s="11"/>
      <c r="H533" s="11"/>
      <c r="I533" s="10" t="str">
        <f ca="1">IFERROR(OFFSET(Profile!$B$1,MATCH(D533&amp;"-"&amp;Medical!C533,Profile!B:B,0)-1,1),"NO DATA PROFILE FOUND")</f>
        <v>NO DATA PROFILE FOUND</v>
      </c>
      <c r="J533" s="10" t="e">
        <f ca="1">OFFSET(Profile!$B$1,MATCH(D533&amp;"-"&amp;Medical!C533,Profile!B:B,0)-1,2)</f>
        <v>#N/A</v>
      </c>
      <c r="K533" s="10" t="e">
        <f ca="1">OFFSET(Profile!$B$1,MATCH(D533&amp;"-"&amp;Medical!C533,Profile!B:B,0)-1,3)</f>
        <v>#N/A</v>
      </c>
      <c r="L533" s="10" t="e">
        <f ca="1">OFFSET(Profile!$B$1,MATCH(D533&amp;"-"&amp;Medical!C533,Profile!B:B,0)-1,4)</f>
        <v>#N/A</v>
      </c>
      <c r="M533" s="10" t="e">
        <f ca="1">OFFSET(Profile!$B$1,MATCH(D533&amp;"-"&amp;Medical!C533,Profile!B:B,0)-1,5)</f>
        <v>#N/A</v>
      </c>
      <c r="N533" s="13"/>
      <c r="O533" s="13"/>
      <c r="P533" s="13"/>
      <c r="Q533" s="13"/>
      <c r="R533" s="27"/>
      <c r="S533" s="27"/>
      <c r="T533" s="27"/>
      <c r="U533" s="30" t="str">
        <f ca="1">IF(A533="","",IFERROR(IF(OFFSET('Data Model'!$K$1,MATCH(W533,'Data Model'!L:L,0)-1,0)=TRUE,"Y","N"),"N"))</f>
        <v/>
      </c>
      <c r="V533" s="10" t="str">
        <f t="shared" si="13"/>
        <v/>
      </c>
      <c r="W533" s="10" t="str">
        <f t="shared" si="14"/>
        <v/>
      </c>
    </row>
    <row r="534" spans="1:23">
      <c r="A534" s="11"/>
      <c r="B534" s="11"/>
      <c r="C534" s="11"/>
      <c r="D534" s="11"/>
      <c r="E534" s="11"/>
      <c r="F534" s="11"/>
      <c r="G534" s="11"/>
      <c r="H534" s="11"/>
      <c r="I534" s="10" t="str">
        <f ca="1">IFERROR(OFFSET(Profile!$B$1,MATCH(D534&amp;"-"&amp;Medical!C534,Profile!B:B,0)-1,1),"NO DATA PROFILE FOUND")</f>
        <v>NO DATA PROFILE FOUND</v>
      </c>
      <c r="J534" s="10" t="e">
        <f ca="1">OFFSET(Profile!$B$1,MATCH(D534&amp;"-"&amp;Medical!C534,Profile!B:B,0)-1,2)</f>
        <v>#N/A</v>
      </c>
      <c r="K534" s="10" t="e">
        <f ca="1">OFFSET(Profile!$B$1,MATCH(D534&amp;"-"&amp;Medical!C534,Profile!B:B,0)-1,3)</f>
        <v>#N/A</v>
      </c>
      <c r="L534" s="10" t="e">
        <f ca="1">OFFSET(Profile!$B$1,MATCH(D534&amp;"-"&amp;Medical!C534,Profile!B:B,0)-1,4)</f>
        <v>#N/A</v>
      </c>
      <c r="M534" s="10" t="e">
        <f ca="1">OFFSET(Profile!$B$1,MATCH(D534&amp;"-"&amp;Medical!C534,Profile!B:B,0)-1,5)</f>
        <v>#N/A</v>
      </c>
      <c r="N534" s="13"/>
      <c r="O534" s="13"/>
      <c r="P534" s="13"/>
      <c r="Q534" s="13"/>
      <c r="R534" s="27"/>
      <c r="S534" s="27"/>
      <c r="T534" s="27"/>
      <c r="U534" s="30" t="str">
        <f ca="1">IF(A534="","",IFERROR(IF(OFFSET('Data Model'!$K$1,MATCH(W534,'Data Model'!L:L,0)-1,0)=TRUE,"Y","N"),"N"))</f>
        <v/>
      </c>
      <c r="V534" s="10" t="str">
        <f t="shared" si="13"/>
        <v/>
      </c>
      <c r="W534" s="10" t="str">
        <f t="shared" si="14"/>
        <v/>
      </c>
    </row>
    <row r="535" spans="1:23">
      <c r="A535" s="11"/>
      <c r="B535" s="11"/>
      <c r="C535" s="11"/>
      <c r="D535" s="11"/>
      <c r="E535" s="11"/>
      <c r="F535" s="11"/>
      <c r="G535" s="11"/>
      <c r="H535" s="11"/>
      <c r="I535" s="10" t="str">
        <f ca="1">IFERROR(OFFSET(Profile!$B$1,MATCH(D535&amp;"-"&amp;Medical!C535,Profile!B:B,0)-1,1),"NO DATA PROFILE FOUND")</f>
        <v>NO DATA PROFILE FOUND</v>
      </c>
      <c r="J535" s="10" t="e">
        <f ca="1">OFFSET(Profile!$B$1,MATCH(D535&amp;"-"&amp;Medical!C535,Profile!B:B,0)-1,2)</f>
        <v>#N/A</v>
      </c>
      <c r="K535" s="10" t="e">
        <f ca="1">OFFSET(Profile!$B$1,MATCH(D535&amp;"-"&amp;Medical!C535,Profile!B:B,0)-1,3)</f>
        <v>#N/A</v>
      </c>
      <c r="L535" s="10" t="e">
        <f ca="1">OFFSET(Profile!$B$1,MATCH(D535&amp;"-"&amp;Medical!C535,Profile!B:B,0)-1,4)</f>
        <v>#N/A</v>
      </c>
      <c r="M535" s="10" t="e">
        <f ca="1">OFFSET(Profile!$B$1,MATCH(D535&amp;"-"&amp;Medical!C535,Profile!B:B,0)-1,5)</f>
        <v>#N/A</v>
      </c>
      <c r="N535" s="13"/>
      <c r="O535" s="13"/>
      <c r="P535" s="13"/>
      <c r="Q535" s="13"/>
      <c r="R535" s="27"/>
      <c r="S535" s="27"/>
      <c r="T535" s="27"/>
      <c r="U535" s="30" t="str">
        <f ca="1">IF(A535="","",IFERROR(IF(OFFSET('Data Model'!$K$1,MATCH(W535,'Data Model'!L:L,0)-1,0)=TRUE,"Y","N"),"N"))</f>
        <v/>
      </c>
      <c r="V535" s="10" t="str">
        <f t="shared" si="13"/>
        <v/>
      </c>
      <c r="W535" s="10" t="str">
        <f t="shared" si="14"/>
        <v/>
      </c>
    </row>
    <row r="536" spans="1:23">
      <c r="A536" s="11"/>
      <c r="B536" s="11"/>
      <c r="C536" s="11"/>
      <c r="D536" s="11"/>
      <c r="E536" s="11"/>
      <c r="F536" s="11"/>
      <c r="G536" s="11"/>
      <c r="H536" s="11"/>
      <c r="I536" s="10" t="str">
        <f ca="1">IFERROR(OFFSET(Profile!$B$1,MATCH(D536&amp;"-"&amp;Medical!C536,Profile!B:B,0)-1,1),"NO DATA PROFILE FOUND")</f>
        <v>NO DATA PROFILE FOUND</v>
      </c>
      <c r="J536" s="10" t="e">
        <f ca="1">OFFSET(Profile!$B$1,MATCH(D536&amp;"-"&amp;Medical!C536,Profile!B:B,0)-1,2)</f>
        <v>#N/A</v>
      </c>
      <c r="K536" s="10" t="e">
        <f ca="1">OFFSET(Profile!$B$1,MATCH(D536&amp;"-"&amp;Medical!C536,Profile!B:B,0)-1,3)</f>
        <v>#N/A</v>
      </c>
      <c r="L536" s="10" t="e">
        <f ca="1">OFFSET(Profile!$B$1,MATCH(D536&amp;"-"&amp;Medical!C536,Profile!B:B,0)-1,4)</f>
        <v>#N/A</v>
      </c>
      <c r="M536" s="10" t="e">
        <f ca="1">OFFSET(Profile!$B$1,MATCH(D536&amp;"-"&amp;Medical!C536,Profile!B:B,0)-1,5)</f>
        <v>#N/A</v>
      </c>
      <c r="N536" s="13"/>
      <c r="O536" s="13"/>
      <c r="P536" s="13"/>
      <c r="Q536" s="13"/>
      <c r="R536" s="27"/>
      <c r="S536" s="27"/>
      <c r="T536" s="27"/>
      <c r="U536" s="30" t="str">
        <f ca="1">IF(A536="","",IFERROR(IF(OFFSET('Data Model'!$K$1,MATCH(W536,'Data Model'!L:L,0)-1,0)=TRUE,"Y","N"),"N"))</f>
        <v/>
      </c>
      <c r="V536" s="10" t="str">
        <f t="shared" si="13"/>
        <v/>
      </c>
      <c r="W536" s="10" t="str">
        <f t="shared" si="14"/>
        <v/>
      </c>
    </row>
    <row r="537" spans="1:23">
      <c r="A537" s="11"/>
      <c r="B537" s="11"/>
      <c r="C537" s="11"/>
      <c r="D537" s="11"/>
      <c r="E537" s="11"/>
      <c r="F537" s="11"/>
      <c r="G537" s="11"/>
      <c r="H537" s="11"/>
      <c r="I537" s="10" t="str">
        <f ca="1">IFERROR(OFFSET(Profile!$B$1,MATCH(D537&amp;"-"&amp;Medical!C537,Profile!B:B,0)-1,1),"NO DATA PROFILE FOUND")</f>
        <v>NO DATA PROFILE FOUND</v>
      </c>
      <c r="J537" s="10" t="e">
        <f ca="1">OFFSET(Profile!$B$1,MATCH(D537&amp;"-"&amp;Medical!C537,Profile!B:B,0)-1,2)</f>
        <v>#N/A</v>
      </c>
      <c r="K537" s="10" t="e">
        <f ca="1">OFFSET(Profile!$B$1,MATCH(D537&amp;"-"&amp;Medical!C537,Profile!B:B,0)-1,3)</f>
        <v>#N/A</v>
      </c>
      <c r="L537" s="10" t="e">
        <f ca="1">OFFSET(Profile!$B$1,MATCH(D537&amp;"-"&amp;Medical!C537,Profile!B:B,0)-1,4)</f>
        <v>#N/A</v>
      </c>
      <c r="M537" s="10" t="e">
        <f ca="1">OFFSET(Profile!$B$1,MATCH(D537&amp;"-"&amp;Medical!C537,Profile!B:B,0)-1,5)</f>
        <v>#N/A</v>
      </c>
      <c r="N537" s="13"/>
      <c r="O537" s="13"/>
      <c r="P537" s="13"/>
      <c r="Q537" s="13"/>
      <c r="R537" s="27"/>
      <c r="S537" s="27"/>
      <c r="T537" s="27"/>
      <c r="U537" s="30" t="str">
        <f ca="1">IF(A537="","",IFERROR(IF(OFFSET('Data Model'!$K$1,MATCH(W537,'Data Model'!L:L,0)-1,0)=TRUE,"Y","N"),"N"))</f>
        <v/>
      </c>
      <c r="V537" s="10" t="str">
        <f t="shared" si="13"/>
        <v/>
      </c>
      <c r="W537" s="10" t="str">
        <f t="shared" si="14"/>
        <v/>
      </c>
    </row>
    <row r="538" spans="1:23">
      <c r="A538" s="11"/>
      <c r="B538" s="11"/>
      <c r="C538" s="11"/>
      <c r="D538" s="11"/>
      <c r="E538" s="11"/>
      <c r="F538" s="11"/>
      <c r="G538" s="11"/>
      <c r="H538" s="11"/>
      <c r="I538" s="10" t="str">
        <f ca="1">IFERROR(OFFSET(Profile!$B$1,MATCH(D538&amp;"-"&amp;Medical!C538,Profile!B:B,0)-1,1),"NO DATA PROFILE FOUND")</f>
        <v>NO DATA PROFILE FOUND</v>
      </c>
      <c r="J538" s="10" t="e">
        <f ca="1">OFFSET(Profile!$B$1,MATCH(D538&amp;"-"&amp;Medical!C538,Profile!B:B,0)-1,2)</f>
        <v>#N/A</v>
      </c>
      <c r="K538" s="10" t="e">
        <f ca="1">OFFSET(Profile!$B$1,MATCH(D538&amp;"-"&amp;Medical!C538,Profile!B:B,0)-1,3)</f>
        <v>#N/A</v>
      </c>
      <c r="L538" s="10" t="e">
        <f ca="1">OFFSET(Profile!$B$1,MATCH(D538&amp;"-"&amp;Medical!C538,Profile!B:B,0)-1,4)</f>
        <v>#N/A</v>
      </c>
      <c r="M538" s="10" t="e">
        <f ca="1">OFFSET(Profile!$B$1,MATCH(D538&amp;"-"&amp;Medical!C538,Profile!B:B,0)-1,5)</f>
        <v>#N/A</v>
      </c>
      <c r="N538" s="13"/>
      <c r="O538" s="13"/>
      <c r="P538" s="13"/>
      <c r="Q538" s="13"/>
      <c r="R538" s="27"/>
      <c r="S538" s="27"/>
      <c r="T538" s="27"/>
      <c r="U538" s="30" t="str">
        <f ca="1">IF(A538="","",IFERROR(IF(OFFSET('Data Model'!$K$1,MATCH(W538,'Data Model'!L:L,0)-1,0)=TRUE,"Y","N"),"N"))</f>
        <v/>
      </c>
      <c r="V538" s="10" t="str">
        <f t="shared" si="13"/>
        <v/>
      </c>
      <c r="W538" s="10" t="str">
        <f t="shared" si="14"/>
        <v/>
      </c>
    </row>
    <row r="539" spans="1:23">
      <c r="A539" s="11"/>
      <c r="B539" s="11"/>
      <c r="C539" s="11"/>
      <c r="D539" s="11"/>
      <c r="E539" s="11"/>
      <c r="F539" s="11"/>
      <c r="G539" s="11"/>
      <c r="H539" s="11"/>
      <c r="I539" s="10" t="str">
        <f ca="1">IFERROR(OFFSET(Profile!$B$1,MATCH(D539&amp;"-"&amp;Medical!C539,Profile!B:B,0)-1,1),"NO DATA PROFILE FOUND")</f>
        <v>NO DATA PROFILE FOUND</v>
      </c>
      <c r="J539" s="10" t="e">
        <f ca="1">OFFSET(Profile!$B$1,MATCH(D539&amp;"-"&amp;Medical!C539,Profile!B:B,0)-1,2)</f>
        <v>#N/A</v>
      </c>
      <c r="K539" s="10" t="e">
        <f ca="1">OFFSET(Profile!$B$1,MATCH(D539&amp;"-"&amp;Medical!C539,Profile!B:B,0)-1,3)</f>
        <v>#N/A</v>
      </c>
      <c r="L539" s="10" t="e">
        <f ca="1">OFFSET(Profile!$B$1,MATCH(D539&amp;"-"&amp;Medical!C539,Profile!B:B,0)-1,4)</f>
        <v>#N/A</v>
      </c>
      <c r="M539" s="10" t="e">
        <f ca="1">OFFSET(Profile!$B$1,MATCH(D539&amp;"-"&amp;Medical!C539,Profile!B:B,0)-1,5)</f>
        <v>#N/A</v>
      </c>
      <c r="N539" s="13"/>
      <c r="O539" s="13"/>
      <c r="P539" s="13"/>
      <c r="Q539" s="13"/>
      <c r="R539" s="27"/>
      <c r="S539" s="27"/>
      <c r="T539" s="27"/>
      <c r="U539" s="30" t="str">
        <f ca="1">IF(A539="","",IFERROR(IF(OFFSET('Data Model'!$K$1,MATCH(W539,'Data Model'!L:L,0)-1,0)=TRUE,"Y","N"),"N"))</f>
        <v/>
      </c>
      <c r="V539" s="10" t="str">
        <f t="shared" si="13"/>
        <v/>
      </c>
      <c r="W539" s="10" t="str">
        <f t="shared" si="14"/>
        <v/>
      </c>
    </row>
    <row r="540" spans="1:23">
      <c r="A540" s="11"/>
      <c r="B540" s="11"/>
      <c r="C540" s="11"/>
      <c r="D540" s="11"/>
      <c r="E540" s="11"/>
      <c r="F540" s="11"/>
      <c r="G540" s="11"/>
      <c r="H540" s="11"/>
      <c r="I540" s="10" t="str">
        <f ca="1">IFERROR(OFFSET(Profile!$B$1,MATCH(D540&amp;"-"&amp;Medical!C540,Profile!B:B,0)-1,1),"NO DATA PROFILE FOUND")</f>
        <v>NO DATA PROFILE FOUND</v>
      </c>
      <c r="J540" s="10" t="e">
        <f ca="1">OFFSET(Profile!$B$1,MATCH(D540&amp;"-"&amp;Medical!C540,Profile!B:B,0)-1,2)</f>
        <v>#N/A</v>
      </c>
      <c r="K540" s="10" t="e">
        <f ca="1">OFFSET(Profile!$B$1,MATCH(D540&amp;"-"&amp;Medical!C540,Profile!B:B,0)-1,3)</f>
        <v>#N/A</v>
      </c>
      <c r="L540" s="10" t="e">
        <f ca="1">OFFSET(Profile!$B$1,MATCH(D540&amp;"-"&amp;Medical!C540,Profile!B:B,0)-1,4)</f>
        <v>#N/A</v>
      </c>
      <c r="M540" s="10" t="e">
        <f ca="1">OFFSET(Profile!$B$1,MATCH(D540&amp;"-"&amp;Medical!C540,Profile!B:B,0)-1,5)</f>
        <v>#N/A</v>
      </c>
      <c r="N540" s="13"/>
      <c r="O540" s="13"/>
      <c r="P540" s="13"/>
      <c r="Q540" s="13"/>
      <c r="R540" s="27"/>
      <c r="S540" s="27"/>
      <c r="T540" s="27"/>
      <c r="U540" s="30" t="str">
        <f ca="1">IF(A540="","",IFERROR(IF(OFFSET('Data Model'!$K$1,MATCH(W540,'Data Model'!L:L,0)-1,0)=TRUE,"Y","N"),"N"))</f>
        <v/>
      </c>
      <c r="V540" s="10" t="str">
        <f t="shared" si="13"/>
        <v/>
      </c>
      <c r="W540" s="10" t="str">
        <f t="shared" si="14"/>
        <v/>
      </c>
    </row>
    <row r="541" spans="1:23">
      <c r="A541" s="11"/>
      <c r="B541" s="11"/>
      <c r="C541" s="11"/>
      <c r="D541" s="11"/>
      <c r="E541" s="11"/>
      <c r="F541" s="11"/>
      <c r="G541" s="11"/>
      <c r="H541" s="11"/>
      <c r="I541" s="10" t="str">
        <f ca="1">IFERROR(OFFSET(Profile!$B$1,MATCH(D541&amp;"-"&amp;Medical!C541,Profile!B:B,0)-1,1),"NO DATA PROFILE FOUND")</f>
        <v>NO DATA PROFILE FOUND</v>
      </c>
      <c r="J541" s="10" t="e">
        <f ca="1">OFFSET(Profile!$B$1,MATCH(D541&amp;"-"&amp;Medical!C541,Profile!B:B,0)-1,2)</f>
        <v>#N/A</v>
      </c>
      <c r="K541" s="10" t="e">
        <f ca="1">OFFSET(Profile!$B$1,MATCH(D541&amp;"-"&amp;Medical!C541,Profile!B:B,0)-1,3)</f>
        <v>#N/A</v>
      </c>
      <c r="L541" s="10" t="e">
        <f ca="1">OFFSET(Profile!$B$1,MATCH(D541&amp;"-"&amp;Medical!C541,Profile!B:B,0)-1,4)</f>
        <v>#N/A</v>
      </c>
      <c r="M541" s="10" t="e">
        <f ca="1">OFFSET(Profile!$B$1,MATCH(D541&amp;"-"&amp;Medical!C541,Profile!B:B,0)-1,5)</f>
        <v>#N/A</v>
      </c>
      <c r="N541" s="13"/>
      <c r="O541" s="13"/>
      <c r="P541" s="13"/>
      <c r="Q541" s="13"/>
      <c r="R541" s="27"/>
      <c r="S541" s="27"/>
      <c r="T541" s="27"/>
      <c r="U541" s="30" t="str">
        <f ca="1">IF(A541="","",IFERROR(IF(OFFSET('Data Model'!$K$1,MATCH(W541,'Data Model'!L:L,0)-1,0)=TRUE,"Y","N"),"N"))</f>
        <v/>
      </c>
      <c r="V541" s="10" t="str">
        <f t="shared" si="13"/>
        <v/>
      </c>
      <c r="W541" s="10" t="str">
        <f t="shared" si="14"/>
        <v/>
      </c>
    </row>
    <row r="542" spans="1:23">
      <c r="A542" s="11"/>
      <c r="B542" s="11"/>
      <c r="C542" s="11"/>
      <c r="D542" s="11"/>
      <c r="E542" s="11"/>
      <c r="F542" s="11"/>
      <c r="G542" s="11"/>
      <c r="H542" s="11"/>
      <c r="I542" s="10" t="str">
        <f ca="1">IFERROR(OFFSET(Profile!$B$1,MATCH(D542&amp;"-"&amp;Medical!C542,Profile!B:B,0)-1,1),"NO DATA PROFILE FOUND")</f>
        <v>NO DATA PROFILE FOUND</v>
      </c>
      <c r="J542" s="10" t="e">
        <f ca="1">OFFSET(Profile!$B$1,MATCH(D542&amp;"-"&amp;Medical!C542,Profile!B:B,0)-1,2)</f>
        <v>#N/A</v>
      </c>
      <c r="K542" s="10" t="e">
        <f ca="1">OFFSET(Profile!$B$1,MATCH(D542&amp;"-"&amp;Medical!C542,Profile!B:B,0)-1,3)</f>
        <v>#N/A</v>
      </c>
      <c r="L542" s="10" t="e">
        <f ca="1">OFFSET(Profile!$B$1,MATCH(D542&amp;"-"&amp;Medical!C542,Profile!B:B,0)-1,4)</f>
        <v>#N/A</v>
      </c>
      <c r="M542" s="10" t="e">
        <f ca="1">OFFSET(Profile!$B$1,MATCH(D542&amp;"-"&amp;Medical!C542,Profile!B:B,0)-1,5)</f>
        <v>#N/A</v>
      </c>
      <c r="N542" s="13"/>
      <c r="O542" s="13"/>
      <c r="P542" s="13"/>
      <c r="Q542" s="13"/>
      <c r="R542" s="27"/>
      <c r="S542" s="27"/>
      <c r="T542" s="27"/>
      <c r="U542" s="30" t="str">
        <f ca="1">IF(A542="","",IFERROR(IF(OFFSET('Data Model'!$K$1,MATCH(W542,'Data Model'!L:L,0)-1,0)=TRUE,"Y","N"),"N"))</f>
        <v/>
      </c>
      <c r="V542" s="10" t="str">
        <f t="shared" si="13"/>
        <v/>
      </c>
      <c r="W542" s="10" t="str">
        <f t="shared" si="14"/>
        <v/>
      </c>
    </row>
    <row r="543" spans="1:23">
      <c r="A543" s="11"/>
      <c r="B543" s="11"/>
      <c r="C543" s="11"/>
      <c r="D543" s="11"/>
      <c r="E543" s="11"/>
      <c r="F543" s="11"/>
      <c r="G543" s="11"/>
      <c r="H543" s="11"/>
      <c r="I543" s="10" t="str">
        <f ca="1">IFERROR(OFFSET(Profile!$B$1,MATCH(D543&amp;"-"&amp;Medical!C543,Profile!B:B,0)-1,1),"NO DATA PROFILE FOUND")</f>
        <v>NO DATA PROFILE FOUND</v>
      </c>
      <c r="J543" s="10" t="e">
        <f ca="1">OFFSET(Profile!$B$1,MATCH(D543&amp;"-"&amp;Medical!C543,Profile!B:B,0)-1,2)</f>
        <v>#N/A</v>
      </c>
      <c r="K543" s="10" t="e">
        <f ca="1">OFFSET(Profile!$B$1,MATCH(D543&amp;"-"&amp;Medical!C543,Profile!B:B,0)-1,3)</f>
        <v>#N/A</v>
      </c>
      <c r="L543" s="10" t="e">
        <f ca="1">OFFSET(Profile!$B$1,MATCH(D543&amp;"-"&amp;Medical!C543,Profile!B:B,0)-1,4)</f>
        <v>#N/A</v>
      </c>
      <c r="M543" s="10" t="e">
        <f ca="1">OFFSET(Profile!$B$1,MATCH(D543&amp;"-"&amp;Medical!C543,Profile!B:B,0)-1,5)</f>
        <v>#N/A</v>
      </c>
      <c r="N543" s="13"/>
      <c r="O543" s="13"/>
      <c r="P543" s="13"/>
      <c r="Q543" s="13"/>
      <c r="R543" s="27"/>
      <c r="S543" s="27"/>
      <c r="T543" s="27"/>
      <c r="U543" s="30" t="str">
        <f ca="1">IF(A543="","",IFERROR(IF(OFFSET('Data Model'!$K$1,MATCH(W543,'Data Model'!L:L,0)-1,0)=TRUE,"Y","N"),"N"))</f>
        <v/>
      </c>
      <c r="V543" s="10" t="str">
        <f t="shared" si="13"/>
        <v/>
      </c>
      <c r="W543" s="10" t="str">
        <f t="shared" si="14"/>
        <v/>
      </c>
    </row>
    <row r="544" spans="1:23">
      <c r="A544" s="11"/>
      <c r="B544" s="11"/>
      <c r="C544" s="11"/>
      <c r="D544" s="11"/>
      <c r="E544" s="11"/>
      <c r="F544" s="11"/>
      <c r="G544" s="11"/>
      <c r="H544" s="11"/>
      <c r="I544" s="10" t="str">
        <f ca="1">IFERROR(OFFSET(Profile!$B$1,MATCH(D544&amp;"-"&amp;Medical!C544,Profile!B:B,0)-1,1),"NO DATA PROFILE FOUND")</f>
        <v>NO DATA PROFILE FOUND</v>
      </c>
      <c r="J544" s="10" t="e">
        <f ca="1">OFFSET(Profile!$B$1,MATCH(D544&amp;"-"&amp;Medical!C544,Profile!B:B,0)-1,2)</f>
        <v>#N/A</v>
      </c>
      <c r="K544" s="10" t="e">
        <f ca="1">OFFSET(Profile!$B$1,MATCH(D544&amp;"-"&amp;Medical!C544,Profile!B:B,0)-1,3)</f>
        <v>#N/A</v>
      </c>
      <c r="L544" s="10" t="e">
        <f ca="1">OFFSET(Profile!$B$1,MATCH(D544&amp;"-"&amp;Medical!C544,Profile!B:B,0)-1,4)</f>
        <v>#N/A</v>
      </c>
      <c r="M544" s="10" t="e">
        <f ca="1">OFFSET(Profile!$B$1,MATCH(D544&amp;"-"&amp;Medical!C544,Profile!B:B,0)-1,5)</f>
        <v>#N/A</v>
      </c>
      <c r="N544" s="13"/>
      <c r="O544" s="13"/>
      <c r="P544" s="13"/>
      <c r="Q544" s="13"/>
      <c r="R544" s="27"/>
      <c r="S544" s="27"/>
      <c r="T544" s="27"/>
      <c r="U544" s="30" t="str">
        <f ca="1">IF(A544="","",IFERROR(IF(OFFSET('Data Model'!$K$1,MATCH(W544,'Data Model'!L:L,0)-1,0)=TRUE,"Y","N"),"N"))</f>
        <v/>
      </c>
      <c r="V544" s="10" t="str">
        <f t="shared" si="13"/>
        <v/>
      </c>
      <c r="W544" s="10" t="str">
        <f t="shared" si="14"/>
        <v/>
      </c>
    </row>
    <row r="545" spans="1:23">
      <c r="A545" s="11"/>
      <c r="B545" s="11"/>
      <c r="C545" s="11"/>
      <c r="D545" s="11"/>
      <c r="E545" s="11"/>
      <c r="F545" s="11"/>
      <c r="G545" s="11"/>
      <c r="H545" s="11"/>
      <c r="I545" s="10" t="str">
        <f ca="1">IFERROR(OFFSET(Profile!$B$1,MATCH(D545&amp;"-"&amp;Medical!C545,Profile!B:B,0)-1,1),"NO DATA PROFILE FOUND")</f>
        <v>NO DATA PROFILE FOUND</v>
      </c>
      <c r="J545" s="10" t="e">
        <f ca="1">OFFSET(Profile!$B$1,MATCH(D545&amp;"-"&amp;Medical!C545,Profile!B:B,0)-1,2)</f>
        <v>#N/A</v>
      </c>
      <c r="K545" s="10" t="e">
        <f ca="1">OFFSET(Profile!$B$1,MATCH(D545&amp;"-"&amp;Medical!C545,Profile!B:B,0)-1,3)</f>
        <v>#N/A</v>
      </c>
      <c r="L545" s="10" t="e">
        <f ca="1">OFFSET(Profile!$B$1,MATCH(D545&amp;"-"&amp;Medical!C545,Profile!B:B,0)-1,4)</f>
        <v>#N/A</v>
      </c>
      <c r="M545" s="10" t="e">
        <f ca="1">OFFSET(Profile!$B$1,MATCH(D545&amp;"-"&amp;Medical!C545,Profile!B:B,0)-1,5)</f>
        <v>#N/A</v>
      </c>
      <c r="N545" s="13"/>
      <c r="O545" s="13"/>
      <c r="P545" s="13"/>
      <c r="Q545" s="13"/>
      <c r="R545" s="27"/>
      <c r="S545" s="27"/>
      <c r="T545" s="27"/>
      <c r="U545" s="30" t="str">
        <f ca="1">IF(A545="","",IFERROR(IF(OFFSET('Data Model'!$K$1,MATCH(W545,'Data Model'!L:L,0)-1,0)=TRUE,"Y","N"),"N"))</f>
        <v/>
      </c>
      <c r="V545" s="10" t="str">
        <f t="shared" si="13"/>
        <v/>
      </c>
      <c r="W545" s="10" t="str">
        <f t="shared" si="14"/>
        <v/>
      </c>
    </row>
    <row r="546" spans="1:23">
      <c r="A546" s="11"/>
      <c r="B546" s="11"/>
      <c r="C546" s="11"/>
      <c r="D546" s="11"/>
      <c r="E546" s="11"/>
      <c r="F546" s="11"/>
      <c r="G546" s="11"/>
      <c r="H546" s="11"/>
      <c r="I546" s="10" t="str">
        <f ca="1">IFERROR(OFFSET(Profile!$B$1,MATCH(D546&amp;"-"&amp;Medical!C546,Profile!B:B,0)-1,1),"NO DATA PROFILE FOUND")</f>
        <v>NO DATA PROFILE FOUND</v>
      </c>
      <c r="J546" s="10" t="e">
        <f ca="1">OFFSET(Profile!$B$1,MATCH(D546&amp;"-"&amp;Medical!C546,Profile!B:B,0)-1,2)</f>
        <v>#N/A</v>
      </c>
      <c r="K546" s="10" t="e">
        <f ca="1">OFFSET(Profile!$B$1,MATCH(D546&amp;"-"&amp;Medical!C546,Profile!B:B,0)-1,3)</f>
        <v>#N/A</v>
      </c>
      <c r="L546" s="10" t="e">
        <f ca="1">OFFSET(Profile!$B$1,MATCH(D546&amp;"-"&amp;Medical!C546,Profile!B:B,0)-1,4)</f>
        <v>#N/A</v>
      </c>
      <c r="M546" s="10" t="e">
        <f ca="1">OFFSET(Profile!$B$1,MATCH(D546&amp;"-"&amp;Medical!C546,Profile!B:B,0)-1,5)</f>
        <v>#N/A</v>
      </c>
      <c r="N546" s="13"/>
      <c r="O546" s="13"/>
      <c r="P546" s="13"/>
      <c r="Q546" s="13"/>
      <c r="R546" s="27"/>
      <c r="S546" s="27"/>
      <c r="T546" s="27"/>
      <c r="U546" s="30" t="str">
        <f ca="1">IF(A546="","",IFERROR(IF(OFFSET('Data Model'!$K$1,MATCH(W546,'Data Model'!L:L,0)-1,0)=TRUE,"Y","N"),"N"))</f>
        <v/>
      </c>
      <c r="V546" s="10" t="str">
        <f t="shared" si="13"/>
        <v/>
      </c>
      <c r="W546" s="10" t="str">
        <f t="shared" si="14"/>
        <v/>
      </c>
    </row>
    <row r="547" spans="1:23">
      <c r="A547" s="11"/>
      <c r="B547" s="11"/>
      <c r="C547" s="11"/>
      <c r="D547" s="11"/>
      <c r="E547" s="11"/>
      <c r="F547" s="11"/>
      <c r="G547" s="11"/>
      <c r="H547" s="11"/>
      <c r="I547" s="10" t="str">
        <f ca="1">IFERROR(OFFSET(Profile!$B$1,MATCH(D547&amp;"-"&amp;Medical!C547,Profile!B:B,0)-1,1),"NO DATA PROFILE FOUND")</f>
        <v>NO DATA PROFILE FOUND</v>
      </c>
      <c r="J547" s="10" t="e">
        <f ca="1">OFFSET(Profile!$B$1,MATCH(D547&amp;"-"&amp;Medical!C547,Profile!B:B,0)-1,2)</f>
        <v>#N/A</v>
      </c>
      <c r="K547" s="10" t="e">
        <f ca="1">OFFSET(Profile!$B$1,MATCH(D547&amp;"-"&amp;Medical!C547,Profile!B:B,0)-1,3)</f>
        <v>#N/A</v>
      </c>
      <c r="L547" s="10" t="e">
        <f ca="1">OFFSET(Profile!$B$1,MATCH(D547&amp;"-"&amp;Medical!C547,Profile!B:B,0)-1,4)</f>
        <v>#N/A</v>
      </c>
      <c r="M547" s="10" t="e">
        <f ca="1">OFFSET(Profile!$B$1,MATCH(D547&amp;"-"&amp;Medical!C547,Profile!B:B,0)-1,5)</f>
        <v>#N/A</v>
      </c>
      <c r="N547" s="13"/>
      <c r="O547" s="13"/>
      <c r="P547" s="13"/>
      <c r="Q547" s="13"/>
      <c r="R547" s="27"/>
      <c r="S547" s="27"/>
      <c r="T547" s="27"/>
      <c r="U547" s="30" t="str">
        <f ca="1">IF(A547="","",IFERROR(IF(OFFSET('Data Model'!$K$1,MATCH(W547,'Data Model'!L:L,0)-1,0)=TRUE,"Y","N"),"N"))</f>
        <v/>
      </c>
      <c r="V547" s="10" t="str">
        <f t="shared" si="13"/>
        <v/>
      </c>
      <c r="W547" s="10" t="str">
        <f t="shared" si="14"/>
        <v/>
      </c>
    </row>
    <row r="548" spans="1:23">
      <c r="A548" s="11"/>
      <c r="B548" s="11"/>
      <c r="C548" s="11"/>
      <c r="D548" s="11"/>
      <c r="E548" s="11"/>
      <c r="F548" s="11"/>
      <c r="G548" s="11"/>
      <c r="H548" s="11"/>
      <c r="I548" s="10" t="str">
        <f ca="1">IFERROR(OFFSET(Profile!$B$1,MATCH(D548&amp;"-"&amp;Medical!C548,Profile!B:B,0)-1,1),"NO DATA PROFILE FOUND")</f>
        <v>NO DATA PROFILE FOUND</v>
      </c>
      <c r="J548" s="10" t="e">
        <f ca="1">OFFSET(Profile!$B$1,MATCH(D548&amp;"-"&amp;Medical!C548,Profile!B:B,0)-1,2)</f>
        <v>#N/A</v>
      </c>
      <c r="K548" s="10" t="e">
        <f ca="1">OFFSET(Profile!$B$1,MATCH(D548&amp;"-"&amp;Medical!C548,Profile!B:B,0)-1,3)</f>
        <v>#N/A</v>
      </c>
      <c r="L548" s="10" t="e">
        <f ca="1">OFFSET(Profile!$B$1,MATCH(D548&amp;"-"&amp;Medical!C548,Profile!B:B,0)-1,4)</f>
        <v>#N/A</v>
      </c>
      <c r="M548" s="10" t="e">
        <f ca="1">OFFSET(Profile!$B$1,MATCH(D548&amp;"-"&amp;Medical!C548,Profile!B:B,0)-1,5)</f>
        <v>#N/A</v>
      </c>
      <c r="N548" s="13"/>
      <c r="O548" s="13"/>
      <c r="P548" s="13"/>
      <c r="Q548" s="13"/>
      <c r="R548" s="27"/>
      <c r="S548" s="27"/>
      <c r="T548" s="27"/>
      <c r="U548" s="30" t="str">
        <f ca="1">IF(A548="","",IFERROR(IF(OFFSET('Data Model'!$K$1,MATCH(W548,'Data Model'!L:L,0)-1,0)=TRUE,"Y","N"),"N"))</f>
        <v/>
      </c>
      <c r="V548" s="10" t="str">
        <f t="shared" si="13"/>
        <v/>
      </c>
      <c r="W548" s="10" t="str">
        <f t="shared" si="14"/>
        <v/>
      </c>
    </row>
    <row r="549" spans="1:23">
      <c r="A549" s="11"/>
      <c r="B549" s="11"/>
      <c r="C549" s="11"/>
      <c r="D549" s="11"/>
      <c r="E549" s="11"/>
      <c r="F549" s="11"/>
      <c r="G549" s="11"/>
      <c r="H549" s="11"/>
      <c r="I549" s="10" t="str">
        <f ca="1">IFERROR(OFFSET(Profile!$B$1,MATCH(D549&amp;"-"&amp;Medical!C549,Profile!B:B,0)-1,1),"NO DATA PROFILE FOUND")</f>
        <v>NO DATA PROFILE FOUND</v>
      </c>
      <c r="J549" s="10" t="e">
        <f ca="1">OFFSET(Profile!$B$1,MATCH(D549&amp;"-"&amp;Medical!C549,Profile!B:B,0)-1,2)</f>
        <v>#N/A</v>
      </c>
      <c r="K549" s="10" t="e">
        <f ca="1">OFFSET(Profile!$B$1,MATCH(D549&amp;"-"&amp;Medical!C549,Profile!B:B,0)-1,3)</f>
        <v>#N/A</v>
      </c>
      <c r="L549" s="10" t="e">
        <f ca="1">OFFSET(Profile!$B$1,MATCH(D549&amp;"-"&amp;Medical!C549,Profile!B:B,0)-1,4)</f>
        <v>#N/A</v>
      </c>
      <c r="M549" s="10" t="e">
        <f ca="1">OFFSET(Profile!$B$1,MATCH(D549&amp;"-"&amp;Medical!C549,Profile!B:B,0)-1,5)</f>
        <v>#N/A</v>
      </c>
      <c r="N549" s="13"/>
      <c r="O549" s="13"/>
      <c r="P549" s="13"/>
      <c r="Q549" s="13"/>
      <c r="R549" s="27"/>
      <c r="S549" s="27"/>
      <c r="T549" s="27"/>
      <c r="U549" s="30" t="str">
        <f ca="1">IF(A549="","",IFERROR(IF(OFFSET('Data Model'!$K$1,MATCH(W549,'Data Model'!L:L,0)-1,0)=TRUE,"Y","N"),"N"))</f>
        <v/>
      </c>
      <c r="V549" s="10" t="str">
        <f t="shared" si="13"/>
        <v/>
      </c>
      <c r="W549" s="10" t="str">
        <f t="shared" si="14"/>
        <v/>
      </c>
    </row>
    <row r="550" spans="1:23">
      <c r="A550" s="11"/>
      <c r="B550" s="11"/>
      <c r="C550" s="11"/>
      <c r="D550" s="11"/>
      <c r="E550" s="11"/>
      <c r="F550" s="11"/>
      <c r="G550" s="11"/>
      <c r="H550" s="11"/>
      <c r="I550" s="10" t="str">
        <f ca="1">IFERROR(OFFSET(Profile!$B$1,MATCH(D550&amp;"-"&amp;Medical!C550,Profile!B:B,0)-1,1),"NO DATA PROFILE FOUND")</f>
        <v>NO DATA PROFILE FOUND</v>
      </c>
      <c r="J550" s="10" t="e">
        <f ca="1">OFFSET(Profile!$B$1,MATCH(D550&amp;"-"&amp;Medical!C550,Profile!B:B,0)-1,2)</f>
        <v>#N/A</v>
      </c>
      <c r="K550" s="10" t="e">
        <f ca="1">OFFSET(Profile!$B$1,MATCH(D550&amp;"-"&amp;Medical!C550,Profile!B:B,0)-1,3)</f>
        <v>#N/A</v>
      </c>
      <c r="L550" s="10" t="e">
        <f ca="1">OFFSET(Profile!$B$1,MATCH(D550&amp;"-"&amp;Medical!C550,Profile!B:B,0)-1,4)</f>
        <v>#N/A</v>
      </c>
      <c r="M550" s="10" t="e">
        <f ca="1">OFFSET(Profile!$B$1,MATCH(D550&amp;"-"&amp;Medical!C550,Profile!B:B,0)-1,5)</f>
        <v>#N/A</v>
      </c>
      <c r="N550" s="13"/>
      <c r="O550" s="13"/>
      <c r="P550" s="13"/>
      <c r="Q550" s="13"/>
      <c r="R550" s="27"/>
      <c r="S550" s="27"/>
      <c r="T550" s="27"/>
      <c r="U550" s="30" t="str">
        <f ca="1">IF(A550="","",IFERROR(IF(OFFSET('Data Model'!$K$1,MATCH(W550,'Data Model'!L:L,0)-1,0)=TRUE,"Y","N"),"N"))</f>
        <v/>
      </c>
      <c r="V550" s="10" t="str">
        <f t="shared" si="13"/>
        <v/>
      </c>
      <c r="W550" s="10" t="str">
        <f t="shared" si="14"/>
        <v/>
      </c>
    </row>
    <row r="551" spans="1:23">
      <c r="A551" s="11"/>
      <c r="B551" s="11"/>
      <c r="C551" s="11"/>
      <c r="D551" s="11"/>
      <c r="E551" s="11"/>
      <c r="F551" s="11"/>
      <c r="G551" s="11"/>
      <c r="H551" s="11"/>
      <c r="I551" s="10" t="str">
        <f ca="1">IFERROR(OFFSET(Profile!$B$1,MATCH(D551&amp;"-"&amp;Medical!C551,Profile!B:B,0)-1,1),"NO DATA PROFILE FOUND")</f>
        <v>NO DATA PROFILE FOUND</v>
      </c>
      <c r="J551" s="10" t="e">
        <f ca="1">OFFSET(Profile!$B$1,MATCH(D551&amp;"-"&amp;Medical!C551,Profile!B:B,0)-1,2)</f>
        <v>#N/A</v>
      </c>
      <c r="K551" s="10" t="e">
        <f ca="1">OFFSET(Profile!$B$1,MATCH(D551&amp;"-"&amp;Medical!C551,Profile!B:B,0)-1,3)</f>
        <v>#N/A</v>
      </c>
      <c r="L551" s="10" t="e">
        <f ca="1">OFFSET(Profile!$B$1,MATCH(D551&amp;"-"&amp;Medical!C551,Profile!B:B,0)-1,4)</f>
        <v>#N/A</v>
      </c>
      <c r="M551" s="10" t="e">
        <f ca="1">OFFSET(Profile!$B$1,MATCH(D551&amp;"-"&amp;Medical!C551,Profile!B:B,0)-1,5)</f>
        <v>#N/A</v>
      </c>
      <c r="N551" s="13"/>
      <c r="O551" s="13"/>
      <c r="P551" s="13"/>
      <c r="Q551" s="13"/>
      <c r="R551" s="27"/>
      <c r="S551" s="27"/>
      <c r="T551" s="27"/>
      <c r="U551" s="30" t="str">
        <f ca="1">IF(A551="","",IFERROR(IF(OFFSET('Data Model'!$K$1,MATCH(W551,'Data Model'!L:L,0)-1,0)=TRUE,"Y","N"),"N"))</f>
        <v/>
      </c>
      <c r="V551" s="10" t="str">
        <f t="shared" si="13"/>
        <v/>
      </c>
      <c r="W551" s="10" t="str">
        <f t="shared" si="14"/>
        <v/>
      </c>
    </row>
    <row r="552" spans="1:23">
      <c r="A552" s="11"/>
      <c r="B552" s="11"/>
      <c r="C552" s="11"/>
      <c r="D552" s="11"/>
      <c r="E552" s="11"/>
      <c r="F552" s="11"/>
      <c r="G552" s="11"/>
      <c r="H552" s="11"/>
      <c r="I552" s="10" t="str">
        <f ca="1">IFERROR(OFFSET(Profile!$B$1,MATCH(D552&amp;"-"&amp;Medical!C552,Profile!B:B,0)-1,1),"NO DATA PROFILE FOUND")</f>
        <v>NO DATA PROFILE FOUND</v>
      </c>
      <c r="J552" s="10" t="e">
        <f ca="1">OFFSET(Profile!$B$1,MATCH(D552&amp;"-"&amp;Medical!C552,Profile!B:B,0)-1,2)</f>
        <v>#N/A</v>
      </c>
      <c r="K552" s="10" t="e">
        <f ca="1">OFFSET(Profile!$B$1,MATCH(D552&amp;"-"&amp;Medical!C552,Profile!B:B,0)-1,3)</f>
        <v>#N/A</v>
      </c>
      <c r="L552" s="10" t="e">
        <f ca="1">OFFSET(Profile!$B$1,MATCH(D552&amp;"-"&amp;Medical!C552,Profile!B:B,0)-1,4)</f>
        <v>#N/A</v>
      </c>
      <c r="M552" s="10" t="e">
        <f ca="1">OFFSET(Profile!$B$1,MATCH(D552&amp;"-"&amp;Medical!C552,Profile!B:B,0)-1,5)</f>
        <v>#N/A</v>
      </c>
      <c r="N552" s="13"/>
      <c r="O552" s="13"/>
      <c r="P552" s="13"/>
      <c r="Q552" s="13"/>
      <c r="R552" s="27"/>
      <c r="S552" s="27"/>
      <c r="T552" s="27"/>
      <c r="U552" s="30" t="str">
        <f ca="1">IF(A552="","",IFERROR(IF(OFFSET('Data Model'!$K$1,MATCH(W552,'Data Model'!L:L,0)-1,0)=TRUE,"Y","N"),"N"))</f>
        <v/>
      </c>
      <c r="V552" s="10" t="str">
        <f t="shared" si="13"/>
        <v/>
      </c>
      <c r="W552" s="10" t="str">
        <f t="shared" si="14"/>
        <v/>
      </c>
    </row>
    <row r="553" spans="1:23">
      <c r="A553" s="11"/>
      <c r="B553" s="11"/>
      <c r="C553" s="11"/>
      <c r="D553" s="11"/>
      <c r="E553" s="11"/>
      <c r="F553" s="11"/>
      <c r="G553" s="11"/>
      <c r="H553" s="11"/>
      <c r="I553" s="10" t="str">
        <f ca="1">IFERROR(OFFSET(Profile!$B$1,MATCH(D553&amp;"-"&amp;Medical!C553,Profile!B:B,0)-1,1),"NO DATA PROFILE FOUND")</f>
        <v>NO DATA PROFILE FOUND</v>
      </c>
      <c r="J553" s="10" t="e">
        <f ca="1">OFFSET(Profile!$B$1,MATCH(D553&amp;"-"&amp;Medical!C553,Profile!B:B,0)-1,2)</f>
        <v>#N/A</v>
      </c>
      <c r="K553" s="10" t="e">
        <f ca="1">OFFSET(Profile!$B$1,MATCH(D553&amp;"-"&amp;Medical!C553,Profile!B:B,0)-1,3)</f>
        <v>#N/A</v>
      </c>
      <c r="L553" s="10" t="e">
        <f ca="1">OFFSET(Profile!$B$1,MATCH(D553&amp;"-"&amp;Medical!C553,Profile!B:B,0)-1,4)</f>
        <v>#N/A</v>
      </c>
      <c r="M553" s="10" t="e">
        <f ca="1">OFFSET(Profile!$B$1,MATCH(D553&amp;"-"&amp;Medical!C553,Profile!B:B,0)-1,5)</f>
        <v>#N/A</v>
      </c>
      <c r="N553" s="13"/>
      <c r="O553" s="13"/>
      <c r="P553" s="13"/>
      <c r="Q553" s="13"/>
      <c r="R553" s="27"/>
      <c r="S553" s="27"/>
      <c r="T553" s="27"/>
      <c r="U553" s="30" t="str">
        <f ca="1">IF(A553="","",IFERROR(IF(OFFSET('Data Model'!$K$1,MATCH(W553,'Data Model'!L:L,0)-1,0)=TRUE,"Y","N"),"N"))</f>
        <v/>
      </c>
      <c r="V553" s="10" t="str">
        <f t="shared" si="13"/>
        <v/>
      </c>
      <c r="W553" s="10" t="str">
        <f t="shared" si="14"/>
        <v/>
      </c>
    </row>
    <row r="554" spans="1:23">
      <c r="A554" s="11"/>
      <c r="B554" s="11"/>
      <c r="C554" s="11"/>
      <c r="D554" s="11"/>
      <c r="E554" s="11"/>
      <c r="F554" s="11"/>
      <c r="G554" s="11"/>
      <c r="H554" s="11"/>
      <c r="I554" s="10" t="str">
        <f ca="1">IFERROR(OFFSET(Profile!$B$1,MATCH(D554&amp;"-"&amp;Medical!C554,Profile!B:B,0)-1,1),"NO DATA PROFILE FOUND")</f>
        <v>NO DATA PROFILE FOUND</v>
      </c>
      <c r="J554" s="10" t="e">
        <f ca="1">OFFSET(Profile!$B$1,MATCH(D554&amp;"-"&amp;Medical!C554,Profile!B:B,0)-1,2)</f>
        <v>#N/A</v>
      </c>
      <c r="K554" s="10" t="e">
        <f ca="1">OFFSET(Profile!$B$1,MATCH(D554&amp;"-"&amp;Medical!C554,Profile!B:B,0)-1,3)</f>
        <v>#N/A</v>
      </c>
      <c r="L554" s="10" t="e">
        <f ca="1">OFFSET(Profile!$B$1,MATCH(D554&amp;"-"&amp;Medical!C554,Profile!B:B,0)-1,4)</f>
        <v>#N/A</v>
      </c>
      <c r="M554" s="10" t="e">
        <f ca="1">OFFSET(Profile!$B$1,MATCH(D554&amp;"-"&amp;Medical!C554,Profile!B:B,0)-1,5)</f>
        <v>#N/A</v>
      </c>
      <c r="N554" s="13"/>
      <c r="O554" s="13"/>
      <c r="P554" s="13"/>
      <c r="Q554" s="13"/>
      <c r="R554" s="27"/>
      <c r="S554" s="27"/>
      <c r="T554" s="27"/>
      <c r="U554" s="30" t="str">
        <f ca="1">IF(A554="","",IFERROR(IF(OFFSET('Data Model'!$K$1,MATCH(W554,'Data Model'!L:L,0)-1,0)=TRUE,"Y","N"),"N"))</f>
        <v/>
      </c>
      <c r="V554" s="10" t="str">
        <f t="shared" si="13"/>
        <v/>
      </c>
      <c r="W554" s="10" t="str">
        <f t="shared" si="14"/>
        <v/>
      </c>
    </row>
    <row r="555" spans="1:23">
      <c r="A555" s="11"/>
      <c r="B555" s="11"/>
      <c r="C555" s="11"/>
      <c r="D555" s="11"/>
      <c r="E555" s="11"/>
      <c r="F555" s="11"/>
      <c r="G555" s="11"/>
      <c r="H555" s="11"/>
      <c r="I555" s="10" t="str">
        <f ca="1">IFERROR(OFFSET(Profile!$B$1,MATCH(D555&amp;"-"&amp;Medical!C555,Profile!B:B,0)-1,1),"NO DATA PROFILE FOUND")</f>
        <v>NO DATA PROFILE FOUND</v>
      </c>
      <c r="J555" s="10" t="e">
        <f ca="1">OFFSET(Profile!$B$1,MATCH(D555&amp;"-"&amp;Medical!C555,Profile!B:B,0)-1,2)</f>
        <v>#N/A</v>
      </c>
      <c r="K555" s="10" t="e">
        <f ca="1">OFFSET(Profile!$B$1,MATCH(D555&amp;"-"&amp;Medical!C555,Profile!B:B,0)-1,3)</f>
        <v>#N/A</v>
      </c>
      <c r="L555" s="10" t="e">
        <f ca="1">OFFSET(Profile!$B$1,MATCH(D555&amp;"-"&amp;Medical!C555,Profile!B:B,0)-1,4)</f>
        <v>#N/A</v>
      </c>
      <c r="M555" s="10" t="e">
        <f ca="1">OFFSET(Profile!$B$1,MATCH(D555&amp;"-"&amp;Medical!C555,Profile!B:B,0)-1,5)</f>
        <v>#N/A</v>
      </c>
      <c r="N555" s="13"/>
      <c r="O555" s="13"/>
      <c r="P555" s="13"/>
      <c r="Q555" s="13"/>
      <c r="R555" s="27"/>
      <c r="S555" s="27"/>
      <c r="T555" s="27"/>
      <c r="U555" s="30" t="str">
        <f ca="1">IF(A555="","",IFERROR(IF(OFFSET('Data Model'!$K$1,MATCH(W555,'Data Model'!L:L,0)-1,0)=TRUE,"Y","N"),"N"))</f>
        <v/>
      </c>
      <c r="V555" s="10" t="str">
        <f t="shared" si="13"/>
        <v/>
      </c>
      <c r="W555" s="10" t="str">
        <f t="shared" si="14"/>
        <v/>
      </c>
    </row>
    <row r="556" spans="1:23">
      <c r="A556" s="11"/>
      <c r="B556" s="11"/>
      <c r="C556" s="11"/>
      <c r="D556" s="11"/>
      <c r="E556" s="11"/>
      <c r="F556" s="11"/>
      <c r="G556" s="11"/>
      <c r="H556" s="11"/>
      <c r="I556" s="10" t="str">
        <f ca="1">IFERROR(OFFSET(Profile!$B$1,MATCH(D556&amp;"-"&amp;Medical!C556,Profile!B:B,0)-1,1),"NO DATA PROFILE FOUND")</f>
        <v>NO DATA PROFILE FOUND</v>
      </c>
      <c r="J556" s="10" t="e">
        <f ca="1">OFFSET(Profile!$B$1,MATCH(D556&amp;"-"&amp;Medical!C556,Profile!B:B,0)-1,2)</f>
        <v>#N/A</v>
      </c>
      <c r="K556" s="10" t="e">
        <f ca="1">OFFSET(Profile!$B$1,MATCH(D556&amp;"-"&amp;Medical!C556,Profile!B:B,0)-1,3)</f>
        <v>#N/A</v>
      </c>
      <c r="L556" s="10" t="e">
        <f ca="1">OFFSET(Profile!$B$1,MATCH(D556&amp;"-"&amp;Medical!C556,Profile!B:B,0)-1,4)</f>
        <v>#N/A</v>
      </c>
      <c r="M556" s="10" t="e">
        <f ca="1">OFFSET(Profile!$B$1,MATCH(D556&amp;"-"&amp;Medical!C556,Profile!B:B,0)-1,5)</f>
        <v>#N/A</v>
      </c>
      <c r="N556" s="13"/>
      <c r="O556" s="13"/>
      <c r="P556" s="13"/>
      <c r="Q556" s="13"/>
      <c r="R556" s="27"/>
      <c r="S556" s="27"/>
      <c r="T556" s="27"/>
      <c r="U556" s="30" t="str">
        <f ca="1">IF(A556="","",IFERROR(IF(OFFSET('Data Model'!$K$1,MATCH(W556,'Data Model'!L:L,0)-1,0)=TRUE,"Y","N"),"N"))</f>
        <v/>
      </c>
      <c r="V556" s="10" t="str">
        <f t="shared" si="13"/>
        <v/>
      </c>
      <c r="W556" s="10" t="str">
        <f t="shared" si="14"/>
        <v/>
      </c>
    </row>
    <row r="557" spans="1:23">
      <c r="A557" s="11"/>
      <c r="B557" s="11"/>
      <c r="C557" s="11"/>
      <c r="D557" s="11"/>
      <c r="E557" s="11"/>
      <c r="F557" s="11"/>
      <c r="G557" s="11"/>
      <c r="H557" s="11"/>
      <c r="I557" s="10" t="str">
        <f ca="1">IFERROR(OFFSET(Profile!$B$1,MATCH(D557&amp;"-"&amp;Medical!C557,Profile!B:B,0)-1,1),"NO DATA PROFILE FOUND")</f>
        <v>NO DATA PROFILE FOUND</v>
      </c>
      <c r="J557" s="10" t="e">
        <f ca="1">OFFSET(Profile!$B$1,MATCH(D557&amp;"-"&amp;Medical!C557,Profile!B:B,0)-1,2)</f>
        <v>#N/A</v>
      </c>
      <c r="K557" s="10" t="e">
        <f ca="1">OFFSET(Profile!$B$1,MATCH(D557&amp;"-"&amp;Medical!C557,Profile!B:B,0)-1,3)</f>
        <v>#N/A</v>
      </c>
      <c r="L557" s="10" t="e">
        <f ca="1">OFFSET(Profile!$B$1,MATCH(D557&amp;"-"&amp;Medical!C557,Profile!B:B,0)-1,4)</f>
        <v>#N/A</v>
      </c>
      <c r="M557" s="10" t="e">
        <f ca="1">OFFSET(Profile!$B$1,MATCH(D557&amp;"-"&amp;Medical!C557,Profile!B:B,0)-1,5)</f>
        <v>#N/A</v>
      </c>
      <c r="N557" s="13"/>
      <c r="O557" s="13"/>
      <c r="P557" s="13"/>
      <c r="Q557" s="13"/>
      <c r="R557" s="27"/>
      <c r="S557" s="27"/>
      <c r="T557" s="27"/>
      <c r="U557" s="30" t="str">
        <f ca="1">IF(A557="","",IFERROR(IF(OFFSET('Data Model'!$K$1,MATCH(W557,'Data Model'!L:L,0)-1,0)=TRUE,"Y","N"),"N"))</f>
        <v/>
      </c>
      <c r="V557" s="10" t="str">
        <f t="shared" si="13"/>
        <v/>
      </c>
      <c r="W557" s="10" t="str">
        <f t="shared" si="14"/>
        <v/>
      </c>
    </row>
    <row r="558" spans="1:23">
      <c r="A558" s="11"/>
      <c r="B558" s="11"/>
      <c r="C558" s="11"/>
      <c r="D558" s="11"/>
      <c r="E558" s="11"/>
      <c r="F558" s="11"/>
      <c r="G558" s="11"/>
      <c r="H558" s="11"/>
      <c r="I558" s="10" t="str">
        <f ca="1">IFERROR(OFFSET(Profile!$B$1,MATCH(D558&amp;"-"&amp;Medical!C558,Profile!B:B,0)-1,1),"NO DATA PROFILE FOUND")</f>
        <v>NO DATA PROFILE FOUND</v>
      </c>
      <c r="J558" s="10" t="e">
        <f ca="1">OFFSET(Profile!$B$1,MATCH(D558&amp;"-"&amp;Medical!C558,Profile!B:B,0)-1,2)</f>
        <v>#N/A</v>
      </c>
      <c r="K558" s="10" t="e">
        <f ca="1">OFFSET(Profile!$B$1,MATCH(D558&amp;"-"&amp;Medical!C558,Profile!B:B,0)-1,3)</f>
        <v>#N/A</v>
      </c>
      <c r="L558" s="10" t="e">
        <f ca="1">OFFSET(Profile!$B$1,MATCH(D558&amp;"-"&amp;Medical!C558,Profile!B:B,0)-1,4)</f>
        <v>#N/A</v>
      </c>
      <c r="M558" s="10" t="e">
        <f ca="1">OFFSET(Profile!$B$1,MATCH(D558&amp;"-"&amp;Medical!C558,Profile!B:B,0)-1,5)</f>
        <v>#N/A</v>
      </c>
      <c r="N558" s="13"/>
      <c r="O558" s="13"/>
      <c r="P558" s="13"/>
      <c r="Q558" s="13"/>
      <c r="R558" s="27"/>
      <c r="S558" s="27"/>
      <c r="T558" s="27"/>
      <c r="U558" s="30" t="str">
        <f ca="1">IF(A558="","",IFERROR(IF(OFFSET('Data Model'!$K$1,MATCH(W558,'Data Model'!L:L,0)-1,0)=TRUE,"Y","N"),"N"))</f>
        <v/>
      </c>
      <c r="V558" s="10" t="str">
        <f t="shared" si="13"/>
        <v/>
      </c>
      <c r="W558" s="10" t="str">
        <f t="shared" si="14"/>
        <v/>
      </c>
    </row>
    <row r="559" spans="1:23">
      <c r="A559" s="11"/>
      <c r="B559" s="11"/>
      <c r="C559" s="11"/>
      <c r="D559" s="11"/>
      <c r="E559" s="11"/>
      <c r="F559" s="11"/>
      <c r="G559" s="11"/>
      <c r="H559" s="11"/>
      <c r="I559" s="10" t="str">
        <f ca="1">IFERROR(OFFSET(Profile!$B$1,MATCH(D559&amp;"-"&amp;Medical!C559,Profile!B:B,0)-1,1),"NO DATA PROFILE FOUND")</f>
        <v>NO DATA PROFILE FOUND</v>
      </c>
      <c r="J559" s="10" t="e">
        <f ca="1">OFFSET(Profile!$B$1,MATCH(D559&amp;"-"&amp;Medical!C559,Profile!B:B,0)-1,2)</f>
        <v>#N/A</v>
      </c>
      <c r="K559" s="10" t="e">
        <f ca="1">OFFSET(Profile!$B$1,MATCH(D559&amp;"-"&amp;Medical!C559,Profile!B:B,0)-1,3)</f>
        <v>#N/A</v>
      </c>
      <c r="L559" s="10" t="e">
        <f ca="1">OFFSET(Profile!$B$1,MATCH(D559&amp;"-"&amp;Medical!C559,Profile!B:B,0)-1,4)</f>
        <v>#N/A</v>
      </c>
      <c r="M559" s="10" t="e">
        <f ca="1">OFFSET(Profile!$B$1,MATCH(D559&amp;"-"&amp;Medical!C559,Profile!B:B,0)-1,5)</f>
        <v>#N/A</v>
      </c>
      <c r="N559" s="13"/>
      <c r="O559" s="13"/>
      <c r="P559" s="13"/>
      <c r="Q559" s="13"/>
      <c r="R559" s="27"/>
      <c r="S559" s="27"/>
      <c r="T559" s="27"/>
      <c r="U559" s="30" t="str">
        <f ca="1">IF(A559="","",IFERROR(IF(OFFSET('Data Model'!$K$1,MATCH(W559,'Data Model'!L:L,0)-1,0)=TRUE,"Y","N"),"N"))</f>
        <v/>
      </c>
      <c r="V559" s="10" t="str">
        <f t="shared" si="13"/>
        <v/>
      </c>
      <c r="W559" s="10" t="str">
        <f t="shared" si="14"/>
        <v/>
      </c>
    </row>
    <row r="560" spans="1:23">
      <c r="A560" s="11"/>
      <c r="B560" s="11"/>
      <c r="C560" s="11"/>
      <c r="D560" s="11"/>
      <c r="E560" s="11"/>
      <c r="F560" s="11"/>
      <c r="G560" s="11"/>
      <c r="H560" s="11"/>
      <c r="I560" s="10" t="str">
        <f ca="1">IFERROR(OFFSET(Profile!$B$1,MATCH(D560&amp;"-"&amp;Medical!C560,Profile!B:B,0)-1,1),"NO DATA PROFILE FOUND")</f>
        <v>NO DATA PROFILE FOUND</v>
      </c>
      <c r="J560" s="10" t="e">
        <f ca="1">OFFSET(Profile!$B$1,MATCH(D560&amp;"-"&amp;Medical!C560,Profile!B:B,0)-1,2)</f>
        <v>#N/A</v>
      </c>
      <c r="K560" s="10" t="e">
        <f ca="1">OFFSET(Profile!$B$1,MATCH(D560&amp;"-"&amp;Medical!C560,Profile!B:B,0)-1,3)</f>
        <v>#N/A</v>
      </c>
      <c r="L560" s="10" t="e">
        <f ca="1">OFFSET(Profile!$B$1,MATCH(D560&amp;"-"&amp;Medical!C560,Profile!B:B,0)-1,4)</f>
        <v>#N/A</v>
      </c>
      <c r="M560" s="10" t="e">
        <f ca="1">OFFSET(Profile!$B$1,MATCH(D560&amp;"-"&amp;Medical!C560,Profile!B:B,0)-1,5)</f>
        <v>#N/A</v>
      </c>
      <c r="N560" s="13"/>
      <c r="O560" s="13"/>
      <c r="P560" s="13"/>
      <c r="Q560" s="13"/>
      <c r="R560" s="27"/>
      <c r="S560" s="27"/>
      <c r="T560" s="27"/>
      <c r="U560" s="30" t="str">
        <f ca="1">IF(A560="","",IFERROR(IF(OFFSET('Data Model'!$K$1,MATCH(W560,'Data Model'!L:L,0)-1,0)=TRUE,"Y","N"),"N"))</f>
        <v/>
      </c>
      <c r="V560" s="10" t="str">
        <f t="shared" si="13"/>
        <v/>
      </c>
      <c r="W560" s="10" t="str">
        <f t="shared" si="14"/>
        <v/>
      </c>
    </row>
    <row r="561" spans="1:23">
      <c r="A561" s="11"/>
      <c r="B561" s="11"/>
      <c r="C561" s="11"/>
      <c r="D561" s="11"/>
      <c r="E561" s="11"/>
      <c r="F561" s="11"/>
      <c r="G561" s="11"/>
      <c r="H561" s="11"/>
      <c r="I561" s="10" t="str">
        <f ca="1">IFERROR(OFFSET(Profile!$B$1,MATCH(D561&amp;"-"&amp;Medical!C561,Profile!B:B,0)-1,1),"NO DATA PROFILE FOUND")</f>
        <v>NO DATA PROFILE FOUND</v>
      </c>
      <c r="J561" s="10" t="e">
        <f ca="1">OFFSET(Profile!$B$1,MATCH(D561&amp;"-"&amp;Medical!C561,Profile!B:B,0)-1,2)</f>
        <v>#N/A</v>
      </c>
      <c r="K561" s="10" t="e">
        <f ca="1">OFFSET(Profile!$B$1,MATCH(D561&amp;"-"&amp;Medical!C561,Profile!B:B,0)-1,3)</f>
        <v>#N/A</v>
      </c>
      <c r="L561" s="10" t="e">
        <f ca="1">OFFSET(Profile!$B$1,MATCH(D561&amp;"-"&amp;Medical!C561,Profile!B:B,0)-1,4)</f>
        <v>#N/A</v>
      </c>
      <c r="M561" s="10" t="e">
        <f ca="1">OFFSET(Profile!$B$1,MATCH(D561&amp;"-"&amp;Medical!C561,Profile!B:B,0)-1,5)</f>
        <v>#N/A</v>
      </c>
      <c r="N561" s="13"/>
      <c r="O561" s="13"/>
      <c r="P561" s="13"/>
      <c r="Q561" s="13"/>
      <c r="R561" s="27"/>
      <c r="S561" s="27"/>
      <c r="T561" s="27"/>
      <c r="U561" s="30" t="str">
        <f ca="1">IF(A561="","",IFERROR(IF(OFFSET('Data Model'!$K$1,MATCH(W561,'Data Model'!L:L,0)-1,0)=TRUE,"Y","N"),"N"))</f>
        <v/>
      </c>
      <c r="V561" s="10" t="str">
        <f t="shared" si="13"/>
        <v/>
      </c>
      <c r="W561" s="10" t="str">
        <f t="shared" si="14"/>
        <v/>
      </c>
    </row>
    <row r="562" spans="1:23">
      <c r="A562" s="11"/>
      <c r="B562" s="11"/>
      <c r="C562" s="11"/>
      <c r="D562" s="11"/>
      <c r="E562" s="11"/>
      <c r="F562" s="11"/>
      <c r="G562" s="11"/>
      <c r="H562" s="11"/>
      <c r="I562" s="10" t="str">
        <f ca="1">IFERROR(OFFSET(Profile!$B$1,MATCH(D562&amp;"-"&amp;Medical!C562,Profile!B:B,0)-1,1),"NO DATA PROFILE FOUND")</f>
        <v>NO DATA PROFILE FOUND</v>
      </c>
      <c r="J562" s="10" t="e">
        <f ca="1">OFFSET(Profile!$B$1,MATCH(D562&amp;"-"&amp;Medical!C562,Profile!B:B,0)-1,2)</f>
        <v>#N/A</v>
      </c>
      <c r="K562" s="10" t="e">
        <f ca="1">OFFSET(Profile!$B$1,MATCH(D562&amp;"-"&amp;Medical!C562,Profile!B:B,0)-1,3)</f>
        <v>#N/A</v>
      </c>
      <c r="L562" s="10" t="e">
        <f ca="1">OFFSET(Profile!$B$1,MATCH(D562&amp;"-"&amp;Medical!C562,Profile!B:B,0)-1,4)</f>
        <v>#N/A</v>
      </c>
      <c r="M562" s="10" t="e">
        <f ca="1">OFFSET(Profile!$B$1,MATCH(D562&amp;"-"&amp;Medical!C562,Profile!B:B,0)-1,5)</f>
        <v>#N/A</v>
      </c>
      <c r="N562" s="13"/>
      <c r="O562" s="13"/>
      <c r="P562" s="13"/>
      <c r="Q562" s="13"/>
      <c r="R562" s="27"/>
      <c r="S562" s="27"/>
      <c r="T562" s="27"/>
      <c r="U562" s="30" t="str">
        <f ca="1">IF(A562="","",IFERROR(IF(OFFSET('Data Model'!$K$1,MATCH(W562,'Data Model'!L:L,0)-1,0)=TRUE,"Y","N"),"N"))</f>
        <v/>
      </c>
      <c r="V562" s="10" t="str">
        <f t="shared" si="13"/>
        <v/>
      </c>
      <c r="W562" s="10" t="str">
        <f t="shared" si="14"/>
        <v/>
      </c>
    </row>
    <row r="563" spans="1:23">
      <c r="A563" s="11"/>
      <c r="B563" s="11"/>
      <c r="C563" s="11"/>
      <c r="D563" s="11"/>
      <c r="E563" s="11"/>
      <c r="F563" s="11"/>
      <c r="G563" s="11"/>
      <c r="H563" s="11"/>
      <c r="I563" s="10" t="str">
        <f ca="1">IFERROR(OFFSET(Profile!$B$1,MATCH(D563&amp;"-"&amp;Medical!C563,Profile!B:B,0)-1,1),"NO DATA PROFILE FOUND")</f>
        <v>NO DATA PROFILE FOUND</v>
      </c>
      <c r="J563" s="10" t="e">
        <f ca="1">OFFSET(Profile!$B$1,MATCH(D563&amp;"-"&amp;Medical!C563,Profile!B:B,0)-1,2)</f>
        <v>#N/A</v>
      </c>
      <c r="K563" s="10" t="e">
        <f ca="1">OFFSET(Profile!$B$1,MATCH(D563&amp;"-"&amp;Medical!C563,Profile!B:B,0)-1,3)</f>
        <v>#N/A</v>
      </c>
      <c r="L563" s="10" t="e">
        <f ca="1">OFFSET(Profile!$B$1,MATCH(D563&amp;"-"&amp;Medical!C563,Profile!B:B,0)-1,4)</f>
        <v>#N/A</v>
      </c>
      <c r="M563" s="10" t="e">
        <f ca="1">OFFSET(Profile!$B$1,MATCH(D563&amp;"-"&amp;Medical!C563,Profile!B:B,0)-1,5)</f>
        <v>#N/A</v>
      </c>
      <c r="N563" s="13"/>
      <c r="O563" s="13"/>
      <c r="P563" s="13"/>
      <c r="Q563" s="13"/>
      <c r="R563" s="27"/>
      <c r="S563" s="27"/>
      <c r="T563" s="27"/>
      <c r="U563" s="30" t="str">
        <f ca="1">IF(A563="","",IFERROR(IF(OFFSET('Data Model'!$K$1,MATCH(W563,'Data Model'!L:L,0)-1,0)=TRUE,"Y","N"),"N"))</f>
        <v/>
      </c>
      <c r="V563" s="10" t="str">
        <f t="shared" si="13"/>
        <v/>
      </c>
      <c r="W563" s="10" t="str">
        <f t="shared" si="14"/>
        <v/>
      </c>
    </row>
    <row r="564" spans="1:23">
      <c r="A564" s="11"/>
      <c r="B564" s="11"/>
      <c r="C564" s="11"/>
      <c r="D564" s="11"/>
      <c r="E564" s="11"/>
      <c r="F564" s="11"/>
      <c r="G564" s="11"/>
      <c r="H564" s="11"/>
      <c r="I564" s="10" t="str">
        <f ca="1">IFERROR(OFFSET(Profile!$B$1,MATCH(D564&amp;"-"&amp;Medical!C564,Profile!B:B,0)-1,1),"NO DATA PROFILE FOUND")</f>
        <v>NO DATA PROFILE FOUND</v>
      </c>
      <c r="J564" s="10" t="e">
        <f ca="1">OFFSET(Profile!$B$1,MATCH(D564&amp;"-"&amp;Medical!C564,Profile!B:B,0)-1,2)</f>
        <v>#N/A</v>
      </c>
      <c r="K564" s="10" t="e">
        <f ca="1">OFFSET(Profile!$B$1,MATCH(D564&amp;"-"&amp;Medical!C564,Profile!B:B,0)-1,3)</f>
        <v>#N/A</v>
      </c>
      <c r="L564" s="10" t="e">
        <f ca="1">OFFSET(Profile!$B$1,MATCH(D564&amp;"-"&amp;Medical!C564,Profile!B:B,0)-1,4)</f>
        <v>#N/A</v>
      </c>
      <c r="M564" s="10" t="e">
        <f ca="1">OFFSET(Profile!$B$1,MATCH(D564&amp;"-"&amp;Medical!C564,Profile!B:B,0)-1,5)</f>
        <v>#N/A</v>
      </c>
      <c r="N564" s="13"/>
      <c r="O564" s="13"/>
      <c r="P564" s="13"/>
      <c r="Q564" s="13"/>
      <c r="R564" s="27"/>
      <c r="S564" s="27"/>
      <c r="T564" s="27"/>
      <c r="U564" s="30" t="str">
        <f ca="1">IF(A564="","",IFERROR(IF(OFFSET('Data Model'!$K$1,MATCH(W564,'Data Model'!L:L,0)-1,0)=TRUE,"Y","N"),"N"))</f>
        <v/>
      </c>
      <c r="V564" s="10" t="str">
        <f t="shared" si="13"/>
        <v/>
      </c>
      <c r="W564" s="10" t="str">
        <f t="shared" si="14"/>
        <v/>
      </c>
    </row>
    <row r="565" spans="1:23">
      <c r="A565" s="11"/>
      <c r="B565" s="11"/>
      <c r="C565" s="11"/>
      <c r="D565" s="11"/>
      <c r="E565" s="11"/>
      <c r="F565" s="11"/>
      <c r="G565" s="11"/>
      <c r="H565" s="11"/>
      <c r="I565" s="10" t="str">
        <f ca="1">IFERROR(OFFSET(Profile!$B$1,MATCH(D565&amp;"-"&amp;Medical!C565,Profile!B:B,0)-1,1),"NO DATA PROFILE FOUND")</f>
        <v>NO DATA PROFILE FOUND</v>
      </c>
      <c r="J565" s="10" t="e">
        <f ca="1">OFFSET(Profile!$B$1,MATCH(D565&amp;"-"&amp;Medical!C565,Profile!B:B,0)-1,2)</f>
        <v>#N/A</v>
      </c>
      <c r="K565" s="10" t="e">
        <f ca="1">OFFSET(Profile!$B$1,MATCH(D565&amp;"-"&amp;Medical!C565,Profile!B:B,0)-1,3)</f>
        <v>#N/A</v>
      </c>
      <c r="L565" s="10" t="e">
        <f ca="1">OFFSET(Profile!$B$1,MATCH(D565&amp;"-"&amp;Medical!C565,Profile!B:B,0)-1,4)</f>
        <v>#N/A</v>
      </c>
      <c r="M565" s="10" t="e">
        <f ca="1">OFFSET(Profile!$B$1,MATCH(D565&amp;"-"&amp;Medical!C565,Profile!B:B,0)-1,5)</f>
        <v>#N/A</v>
      </c>
      <c r="N565" s="13"/>
      <c r="O565" s="13"/>
      <c r="P565" s="13"/>
      <c r="Q565" s="13"/>
      <c r="R565" s="27"/>
      <c r="S565" s="27"/>
      <c r="T565" s="27"/>
      <c r="U565" s="30" t="str">
        <f ca="1">IF(A565="","",IFERROR(IF(OFFSET('Data Model'!$K$1,MATCH(W565,'Data Model'!L:L,0)-1,0)=TRUE,"Y","N"),"N"))</f>
        <v/>
      </c>
      <c r="V565" s="10" t="str">
        <f t="shared" si="13"/>
        <v/>
      </c>
      <c r="W565" s="10" t="str">
        <f t="shared" si="14"/>
        <v/>
      </c>
    </row>
    <row r="566" spans="1:23">
      <c r="A566" s="11"/>
      <c r="B566" s="11"/>
      <c r="C566" s="11"/>
      <c r="D566" s="11"/>
      <c r="E566" s="11"/>
      <c r="F566" s="11"/>
      <c r="G566" s="11"/>
      <c r="H566" s="11"/>
      <c r="I566" s="10" t="str">
        <f ca="1">IFERROR(OFFSET(Profile!$B$1,MATCH(D566&amp;"-"&amp;Medical!C566,Profile!B:B,0)-1,1),"NO DATA PROFILE FOUND")</f>
        <v>NO DATA PROFILE FOUND</v>
      </c>
      <c r="J566" s="10" t="e">
        <f ca="1">OFFSET(Profile!$B$1,MATCH(D566&amp;"-"&amp;Medical!C566,Profile!B:B,0)-1,2)</f>
        <v>#N/A</v>
      </c>
      <c r="K566" s="10" t="e">
        <f ca="1">OFFSET(Profile!$B$1,MATCH(D566&amp;"-"&amp;Medical!C566,Profile!B:B,0)-1,3)</f>
        <v>#N/A</v>
      </c>
      <c r="L566" s="10" t="e">
        <f ca="1">OFFSET(Profile!$B$1,MATCH(D566&amp;"-"&amp;Medical!C566,Profile!B:B,0)-1,4)</f>
        <v>#N/A</v>
      </c>
      <c r="M566" s="10" t="e">
        <f ca="1">OFFSET(Profile!$B$1,MATCH(D566&amp;"-"&amp;Medical!C566,Profile!B:B,0)-1,5)</f>
        <v>#N/A</v>
      </c>
      <c r="N566" s="13"/>
      <c r="O566" s="13"/>
      <c r="P566" s="13"/>
      <c r="Q566" s="13"/>
      <c r="R566" s="27"/>
      <c r="S566" s="27"/>
      <c r="T566" s="27"/>
      <c r="U566" s="30" t="str">
        <f ca="1">IF(A566="","",IFERROR(IF(OFFSET('Data Model'!$K$1,MATCH(W566,'Data Model'!L:L,0)-1,0)=TRUE,"Y","N"),"N"))</f>
        <v/>
      </c>
      <c r="V566" s="10" t="str">
        <f t="shared" si="13"/>
        <v/>
      </c>
      <c r="W566" s="10" t="str">
        <f t="shared" si="14"/>
        <v/>
      </c>
    </row>
    <row r="567" spans="1:23">
      <c r="A567" s="11"/>
      <c r="B567" s="11"/>
      <c r="C567" s="11"/>
      <c r="D567" s="11"/>
      <c r="E567" s="11"/>
      <c r="F567" s="11"/>
      <c r="G567" s="11"/>
      <c r="H567" s="11"/>
      <c r="I567" s="10" t="str">
        <f ca="1">IFERROR(OFFSET(Profile!$B$1,MATCH(D567&amp;"-"&amp;Medical!C567,Profile!B:B,0)-1,1),"NO DATA PROFILE FOUND")</f>
        <v>NO DATA PROFILE FOUND</v>
      </c>
      <c r="J567" s="10" t="e">
        <f ca="1">OFFSET(Profile!$B$1,MATCH(D567&amp;"-"&amp;Medical!C567,Profile!B:B,0)-1,2)</f>
        <v>#N/A</v>
      </c>
      <c r="K567" s="10" t="e">
        <f ca="1">OFFSET(Profile!$B$1,MATCH(D567&amp;"-"&amp;Medical!C567,Profile!B:B,0)-1,3)</f>
        <v>#N/A</v>
      </c>
      <c r="L567" s="10" t="e">
        <f ca="1">OFFSET(Profile!$B$1,MATCH(D567&amp;"-"&amp;Medical!C567,Profile!B:B,0)-1,4)</f>
        <v>#N/A</v>
      </c>
      <c r="M567" s="10" t="e">
        <f ca="1">OFFSET(Profile!$B$1,MATCH(D567&amp;"-"&amp;Medical!C567,Profile!B:B,0)-1,5)</f>
        <v>#N/A</v>
      </c>
      <c r="N567" s="13"/>
      <c r="O567" s="13"/>
      <c r="P567" s="13"/>
      <c r="Q567" s="13"/>
      <c r="R567" s="27"/>
      <c r="S567" s="27"/>
      <c r="T567" s="27"/>
      <c r="U567" s="30" t="str">
        <f ca="1">IF(A567="","",IFERROR(IF(OFFSET('Data Model'!$K$1,MATCH(W567,'Data Model'!L:L,0)-1,0)=TRUE,"Y","N"),"N"))</f>
        <v/>
      </c>
      <c r="V567" s="10" t="str">
        <f t="shared" si="13"/>
        <v/>
      </c>
      <c r="W567" s="10" t="str">
        <f t="shared" si="14"/>
        <v/>
      </c>
    </row>
    <row r="568" spans="1:23">
      <c r="A568" s="11"/>
      <c r="B568" s="11"/>
      <c r="C568" s="11"/>
      <c r="D568" s="11"/>
      <c r="E568" s="11"/>
      <c r="F568" s="11"/>
      <c r="G568" s="11"/>
      <c r="H568" s="11"/>
      <c r="I568" s="10" t="str">
        <f ca="1">IFERROR(OFFSET(Profile!$B$1,MATCH(D568&amp;"-"&amp;Medical!C568,Profile!B:B,0)-1,1),"NO DATA PROFILE FOUND")</f>
        <v>NO DATA PROFILE FOUND</v>
      </c>
      <c r="J568" s="10" t="e">
        <f ca="1">OFFSET(Profile!$B$1,MATCH(D568&amp;"-"&amp;Medical!C568,Profile!B:B,0)-1,2)</f>
        <v>#N/A</v>
      </c>
      <c r="K568" s="10" t="e">
        <f ca="1">OFFSET(Profile!$B$1,MATCH(D568&amp;"-"&amp;Medical!C568,Profile!B:B,0)-1,3)</f>
        <v>#N/A</v>
      </c>
      <c r="L568" s="10" t="e">
        <f ca="1">OFFSET(Profile!$B$1,MATCH(D568&amp;"-"&amp;Medical!C568,Profile!B:B,0)-1,4)</f>
        <v>#N/A</v>
      </c>
      <c r="M568" s="10" t="e">
        <f ca="1">OFFSET(Profile!$B$1,MATCH(D568&amp;"-"&amp;Medical!C568,Profile!B:B,0)-1,5)</f>
        <v>#N/A</v>
      </c>
      <c r="N568" s="13"/>
      <c r="O568" s="13"/>
      <c r="P568" s="13"/>
      <c r="Q568" s="13"/>
      <c r="R568" s="27"/>
      <c r="S568" s="27"/>
      <c r="T568" s="27"/>
      <c r="U568" s="30" t="str">
        <f ca="1">IF(A568="","",IFERROR(IF(OFFSET('Data Model'!$K$1,MATCH(W568,'Data Model'!L:L,0)-1,0)=TRUE,"Y","N"),"N"))</f>
        <v/>
      </c>
      <c r="V568" s="10" t="str">
        <f t="shared" si="13"/>
        <v/>
      </c>
      <c r="W568" s="10" t="str">
        <f t="shared" si="14"/>
        <v/>
      </c>
    </row>
    <row r="569" spans="1:23">
      <c r="A569" s="11"/>
      <c r="B569" s="11"/>
      <c r="C569" s="11"/>
      <c r="D569" s="11"/>
      <c r="E569" s="11"/>
      <c r="F569" s="11"/>
      <c r="G569" s="11"/>
      <c r="H569" s="11"/>
      <c r="I569" s="10" t="str">
        <f ca="1">IFERROR(OFFSET(Profile!$B$1,MATCH(D569&amp;"-"&amp;Medical!C569,Profile!B:B,0)-1,1),"NO DATA PROFILE FOUND")</f>
        <v>NO DATA PROFILE FOUND</v>
      </c>
      <c r="J569" s="10" t="e">
        <f ca="1">OFFSET(Profile!$B$1,MATCH(D569&amp;"-"&amp;Medical!C569,Profile!B:B,0)-1,2)</f>
        <v>#N/A</v>
      </c>
      <c r="K569" s="10" t="e">
        <f ca="1">OFFSET(Profile!$B$1,MATCH(D569&amp;"-"&amp;Medical!C569,Profile!B:B,0)-1,3)</f>
        <v>#N/A</v>
      </c>
      <c r="L569" s="10" t="e">
        <f ca="1">OFFSET(Profile!$B$1,MATCH(D569&amp;"-"&amp;Medical!C569,Profile!B:B,0)-1,4)</f>
        <v>#N/A</v>
      </c>
      <c r="M569" s="10" t="e">
        <f ca="1">OFFSET(Profile!$B$1,MATCH(D569&amp;"-"&amp;Medical!C569,Profile!B:B,0)-1,5)</f>
        <v>#N/A</v>
      </c>
      <c r="N569" s="13"/>
      <c r="O569" s="13"/>
      <c r="P569" s="13"/>
      <c r="Q569" s="13"/>
      <c r="R569" s="27"/>
      <c r="S569" s="27"/>
      <c r="T569" s="27"/>
      <c r="U569" s="30" t="str">
        <f ca="1">IF(A569="","",IFERROR(IF(OFFSET('Data Model'!$K$1,MATCH(W569,'Data Model'!L:L,0)-1,0)=TRUE,"Y","N"),"N"))</f>
        <v/>
      </c>
      <c r="V569" s="10" t="str">
        <f t="shared" si="13"/>
        <v/>
      </c>
      <c r="W569" s="10" t="str">
        <f t="shared" si="14"/>
        <v/>
      </c>
    </row>
    <row r="570" spans="1:23">
      <c r="A570" s="11"/>
      <c r="B570" s="11"/>
      <c r="C570" s="11"/>
      <c r="D570" s="11"/>
      <c r="E570" s="11"/>
      <c r="F570" s="11"/>
      <c r="G570" s="11"/>
      <c r="H570" s="11"/>
      <c r="I570" s="10" t="str">
        <f ca="1">IFERROR(OFFSET(Profile!$B$1,MATCH(D570&amp;"-"&amp;Medical!C570,Profile!B:B,0)-1,1),"NO DATA PROFILE FOUND")</f>
        <v>NO DATA PROFILE FOUND</v>
      </c>
      <c r="J570" s="10" t="e">
        <f ca="1">OFFSET(Profile!$B$1,MATCH(D570&amp;"-"&amp;Medical!C570,Profile!B:B,0)-1,2)</f>
        <v>#N/A</v>
      </c>
      <c r="K570" s="10" t="e">
        <f ca="1">OFFSET(Profile!$B$1,MATCH(D570&amp;"-"&amp;Medical!C570,Profile!B:B,0)-1,3)</f>
        <v>#N/A</v>
      </c>
      <c r="L570" s="10" t="e">
        <f ca="1">OFFSET(Profile!$B$1,MATCH(D570&amp;"-"&amp;Medical!C570,Profile!B:B,0)-1,4)</f>
        <v>#N/A</v>
      </c>
      <c r="M570" s="10" t="e">
        <f ca="1">OFFSET(Profile!$B$1,MATCH(D570&amp;"-"&amp;Medical!C570,Profile!B:B,0)-1,5)</f>
        <v>#N/A</v>
      </c>
      <c r="N570" s="13"/>
      <c r="O570" s="13"/>
      <c r="P570" s="13"/>
      <c r="Q570" s="13"/>
      <c r="R570" s="27"/>
      <c r="S570" s="27"/>
      <c r="T570" s="27"/>
      <c r="U570" s="30" t="str">
        <f ca="1">IF(A570="","",IFERROR(IF(OFFSET('Data Model'!$K$1,MATCH(W570,'Data Model'!L:L,0)-1,0)=TRUE,"Y","N"),"N"))</f>
        <v/>
      </c>
      <c r="V570" s="10" t="str">
        <f t="shared" si="13"/>
        <v/>
      </c>
      <c r="W570" s="10" t="str">
        <f t="shared" si="14"/>
        <v/>
      </c>
    </row>
    <row r="571" spans="1:23">
      <c r="A571" s="11"/>
      <c r="B571" s="11"/>
      <c r="C571" s="11"/>
      <c r="D571" s="11"/>
      <c r="E571" s="11"/>
      <c r="F571" s="11"/>
      <c r="G571" s="11"/>
      <c r="H571" s="11"/>
      <c r="I571" s="10" t="str">
        <f ca="1">IFERROR(OFFSET(Profile!$B$1,MATCH(D571&amp;"-"&amp;Medical!C571,Profile!B:B,0)-1,1),"NO DATA PROFILE FOUND")</f>
        <v>NO DATA PROFILE FOUND</v>
      </c>
      <c r="J571" s="10" t="e">
        <f ca="1">OFFSET(Profile!$B$1,MATCH(D571&amp;"-"&amp;Medical!C571,Profile!B:B,0)-1,2)</f>
        <v>#N/A</v>
      </c>
      <c r="K571" s="10" t="e">
        <f ca="1">OFFSET(Profile!$B$1,MATCH(D571&amp;"-"&amp;Medical!C571,Profile!B:B,0)-1,3)</f>
        <v>#N/A</v>
      </c>
      <c r="L571" s="10" t="e">
        <f ca="1">OFFSET(Profile!$B$1,MATCH(D571&amp;"-"&amp;Medical!C571,Profile!B:B,0)-1,4)</f>
        <v>#N/A</v>
      </c>
      <c r="M571" s="10" t="e">
        <f ca="1">OFFSET(Profile!$B$1,MATCH(D571&amp;"-"&amp;Medical!C571,Profile!B:B,0)-1,5)</f>
        <v>#N/A</v>
      </c>
      <c r="N571" s="13"/>
      <c r="O571" s="13"/>
      <c r="P571" s="13"/>
      <c r="Q571" s="13"/>
      <c r="R571" s="27"/>
      <c r="S571" s="27"/>
      <c r="T571" s="27"/>
      <c r="U571" s="30" t="str">
        <f ca="1">IF(A571="","",IFERROR(IF(OFFSET('Data Model'!$K$1,MATCH(W571,'Data Model'!L:L,0)-1,0)=TRUE,"Y","N"),"N"))</f>
        <v/>
      </c>
      <c r="V571" s="10" t="str">
        <f t="shared" si="13"/>
        <v/>
      </c>
      <c r="W571" s="10" t="str">
        <f t="shared" si="14"/>
        <v/>
      </c>
    </row>
    <row r="572" spans="1:23">
      <c r="A572" s="11"/>
      <c r="B572" s="11"/>
      <c r="C572" s="11"/>
      <c r="D572" s="11"/>
      <c r="E572" s="11"/>
      <c r="F572" s="11"/>
      <c r="G572" s="11"/>
      <c r="H572" s="11"/>
      <c r="I572" s="10" t="str">
        <f ca="1">IFERROR(OFFSET(Profile!$B$1,MATCH(D572&amp;"-"&amp;Medical!C572,Profile!B:B,0)-1,1),"NO DATA PROFILE FOUND")</f>
        <v>NO DATA PROFILE FOUND</v>
      </c>
      <c r="J572" s="10" t="e">
        <f ca="1">OFFSET(Profile!$B$1,MATCH(D572&amp;"-"&amp;Medical!C572,Profile!B:B,0)-1,2)</f>
        <v>#N/A</v>
      </c>
      <c r="K572" s="10" t="e">
        <f ca="1">OFFSET(Profile!$B$1,MATCH(D572&amp;"-"&amp;Medical!C572,Profile!B:B,0)-1,3)</f>
        <v>#N/A</v>
      </c>
      <c r="L572" s="10" t="e">
        <f ca="1">OFFSET(Profile!$B$1,MATCH(D572&amp;"-"&amp;Medical!C572,Profile!B:B,0)-1,4)</f>
        <v>#N/A</v>
      </c>
      <c r="M572" s="10" t="e">
        <f ca="1">OFFSET(Profile!$B$1,MATCH(D572&amp;"-"&amp;Medical!C572,Profile!B:B,0)-1,5)</f>
        <v>#N/A</v>
      </c>
      <c r="N572" s="13"/>
      <c r="O572" s="13"/>
      <c r="P572" s="13"/>
      <c r="Q572" s="13"/>
      <c r="R572" s="27"/>
      <c r="S572" s="27"/>
      <c r="T572" s="27"/>
      <c r="U572" s="30" t="str">
        <f ca="1">IF(A572="","",IFERROR(IF(OFFSET('Data Model'!$K$1,MATCH(W572,'Data Model'!L:L,0)-1,0)=TRUE,"Y","N"),"N"))</f>
        <v/>
      </c>
      <c r="V572" s="10" t="str">
        <f t="shared" si="13"/>
        <v/>
      </c>
      <c r="W572" s="10" t="str">
        <f t="shared" si="14"/>
        <v/>
      </c>
    </row>
    <row r="573" spans="1:23">
      <c r="A573" s="11"/>
      <c r="B573" s="11"/>
      <c r="C573" s="11"/>
      <c r="D573" s="11"/>
      <c r="E573" s="11"/>
      <c r="F573" s="11"/>
      <c r="G573" s="11"/>
      <c r="H573" s="11"/>
      <c r="I573" s="10" t="str">
        <f ca="1">IFERROR(OFFSET(Profile!$B$1,MATCH(D573&amp;"-"&amp;Medical!C573,Profile!B:B,0)-1,1),"NO DATA PROFILE FOUND")</f>
        <v>NO DATA PROFILE FOUND</v>
      </c>
      <c r="J573" s="10" t="e">
        <f ca="1">OFFSET(Profile!$B$1,MATCH(D573&amp;"-"&amp;Medical!C573,Profile!B:B,0)-1,2)</f>
        <v>#N/A</v>
      </c>
      <c r="K573" s="10" t="e">
        <f ca="1">OFFSET(Profile!$B$1,MATCH(D573&amp;"-"&amp;Medical!C573,Profile!B:B,0)-1,3)</f>
        <v>#N/A</v>
      </c>
      <c r="L573" s="10" t="e">
        <f ca="1">OFFSET(Profile!$B$1,MATCH(D573&amp;"-"&amp;Medical!C573,Profile!B:B,0)-1,4)</f>
        <v>#N/A</v>
      </c>
      <c r="M573" s="10" t="e">
        <f ca="1">OFFSET(Profile!$B$1,MATCH(D573&amp;"-"&amp;Medical!C573,Profile!B:B,0)-1,5)</f>
        <v>#N/A</v>
      </c>
      <c r="N573" s="13"/>
      <c r="O573" s="13"/>
      <c r="P573" s="13"/>
      <c r="Q573" s="13"/>
      <c r="R573" s="27"/>
      <c r="S573" s="27"/>
      <c r="T573" s="27"/>
      <c r="U573" s="30" t="str">
        <f ca="1">IF(A573="","",IFERROR(IF(OFFSET('Data Model'!$K$1,MATCH(W573,'Data Model'!L:L,0)-1,0)=TRUE,"Y","N"),"N"))</f>
        <v/>
      </c>
      <c r="V573" s="10" t="str">
        <f t="shared" si="13"/>
        <v/>
      </c>
      <c r="W573" s="10" t="str">
        <f t="shared" si="14"/>
        <v/>
      </c>
    </row>
    <row r="574" spans="1:23">
      <c r="A574" s="11"/>
      <c r="B574" s="11"/>
      <c r="C574" s="11"/>
      <c r="D574" s="11"/>
      <c r="E574" s="11"/>
      <c r="F574" s="11"/>
      <c r="G574" s="11"/>
      <c r="H574" s="11"/>
      <c r="I574" s="10" t="str">
        <f ca="1">IFERROR(OFFSET(Profile!$B$1,MATCH(D574&amp;"-"&amp;Medical!C574,Profile!B:B,0)-1,1),"NO DATA PROFILE FOUND")</f>
        <v>NO DATA PROFILE FOUND</v>
      </c>
      <c r="J574" s="10" t="e">
        <f ca="1">OFFSET(Profile!$B$1,MATCH(D574&amp;"-"&amp;Medical!C574,Profile!B:B,0)-1,2)</f>
        <v>#N/A</v>
      </c>
      <c r="K574" s="10" t="e">
        <f ca="1">OFFSET(Profile!$B$1,MATCH(D574&amp;"-"&amp;Medical!C574,Profile!B:B,0)-1,3)</f>
        <v>#N/A</v>
      </c>
      <c r="L574" s="10" t="e">
        <f ca="1">OFFSET(Profile!$B$1,MATCH(D574&amp;"-"&amp;Medical!C574,Profile!B:B,0)-1,4)</f>
        <v>#N/A</v>
      </c>
      <c r="M574" s="10" t="e">
        <f ca="1">OFFSET(Profile!$B$1,MATCH(D574&amp;"-"&amp;Medical!C574,Profile!B:B,0)-1,5)</f>
        <v>#N/A</v>
      </c>
      <c r="N574" s="13"/>
      <c r="O574" s="13"/>
      <c r="P574" s="13"/>
      <c r="Q574" s="13"/>
      <c r="R574" s="27"/>
      <c r="S574" s="27"/>
      <c r="T574" s="27"/>
      <c r="U574" s="30" t="str">
        <f ca="1">IF(A574="","",IFERROR(IF(OFFSET('Data Model'!$K$1,MATCH(W574,'Data Model'!L:L,0)-1,0)=TRUE,"Y","N"),"N"))</f>
        <v/>
      </c>
      <c r="V574" s="10" t="str">
        <f t="shared" si="13"/>
        <v/>
      </c>
      <c r="W574" s="10" t="str">
        <f t="shared" si="14"/>
        <v/>
      </c>
    </row>
    <row r="575" spans="1:23">
      <c r="A575" s="11"/>
      <c r="B575" s="11"/>
      <c r="C575" s="11"/>
      <c r="D575" s="11"/>
      <c r="E575" s="11"/>
      <c r="F575" s="11"/>
      <c r="G575" s="11"/>
      <c r="H575" s="11"/>
      <c r="I575" s="10" t="str">
        <f ca="1">IFERROR(OFFSET(Profile!$B$1,MATCH(D575&amp;"-"&amp;Medical!C575,Profile!B:B,0)-1,1),"NO DATA PROFILE FOUND")</f>
        <v>NO DATA PROFILE FOUND</v>
      </c>
      <c r="J575" s="10" t="e">
        <f ca="1">OFFSET(Profile!$B$1,MATCH(D575&amp;"-"&amp;Medical!C575,Profile!B:B,0)-1,2)</f>
        <v>#N/A</v>
      </c>
      <c r="K575" s="10" t="e">
        <f ca="1">OFFSET(Profile!$B$1,MATCH(D575&amp;"-"&amp;Medical!C575,Profile!B:B,0)-1,3)</f>
        <v>#N/A</v>
      </c>
      <c r="L575" s="10" t="e">
        <f ca="1">OFFSET(Profile!$B$1,MATCH(D575&amp;"-"&amp;Medical!C575,Profile!B:B,0)-1,4)</f>
        <v>#N/A</v>
      </c>
      <c r="M575" s="10" t="e">
        <f ca="1">OFFSET(Profile!$B$1,MATCH(D575&amp;"-"&amp;Medical!C575,Profile!B:B,0)-1,5)</f>
        <v>#N/A</v>
      </c>
      <c r="N575" s="13"/>
      <c r="O575" s="13"/>
      <c r="P575" s="13"/>
      <c r="Q575" s="13"/>
      <c r="R575" s="27"/>
      <c r="S575" s="27"/>
      <c r="T575" s="27"/>
      <c r="U575" s="30" t="str">
        <f ca="1">IF(A575="","",IFERROR(IF(OFFSET('Data Model'!$K$1,MATCH(W575,'Data Model'!L:L,0)-1,0)=TRUE,"Y","N"),"N"))</f>
        <v/>
      </c>
      <c r="V575" s="10" t="str">
        <f t="shared" si="13"/>
        <v/>
      </c>
      <c r="W575" s="10" t="str">
        <f t="shared" si="14"/>
        <v/>
      </c>
    </row>
    <row r="576" spans="1:23">
      <c r="A576" s="11"/>
      <c r="B576" s="11"/>
      <c r="C576" s="11"/>
      <c r="D576" s="11"/>
      <c r="E576" s="11"/>
      <c r="F576" s="11"/>
      <c r="G576" s="11"/>
      <c r="H576" s="11"/>
      <c r="I576" s="10" t="str">
        <f ca="1">IFERROR(OFFSET(Profile!$B$1,MATCH(D576&amp;"-"&amp;Medical!C576,Profile!B:B,0)-1,1),"NO DATA PROFILE FOUND")</f>
        <v>NO DATA PROFILE FOUND</v>
      </c>
      <c r="J576" s="10" t="e">
        <f ca="1">OFFSET(Profile!$B$1,MATCH(D576&amp;"-"&amp;Medical!C576,Profile!B:B,0)-1,2)</f>
        <v>#N/A</v>
      </c>
      <c r="K576" s="10" t="e">
        <f ca="1">OFFSET(Profile!$B$1,MATCH(D576&amp;"-"&amp;Medical!C576,Profile!B:B,0)-1,3)</f>
        <v>#N/A</v>
      </c>
      <c r="L576" s="10" t="e">
        <f ca="1">OFFSET(Profile!$B$1,MATCH(D576&amp;"-"&amp;Medical!C576,Profile!B:B,0)-1,4)</f>
        <v>#N/A</v>
      </c>
      <c r="M576" s="10" t="e">
        <f ca="1">OFFSET(Profile!$B$1,MATCH(D576&amp;"-"&amp;Medical!C576,Profile!B:B,0)-1,5)</f>
        <v>#N/A</v>
      </c>
      <c r="N576" s="13"/>
      <c r="O576" s="13"/>
      <c r="P576" s="13"/>
      <c r="Q576" s="13"/>
      <c r="R576" s="27"/>
      <c r="S576" s="27"/>
      <c r="T576" s="27"/>
      <c r="U576" s="30" t="str">
        <f ca="1">IF(A576="","",IFERROR(IF(OFFSET('Data Model'!$K$1,MATCH(W576,'Data Model'!L:L,0)-1,0)=TRUE,"Y","N"),"N"))</f>
        <v/>
      </c>
      <c r="V576" s="10" t="str">
        <f t="shared" si="13"/>
        <v/>
      </c>
      <c r="W576" s="10" t="str">
        <f t="shared" si="14"/>
        <v/>
      </c>
    </row>
    <row r="577" spans="1:23">
      <c r="A577" s="11"/>
      <c r="B577" s="11"/>
      <c r="C577" s="11"/>
      <c r="D577" s="11"/>
      <c r="E577" s="11"/>
      <c r="F577" s="11"/>
      <c r="G577" s="11"/>
      <c r="H577" s="11"/>
      <c r="I577" s="10" t="str">
        <f ca="1">IFERROR(OFFSET(Profile!$B$1,MATCH(D577&amp;"-"&amp;Medical!C577,Profile!B:B,0)-1,1),"NO DATA PROFILE FOUND")</f>
        <v>NO DATA PROFILE FOUND</v>
      </c>
      <c r="J577" s="10" t="e">
        <f ca="1">OFFSET(Profile!$B$1,MATCH(D577&amp;"-"&amp;Medical!C577,Profile!B:B,0)-1,2)</f>
        <v>#N/A</v>
      </c>
      <c r="K577" s="10" t="e">
        <f ca="1">OFFSET(Profile!$B$1,MATCH(D577&amp;"-"&amp;Medical!C577,Profile!B:B,0)-1,3)</f>
        <v>#N/A</v>
      </c>
      <c r="L577" s="10" t="e">
        <f ca="1">OFFSET(Profile!$B$1,MATCH(D577&amp;"-"&amp;Medical!C577,Profile!B:B,0)-1,4)</f>
        <v>#N/A</v>
      </c>
      <c r="M577" s="10" t="e">
        <f ca="1">OFFSET(Profile!$B$1,MATCH(D577&amp;"-"&amp;Medical!C577,Profile!B:B,0)-1,5)</f>
        <v>#N/A</v>
      </c>
      <c r="N577" s="13"/>
      <c r="O577" s="13"/>
      <c r="P577" s="13"/>
      <c r="Q577" s="13"/>
      <c r="R577" s="27"/>
      <c r="S577" s="27"/>
      <c r="T577" s="27"/>
      <c r="U577" s="30" t="str">
        <f ca="1">IF(A577="","",IFERROR(IF(OFFSET('Data Model'!$K$1,MATCH(W577,'Data Model'!L:L,0)-1,0)=TRUE,"Y","N"),"N"))</f>
        <v/>
      </c>
      <c r="V577" s="10" t="str">
        <f t="shared" si="13"/>
        <v/>
      </c>
      <c r="W577" s="10" t="str">
        <f t="shared" si="14"/>
        <v/>
      </c>
    </row>
    <row r="578" spans="1:23">
      <c r="A578" s="11"/>
      <c r="B578" s="11"/>
      <c r="C578" s="11"/>
      <c r="D578" s="11"/>
      <c r="E578" s="11"/>
      <c r="F578" s="11"/>
      <c r="G578" s="11"/>
      <c r="H578" s="11"/>
      <c r="I578" s="10" t="str">
        <f ca="1">IFERROR(OFFSET(Profile!$B$1,MATCH(D578&amp;"-"&amp;Medical!C578,Profile!B:B,0)-1,1),"NO DATA PROFILE FOUND")</f>
        <v>NO DATA PROFILE FOUND</v>
      </c>
      <c r="J578" s="10" t="e">
        <f ca="1">OFFSET(Profile!$B$1,MATCH(D578&amp;"-"&amp;Medical!C578,Profile!B:B,0)-1,2)</f>
        <v>#N/A</v>
      </c>
      <c r="K578" s="10" t="e">
        <f ca="1">OFFSET(Profile!$B$1,MATCH(D578&amp;"-"&amp;Medical!C578,Profile!B:B,0)-1,3)</f>
        <v>#N/A</v>
      </c>
      <c r="L578" s="10" t="e">
        <f ca="1">OFFSET(Profile!$B$1,MATCH(D578&amp;"-"&amp;Medical!C578,Profile!B:B,0)-1,4)</f>
        <v>#N/A</v>
      </c>
      <c r="M578" s="10" t="e">
        <f ca="1">OFFSET(Profile!$B$1,MATCH(D578&amp;"-"&amp;Medical!C578,Profile!B:B,0)-1,5)</f>
        <v>#N/A</v>
      </c>
      <c r="N578" s="13"/>
      <c r="O578" s="13"/>
      <c r="P578" s="13"/>
      <c r="Q578" s="13"/>
      <c r="R578" s="27"/>
      <c r="S578" s="27"/>
      <c r="T578" s="27"/>
      <c r="U578" s="30" t="str">
        <f ca="1">IF(A578="","",IFERROR(IF(OFFSET('Data Model'!$K$1,MATCH(W578,'Data Model'!L:L,0)-1,0)=TRUE,"Y","N"),"N"))</f>
        <v/>
      </c>
      <c r="V578" s="10" t="str">
        <f t="shared" si="13"/>
        <v/>
      </c>
      <c r="W578" s="10" t="str">
        <f t="shared" si="14"/>
        <v/>
      </c>
    </row>
    <row r="579" spans="1:23">
      <c r="A579" s="11"/>
      <c r="B579" s="11"/>
      <c r="C579" s="11"/>
      <c r="D579" s="11"/>
      <c r="E579" s="11"/>
      <c r="F579" s="11"/>
      <c r="G579" s="11"/>
      <c r="H579" s="11"/>
      <c r="I579" s="10" t="str">
        <f ca="1">IFERROR(OFFSET(Profile!$B$1,MATCH(D579&amp;"-"&amp;Medical!C579,Profile!B:B,0)-1,1),"NO DATA PROFILE FOUND")</f>
        <v>NO DATA PROFILE FOUND</v>
      </c>
      <c r="J579" s="10" t="e">
        <f ca="1">OFFSET(Profile!$B$1,MATCH(D579&amp;"-"&amp;Medical!C579,Profile!B:B,0)-1,2)</f>
        <v>#N/A</v>
      </c>
      <c r="K579" s="10" t="e">
        <f ca="1">OFFSET(Profile!$B$1,MATCH(D579&amp;"-"&amp;Medical!C579,Profile!B:B,0)-1,3)</f>
        <v>#N/A</v>
      </c>
      <c r="L579" s="10" t="e">
        <f ca="1">OFFSET(Profile!$B$1,MATCH(D579&amp;"-"&amp;Medical!C579,Profile!B:B,0)-1,4)</f>
        <v>#N/A</v>
      </c>
      <c r="M579" s="10" t="e">
        <f ca="1">OFFSET(Profile!$B$1,MATCH(D579&amp;"-"&amp;Medical!C579,Profile!B:B,0)-1,5)</f>
        <v>#N/A</v>
      </c>
      <c r="N579" s="13"/>
      <c r="O579" s="13"/>
      <c r="P579" s="13"/>
      <c r="Q579" s="13"/>
      <c r="R579" s="27"/>
      <c r="S579" s="27"/>
      <c r="T579" s="27"/>
      <c r="U579" s="30" t="str">
        <f ca="1">IF(A579="","",IFERROR(IF(OFFSET('Data Model'!$K$1,MATCH(W579,'Data Model'!L:L,0)-1,0)=TRUE,"Y","N"),"N"))</f>
        <v/>
      </c>
      <c r="V579" s="10" t="str">
        <f t="shared" ref="V579:V642" si="15">IF(A579="","",IF(E579="NOT USED","('"&amp;A579&amp;"','"&amp;D579&amp;"',"&amp;B579&amp;",'"""&amp;C579&amp;"""',NULL,NULL,NULL,NULL,NULL,"&amp;IF(P579=TRUE,"TRUE","NULL")&amp;","&amp;IF(O579=TRUE,"TRUE","NULL")&amp;"),","('"&amp;A579&amp;"',"&amp;IF(ISBLANK(D579),"NULL","'"&amp;D579&amp;"'")&amp;","&amp;IF(ISBLANK(B579),"NULL",B579)&amp;","&amp;IF(ISBLANK(C579),"NULL","'"""&amp;C579&amp;"""'")&amp;",'"&amp;G579&amp;"','"&amp;E579&amp;"',"&amp;IF(N579="","NULL",N579)&amp;","&amp;IF(F579="Y","NULL","'"&amp;H579&amp;"'")&amp;","&amp;IF(R579="","NULL","'"&amp;R579&amp;"'")&amp;","&amp;IF(P579=TRUE,"TRUE","NULL")&amp;","&amp;IF(O579=TRUE,"TRUE","NULL")&amp;"),"))</f>
        <v/>
      </c>
      <c r="W579" s="10" t="str">
        <f t="shared" ref="W579:W642" si="16">IF(A579="","",TRIM(G579)&amp;"-"&amp;TRIM(E579))</f>
        <v/>
      </c>
    </row>
    <row r="580" spans="1:23">
      <c r="A580" s="11"/>
      <c r="B580" s="11"/>
      <c r="C580" s="11"/>
      <c r="D580" s="11"/>
      <c r="E580" s="11"/>
      <c r="F580" s="11"/>
      <c r="G580" s="11"/>
      <c r="H580" s="11"/>
      <c r="I580" s="10" t="str">
        <f ca="1">IFERROR(OFFSET(Profile!$B$1,MATCH(D580&amp;"-"&amp;Medical!C580,Profile!B:B,0)-1,1),"NO DATA PROFILE FOUND")</f>
        <v>NO DATA PROFILE FOUND</v>
      </c>
      <c r="J580" s="10" t="e">
        <f ca="1">OFFSET(Profile!$B$1,MATCH(D580&amp;"-"&amp;Medical!C580,Profile!B:B,0)-1,2)</f>
        <v>#N/A</v>
      </c>
      <c r="K580" s="10" t="e">
        <f ca="1">OFFSET(Profile!$B$1,MATCH(D580&amp;"-"&amp;Medical!C580,Profile!B:B,0)-1,3)</f>
        <v>#N/A</v>
      </c>
      <c r="L580" s="10" t="e">
        <f ca="1">OFFSET(Profile!$B$1,MATCH(D580&amp;"-"&amp;Medical!C580,Profile!B:B,0)-1,4)</f>
        <v>#N/A</v>
      </c>
      <c r="M580" s="10" t="e">
        <f ca="1">OFFSET(Profile!$B$1,MATCH(D580&amp;"-"&amp;Medical!C580,Profile!B:B,0)-1,5)</f>
        <v>#N/A</v>
      </c>
      <c r="N580" s="13"/>
      <c r="O580" s="13"/>
      <c r="P580" s="13"/>
      <c r="Q580" s="13"/>
      <c r="R580" s="27"/>
      <c r="S580" s="27"/>
      <c r="T580" s="27"/>
      <c r="U580" s="30" t="str">
        <f ca="1">IF(A580="","",IFERROR(IF(OFFSET('Data Model'!$K$1,MATCH(W580,'Data Model'!L:L,0)-1,0)=TRUE,"Y","N"),"N"))</f>
        <v/>
      </c>
      <c r="V580" s="10" t="str">
        <f t="shared" si="15"/>
        <v/>
      </c>
      <c r="W580" s="10" t="str">
        <f t="shared" si="16"/>
        <v/>
      </c>
    </row>
    <row r="581" spans="1:23">
      <c r="A581" s="11"/>
      <c r="B581" s="11"/>
      <c r="C581" s="11"/>
      <c r="D581" s="11"/>
      <c r="E581" s="11"/>
      <c r="F581" s="11"/>
      <c r="G581" s="11"/>
      <c r="H581" s="11"/>
      <c r="I581" s="10" t="str">
        <f ca="1">IFERROR(OFFSET(Profile!$B$1,MATCH(D581&amp;"-"&amp;Medical!C581,Profile!B:B,0)-1,1),"NO DATA PROFILE FOUND")</f>
        <v>NO DATA PROFILE FOUND</v>
      </c>
      <c r="J581" s="10" t="e">
        <f ca="1">OFFSET(Profile!$B$1,MATCH(D581&amp;"-"&amp;Medical!C581,Profile!B:B,0)-1,2)</f>
        <v>#N/A</v>
      </c>
      <c r="K581" s="10" t="e">
        <f ca="1">OFFSET(Profile!$B$1,MATCH(D581&amp;"-"&amp;Medical!C581,Profile!B:B,0)-1,3)</f>
        <v>#N/A</v>
      </c>
      <c r="L581" s="10" t="e">
        <f ca="1">OFFSET(Profile!$B$1,MATCH(D581&amp;"-"&amp;Medical!C581,Profile!B:B,0)-1,4)</f>
        <v>#N/A</v>
      </c>
      <c r="M581" s="10" t="e">
        <f ca="1">OFFSET(Profile!$B$1,MATCH(D581&amp;"-"&amp;Medical!C581,Profile!B:B,0)-1,5)</f>
        <v>#N/A</v>
      </c>
      <c r="N581" s="13"/>
      <c r="O581" s="13"/>
      <c r="P581" s="13"/>
      <c r="Q581" s="13"/>
      <c r="R581" s="27"/>
      <c r="S581" s="27"/>
      <c r="T581" s="27"/>
      <c r="U581" s="30" t="str">
        <f ca="1">IF(A581="","",IFERROR(IF(OFFSET('Data Model'!$K$1,MATCH(W581,'Data Model'!L:L,0)-1,0)=TRUE,"Y","N"),"N"))</f>
        <v/>
      </c>
      <c r="V581" s="10" t="str">
        <f t="shared" si="15"/>
        <v/>
      </c>
      <c r="W581" s="10" t="str">
        <f t="shared" si="16"/>
        <v/>
      </c>
    </row>
    <row r="582" spans="1:23">
      <c r="A582" s="11"/>
      <c r="B582" s="11"/>
      <c r="C582" s="11"/>
      <c r="D582" s="11"/>
      <c r="E582" s="11"/>
      <c r="F582" s="11"/>
      <c r="G582" s="11"/>
      <c r="H582" s="11"/>
      <c r="I582" s="10" t="str">
        <f ca="1">IFERROR(OFFSET(Profile!$B$1,MATCH(D582&amp;"-"&amp;Medical!C582,Profile!B:B,0)-1,1),"NO DATA PROFILE FOUND")</f>
        <v>NO DATA PROFILE FOUND</v>
      </c>
      <c r="J582" s="10" t="e">
        <f ca="1">OFFSET(Profile!$B$1,MATCH(D582&amp;"-"&amp;Medical!C582,Profile!B:B,0)-1,2)</f>
        <v>#N/A</v>
      </c>
      <c r="K582" s="10" t="e">
        <f ca="1">OFFSET(Profile!$B$1,MATCH(D582&amp;"-"&amp;Medical!C582,Profile!B:B,0)-1,3)</f>
        <v>#N/A</v>
      </c>
      <c r="L582" s="10" t="e">
        <f ca="1">OFFSET(Profile!$B$1,MATCH(D582&amp;"-"&amp;Medical!C582,Profile!B:B,0)-1,4)</f>
        <v>#N/A</v>
      </c>
      <c r="M582" s="10" t="e">
        <f ca="1">OFFSET(Profile!$B$1,MATCH(D582&amp;"-"&amp;Medical!C582,Profile!B:B,0)-1,5)</f>
        <v>#N/A</v>
      </c>
      <c r="N582" s="13"/>
      <c r="O582" s="13"/>
      <c r="P582" s="13"/>
      <c r="Q582" s="13"/>
      <c r="R582" s="27"/>
      <c r="S582" s="27"/>
      <c r="T582" s="27"/>
      <c r="U582" s="30" t="str">
        <f ca="1">IF(A582="","",IFERROR(IF(OFFSET('Data Model'!$K$1,MATCH(W582,'Data Model'!L:L,0)-1,0)=TRUE,"Y","N"),"N"))</f>
        <v/>
      </c>
      <c r="V582" s="10" t="str">
        <f t="shared" si="15"/>
        <v/>
      </c>
      <c r="W582" s="10" t="str">
        <f t="shared" si="16"/>
        <v/>
      </c>
    </row>
    <row r="583" spans="1:23">
      <c r="A583" s="11"/>
      <c r="B583" s="11"/>
      <c r="C583" s="11"/>
      <c r="D583" s="11"/>
      <c r="E583" s="11"/>
      <c r="F583" s="11"/>
      <c r="G583" s="11"/>
      <c r="H583" s="11"/>
      <c r="I583" s="10" t="str">
        <f ca="1">IFERROR(OFFSET(Profile!$B$1,MATCH(D583&amp;"-"&amp;Medical!C583,Profile!B:B,0)-1,1),"NO DATA PROFILE FOUND")</f>
        <v>NO DATA PROFILE FOUND</v>
      </c>
      <c r="J583" s="10" t="e">
        <f ca="1">OFFSET(Profile!$B$1,MATCH(D583&amp;"-"&amp;Medical!C583,Profile!B:B,0)-1,2)</f>
        <v>#N/A</v>
      </c>
      <c r="K583" s="10" t="e">
        <f ca="1">OFFSET(Profile!$B$1,MATCH(D583&amp;"-"&amp;Medical!C583,Profile!B:B,0)-1,3)</f>
        <v>#N/A</v>
      </c>
      <c r="L583" s="10" t="e">
        <f ca="1">OFFSET(Profile!$B$1,MATCH(D583&amp;"-"&amp;Medical!C583,Profile!B:B,0)-1,4)</f>
        <v>#N/A</v>
      </c>
      <c r="M583" s="10" t="e">
        <f ca="1">OFFSET(Profile!$B$1,MATCH(D583&amp;"-"&amp;Medical!C583,Profile!B:B,0)-1,5)</f>
        <v>#N/A</v>
      </c>
      <c r="N583" s="13"/>
      <c r="O583" s="13"/>
      <c r="P583" s="13"/>
      <c r="Q583" s="13"/>
      <c r="R583" s="27"/>
      <c r="S583" s="27"/>
      <c r="T583" s="27"/>
      <c r="U583" s="30" t="str">
        <f ca="1">IF(A583="","",IFERROR(IF(OFFSET('Data Model'!$K$1,MATCH(W583,'Data Model'!L:L,0)-1,0)=TRUE,"Y","N"),"N"))</f>
        <v/>
      </c>
      <c r="V583" s="10" t="str">
        <f t="shared" si="15"/>
        <v/>
      </c>
      <c r="W583" s="10" t="str">
        <f t="shared" si="16"/>
        <v/>
      </c>
    </row>
    <row r="584" spans="1:23">
      <c r="A584" s="11"/>
      <c r="B584" s="11"/>
      <c r="C584" s="11"/>
      <c r="D584" s="11"/>
      <c r="E584" s="11"/>
      <c r="F584" s="11"/>
      <c r="G584" s="11"/>
      <c r="H584" s="11"/>
      <c r="I584" s="10" t="str">
        <f ca="1">IFERROR(OFFSET(Profile!$B$1,MATCH(D584&amp;"-"&amp;Medical!C584,Profile!B:B,0)-1,1),"NO DATA PROFILE FOUND")</f>
        <v>NO DATA PROFILE FOUND</v>
      </c>
      <c r="J584" s="10" t="e">
        <f ca="1">OFFSET(Profile!$B$1,MATCH(D584&amp;"-"&amp;Medical!C584,Profile!B:B,0)-1,2)</f>
        <v>#N/A</v>
      </c>
      <c r="K584" s="10" t="e">
        <f ca="1">OFFSET(Profile!$B$1,MATCH(D584&amp;"-"&amp;Medical!C584,Profile!B:B,0)-1,3)</f>
        <v>#N/A</v>
      </c>
      <c r="L584" s="10" t="e">
        <f ca="1">OFFSET(Profile!$B$1,MATCH(D584&amp;"-"&amp;Medical!C584,Profile!B:B,0)-1,4)</f>
        <v>#N/A</v>
      </c>
      <c r="M584" s="10" t="e">
        <f ca="1">OFFSET(Profile!$B$1,MATCH(D584&amp;"-"&amp;Medical!C584,Profile!B:B,0)-1,5)</f>
        <v>#N/A</v>
      </c>
      <c r="N584" s="13"/>
      <c r="O584" s="13"/>
      <c r="P584" s="13"/>
      <c r="Q584" s="13"/>
      <c r="R584" s="27"/>
      <c r="S584" s="27"/>
      <c r="T584" s="27"/>
      <c r="U584" s="30" t="str">
        <f ca="1">IF(A584="","",IFERROR(IF(OFFSET('Data Model'!$K$1,MATCH(W584,'Data Model'!L:L,0)-1,0)=TRUE,"Y","N"),"N"))</f>
        <v/>
      </c>
      <c r="V584" s="10" t="str">
        <f t="shared" si="15"/>
        <v/>
      </c>
      <c r="W584" s="10" t="str">
        <f t="shared" si="16"/>
        <v/>
      </c>
    </row>
    <row r="585" spans="1:23">
      <c r="A585" s="11"/>
      <c r="B585" s="11"/>
      <c r="C585" s="11"/>
      <c r="D585" s="11"/>
      <c r="E585" s="11"/>
      <c r="F585" s="11"/>
      <c r="G585" s="11"/>
      <c r="H585" s="11"/>
      <c r="I585" s="10" t="str">
        <f ca="1">IFERROR(OFFSET(Profile!$B$1,MATCH(D585&amp;"-"&amp;Medical!C585,Profile!B:B,0)-1,1),"NO DATA PROFILE FOUND")</f>
        <v>NO DATA PROFILE FOUND</v>
      </c>
      <c r="J585" s="10" t="e">
        <f ca="1">OFFSET(Profile!$B$1,MATCH(D585&amp;"-"&amp;Medical!C585,Profile!B:B,0)-1,2)</f>
        <v>#N/A</v>
      </c>
      <c r="K585" s="10" t="e">
        <f ca="1">OFFSET(Profile!$B$1,MATCH(D585&amp;"-"&amp;Medical!C585,Profile!B:B,0)-1,3)</f>
        <v>#N/A</v>
      </c>
      <c r="L585" s="10" t="e">
        <f ca="1">OFFSET(Profile!$B$1,MATCH(D585&amp;"-"&amp;Medical!C585,Profile!B:B,0)-1,4)</f>
        <v>#N/A</v>
      </c>
      <c r="M585" s="10" t="e">
        <f ca="1">OFFSET(Profile!$B$1,MATCH(D585&amp;"-"&amp;Medical!C585,Profile!B:B,0)-1,5)</f>
        <v>#N/A</v>
      </c>
      <c r="N585" s="13"/>
      <c r="O585" s="13"/>
      <c r="P585" s="13"/>
      <c r="Q585" s="13"/>
      <c r="R585" s="27"/>
      <c r="S585" s="27"/>
      <c r="T585" s="27"/>
      <c r="U585" s="30" t="str">
        <f ca="1">IF(A585="","",IFERROR(IF(OFFSET('Data Model'!$K$1,MATCH(W585,'Data Model'!L:L,0)-1,0)=TRUE,"Y","N"),"N"))</f>
        <v/>
      </c>
      <c r="V585" s="10" t="str">
        <f t="shared" si="15"/>
        <v/>
      </c>
      <c r="W585" s="10" t="str">
        <f t="shared" si="16"/>
        <v/>
      </c>
    </row>
    <row r="586" spans="1:23">
      <c r="A586" s="11"/>
      <c r="B586" s="11"/>
      <c r="C586" s="11"/>
      <c r="D586" s="11"/>
      <c r="E586" s="11"/>
      <c r="F586" s="11"/>
      <c r="G586" s="11"/>
      <c r="H586" s="11"/>
      <c r="I586" s="10" t="str">
        <f ca="1">IFERROR(OFFSET(Profile!$B$1,MATCH(D586&amp;"-"&amp;Medical!C586,Profile!B:B,0)-1,1),"NO DATA PROFILE FOUND")</f>
        <v>NO DATA PROFILE FOUND</v>
      </c>
      <c r="J586" s="10" t="e">
        <f ca="1">OFFSET(Profile!$B$1,MATCH(D586&amp;"-"&amp;Medical!C586,Profile!B:B,0)-1,2)</f>
        <v>#N/A</v>
      </c>
      <c r="K586" s="10" t="e">
        <f ca="1">OFFSET(Profile!$B$1,MATCH(D586&amp;"-"&amp;Medical!C586,Profile!B:B,0)-1,3)</f>
        <v>#N/A</v>
      </c>
      <c r="L586" s="10" t="e">
        <f ca="1">OFFSET(Profile!$B$1,MATCH(D586&amp;"-"&amp;Medical!C586,Profile!B:B,0)-1,4)</f>
        <v>#N/A</v>
      </c>
      <c r="M586" s="10" t="e">
        <f ca="1">OFFSET(Profile!$B$1,MATCH(D586&amp;"-"&amp;Medical!C586,Profile!B:B,0)-1,5)</f>
        <v>#N/A</v>
      </c>
      <c r="N586" s="13"/>
      <c r="O586" s="13"/>
      <c r="P586" s="13"/>
      <c r="Q586" s="13"/>
      <c r="R586" s="27"/>
      <c r="S586" s="27"/>
      <c r="T586" s="27"/>
      <c r="U586" s="30" t="str">
        <f ca="1">IF(A586="","",IFERROR(IF(OFFSET('Data Model'!$K$1,MATCH(W586,'Data Model'!L:L,0)-1,0)=TRUE,"Y","N"),"N"))</f>
        <v/>
      </c>
      <c r="V586" s="10" t="str">
        <f t="shared" si="15"/>
        <v/>
      </c>
      <c r="W586" s="10" t="str">
        <f t="shared" si="16"/>
        <v/>
      </c>
    </row>
    <row r="587" spans="1:23">
      <c r="A587" s="11"/>
      <c r="B587" s="11"/>
      <c r="C587" s="11"/>
      <c r="D587" s="11"/>
      <c r="E587" s="11"/>
      <c r="F587" s="11"/>
      <c r="G587" s="11"/>
      <c r="H587" s="11"/>
      <c r="I587" s="10" t="str">
        <f ca="1">IFERROR(OFFSET(Profile!$B$1,MATCH(D587&amp;"-"&amp;Medical!C587,Profile!B:B,0)-1,1),"NO DATA PROFILE FOUND")</f>
        <v>NO DATA PROFILE FOUND</v>
      </c>
      <c r="J587" s="10" t="e">
        <f ca="1">OFFSET(Profile!$B$1,MATCH(D587&amp;"-"&amp;Medical!C587,Profile!B:B,0)-1,2)</f>
        <v>#N/A</v>
      </c>
      <c r="K587" s="10" t="e">
        <f ca="1">OFFSET(Profile!$B$1,MATCH(D587&amp;"-"&amp;Medical!C587,Profile!B:B,0)-1,3)</f>
        <v>#N/A</v>
      </c>
      <c r="L587" s="10" t="e">
        <f ca="1">OFFSET(Profile!$B$1,MATCH(D587&amp;"-"&amp;Medical!C587,Profile!B:B,0)-1,4)</f>
        <v>#N/A</v>
      </c>
      <c r="M587" s="10" t="e">
        <f ca="1">OFFSET(Profile!$B$1,MATCH(D587&amp;"-"&amp;Medical!C587,Profile!B:B,0)-1,5)</f>
        <v>#N/A</v>
      </c>
      <c r="N587" s="13"/>
      <c r="O587" s="13"/>
      <c r="P587" s="13"/>
      <c r="Q587" s="13"/>
      <c r="R587" s="27"/>
      <c r="S587" s="27"/>
      <c r="T587" s="27"/>
      <c r="U587" s="30" t="str">
        <f ca="1">IF(A587="","",IFERROR(IF(OFFSET('Data Model'!$K$1,MATCH(W587,'Data Model'!L:L,0)-1,0)=TRUE,"Y","N"),"N"))</f>
        <v/>
      </c>
      <c r="V587" s="10" t="str">
        <f t="shared" si="15"/>
        <v/>
      </c>
      <c r="W587" s="10" t="str">
        <f t="shared" si="16"/>
        <v/>
      </c>
    </row>
    <row r="588" spans="1:23">
      <c r="A588" s="11"/>
      <c r="B588" s="11"/>
      <c r="C588" s="11"/>
      <c r="D588" s="11"/>
      <c r="E588" s="11"/>
      <c r="F588" s="11"/>
      <c r="G588" s="11"/>
      <c r="H588" s="11"/>
      <c r="I588" s="10" t="str">
        <f ca="1">IFERROR(OFFSET(Profile!$B$1,MATCH(D588&amp;"-"&amp;Medical!C588,Profile!B:B,0)-1,1),"NO DATA PROFILE FOUND")</f>
        <v>NO DATA PROFILE FOUND</v>
      </c>
      <c r="J588" s="10" t="e">
        <f ca="1">OFFSET(Profile!$B$1,MATCH(D588&amp;"-"&amp;Medical!C588,Profile!B:B,0)-1,2)</f>
        <v>#N/A</v>
      </c>
      <c r="K588" s="10" t="e">
        <f ca="1">OFFSET(Profile!$B$1,MATCH(D588&amp;"-"&amp;Medical!C588,Profile!B:B,0)-1,3)</f>
        <v>#N/A</v>
      </c>
      <c r="L588" s="10" t="e">
        <f ca="1">OFFSET(Profile!$B$1,MATCH(D588&amp;"-"&amp;Medical!C588,Profile!B:B,0)-1,4)</f>
        <v>#N/A</v>
      </c>
      <c r="M588" s="10" t="e">
        <f ca="1">OFFSET(Profile!$B$1,MATCH(D588&amp;"-"&amp;Medical!C588,Profile!B:B,0)-1,5)</f>
        <v>#N/A</v>
      </c>
      <c r="N588" s="13"/>
      <c r="O588" s="13"/>
      <c r="P588" s="13"/>
      <c r="Q588" s="13"/>
      <c r="R588" s="27"/>
      <c r="S588" s="27"/>
      <c r="T588" s="27"/>
      <c r="U588" s="30" t="str">
        <f ca="1">IF(A588="","",IFERROR(IF(OFFSET('Data Model'!$K$1,MATCH(W588,'Data Model'!L:L,0)-1,0)=TRUE,"Y","N"),"N"))</f>
        <v/>
      </c>
      <c r="V588" s="10" t="str">
        <f t="shared" si="15"/>
        <v/>
      </c>
      <c r="W588" s="10" t="str">
        <f t="shared" si="16"/>
        <v/>
      </c>
    </row>
    <row r="589" spans="1:23">
      <c r="A589" s="11"/>
      <c r="B589" s="11"/>
      <c r="C589" s="11"/>
      <c r="D589" s="11"/>
      <c r="E589" s="11"/>
      <c r="F589" s="11"/>
      <c r="G589" s="11"/>
      <c r="H589" s="11"/>
      <c r="I589" s="10" t="str">
        <f ca="1">IFERROR(OFFSET(Profile!$B$1,MATCH(D589&amp;"-"&amp;Medical!C589,Profile!B:B,0)-1,1),"NO DATA PROFILE FOUND")</f>
        <v>NO DATA PROFILE FOUND</v>
      </c>
      <c r="J589" s="10" t="e">
        <f ca="1">OFFSET(Profile!$B$1,MATCH(D589&amp;"-"&amp;Medical!C589,Profile!B:B,0)-1,2)</f>
        <v>#N/A</v>
      </c>
      <c r="K589" s="10" t="e">
        <f ca="1">OFFSET(Profile!$B$1,MATCH(D589&amp;"-"&amp;Medical!C589,Profile!B:B,0)-1,3)</f>
        <v>#N/A</v>
      </c>
      <c r="L589" s="10" t="e">
        <f ca="1">OFFSET(Profile!$B$1,MATCH(D589&amp;"-"&amp;Medical!C589,Profile!B:B,0)-1,4)</f>
        <v>#N/A</v>
      </c>
      <c r="M589" s="10" t="e">
        <f ca="1">OFFSET(Profile!$B$1,MATCH(D589&amp;"-"&amp;Medical!C589,Profile!B:B,0)-1,5)</f>
        <v>#N/A</v>
      </c>
      <c r="N589" s="13"/>
      <c r="O589" s="13"/>
      <c r="P589" s="13"/>
      <c r="Q589" s="13"/>
      <c r="R589" s="27"/>
      <c r="S589" s="27"/>
      <c r="T589" s="27"/>
      <c r="U589" s="30" t="str">
        <f ca="1">IF(A589="","",IFERROR(IF(OFFSET('Data Model'!$K$1,MATCH(W589,'Data Model'!L:L,0)-1,0)=TRUE,"Y","N"),"N"))</f>
        <v/>
      </c>
      <c r="V589" s="10" t="str">
        <f t="shared" si="15"/>
        <v/>
      </c>
      <c r="W589" s="10" t="str">
        <f t="shared" si="16"/>
        <v/>
      </c>
    </row>
    <row r="590" spans="1:23">
      <c r="A590" s="11"/>
      <c r="B590" s="11"/>
      <c r="C590" s="11"/>
      <c r="D590" s="11"/>
      <c r="E590" s="11"/>
      <c r="F590" s="11"/>
      <c r="G590" s="11"/>
      <c r="H590" s="11"/>
      <c r="I590" s="10" t="str">
        <f ca="1">IFERROR(OFFSET(Profile!$B$1,MATCH(D590&amp;"-"&amp;Medical!C590,Profile!B:B,0)-1,1),"NO DATA PROFILE FOUND")</f>
        <v>NO DATA PROFILE FOUND</v>
      </c>
      <c r="J590" s="10" t="e">
        <f ca="1">OFFSET(Profile!$B$1,MATCH(D590&amp;"-"&amp;Medical!C590,Profile!B:B,0)-1,2)</f>
        <v>#N/A</v>
      </c>
      <c r="K590" s="10" t="e">
        <f ca="1">OFFSET(Profile!$B$1,MATCH(D590&amp;"-"&amp;Medical!C590,Profile!B:B,0)-1,3)</f>
        <v>#N/A</v>
      </c>
      <c r="L590" s="10" t="e">
        <f ca="1">OFFSET(Profile!$B$1,MATCH(D590&amp;"-"&amp;Medical!C590,Profile!B:B,0)-1,4)</f>
        <v>#N/A</v>
      </c>
      <c r="M590" s="10" t="e">
        <f ca="1">OFFSET(Profile!$B$1,MATCH(D590&amp;"-"&amp;Medical!C590,Profile!B:B,0)-1,5)</f>
        <v>#N/A</v>
      </c>
      <c r="N590" s="13"/>
      <c r="O590" s="13"/>
      <c r="P590" s="13"/>
      <c r="Q590" s="13"/>
      <c r="R590" s="27"/>
      <c r="S590" s="27"/>
      <c r="T590" s="27"/>
      <c r="U590" s="30" t="str">
        <f ca="1">IF(A590="","",IFERROR(IF(OFFSET('Data Model'!$K$1,MATCH(W590,'Data Model'!L:L,0)-1,0)=TRUE,"Y","N"),"N"))</f>
        <v/>
      </c>
      <c r="V590" s="10" t="str">
        <f t="shared" si="15"/>
        <v/>
      </c>
      <c r="W590" s="10" t="str">
        <f t="shared" si="16"/>
        <v/>
      </c>
    </row>
    <row r="591" spans="1:23">
      <c r="A591" s="11"/>
      <c r="B591" s="11"/>
      <c r="C591" s="11"/>
      <c r="D591" s="11"/>
      <c r="E591" s="11"/>
      <c r="F591" s="11"/>
      <c r="G591" s="11"/>
      <c r="H591" s="11"/>
      <c r="I591" s="10" t="str">
        <f ca="1">IFERROR(OFFSET(Profile!$B$1,MATCH(D591&amp;"-"&amp;Medical!C591,Profile!B:B,0)-1,1),"NO DATA PROFILE FOUND")</f>
        <v>NO DATA PROFILE FOUND</v>
      </c>
      <c r="J591" s="10" t="e">
        <f ca="1">OFFSET(Profile!$B$1,MATCH(D591&amp;"-"&amp;Medical!C591,Profile!B:B,0)-1,2)</f>
        <v>#N/A</v>
      </c>
      <c r="K591" s="10" t="e">
        <f ca="1">OFFSET(Profile!$B$1,MATCH(D591&amp;"-"&amp;Medical!C591,Profile!B:B,0)-1,3)</f>
        <v>#N/A</v>
      </c>
      <c r="L591" s="10" t="e">
        <f ca="1">OFFSET(Profile!$B$1,MATCH(D591&amp;"-"&amp;Medical!C591,Profile!B:B,0)-1,4)</f>
        <v>#N/A</v>
      </c>
      <c r="M591" s="10" t="e">
        <f ca="1">OFFSET(Profile!$B$1,MATCH(D591&amp;"-"&amp;Medical!C591,Profile!B:B,0)-1,5)</f>
        <v>#N/A</v>
      </c>
      <c r="N591" s="13"/>
      <c r="O591" s="13"/>
      <c r="P591" s="13"/>
      <c r="Q591" s="13"/>
      <c r="R591" s="27"/>
      <c r="S591" s="27"/>
      <c r="T591" s="27"/>
      <c r="U591" s="30" t="str">
        <f ca="1">IF(A591="","",IFERROR(IF(OFFSET('Data Model'!$K$1,MATCH(W591,'Data Model'!L:L,0)-1,0)=TRUE,"Y","N"),"N"))</f>
        <v/>
      </c>
      <c r="V591" s="10" t="str">
        <f t="shared" si="15"/>
        <v/>
      </c>
      <c r="W591" s="10" t="str">
        <f t="shared" si="16"/>
        <v/>
      </c>
    </row>
    <row r="592" spans="1:23">
      <c r="A592" s="11"/>
      <c r="B592" s="11"/>
      <c r="C592" s="11"/>
      <c r="D592" s="11"/>
      <c r="E592" s="11"/>
      <c r="F592" s="11"/>
      <c r="G592" s="11"/>
      <c r="H592" s="11"/>
      <c r="I592" s="10" t="str">
        <f ca="1">IFERROR(OFFSET(Profile!$B$1,MATCH(D592&amp;"-"&amp;Medical!C592,Profile!B:B,0)-1,1),"NO DATA PROFILE FOUND")</f>
        <v>NO DATA PROFILE FOUND</v>
      </c>
      <c r="J592" s="10" t="e">
        <f ca="1">OFFSET(Profile!$B$1,MATCH(D592&amp;"-"&amp;Medical!C592,Profile!B:B,0)-1,2)</f>
        <v>#N/A</v>
      </c>
      <c r="K592" s="10" t="e">
        <f ca="1">OFFSET(Profile!$B$1,MATCH(D592&amp;"-"&amp;Medical!C592,Profile!B:B,0)-1,3)</f>
        <v>#N/A</v>
      </c>
      <c r="L592" s="10" t="e">
        <f ca="1">OFFSET(Profile!$B$1,MATCH(D592&amp;"-"&amp;Medical!C592,Profile!B:B,0)-1,4)</f>
        <v>#N/A</v>
      </c>
      <c r="M592" s="10" t="e">
        <f ca="1">OFFSET(Profile!$B$1,MATCH(D592&amp;"-"&amp;Medical!C592,Profile!B:B,0)-1,5)</f>
        <v>#N/A</v>
      </c>
      <c r="N592" s="13"/>
      <c r="O592" s="13"/>
      <c r="P592" s="13"/>
      <c r="Q592" s="13"/>
      <c r="R592" s="27"/>
      <c r="S592" s="27"/>
      <c r="T592" s="27"/>
      <c r="U592" s="30" t="str">
        <f ca="1">IF(A592="","",IFERROR(IF(OFFSET('Data Model'!$K$1,MATCH(W592,'Data Model'!L:L,0)-1,0)=TRUE,"Y","N"),"N"))</f>
        <v/>
      </c>
      <c r="V592" s="10" t="str">
        <f t="shared" si="15"/>
        <v/>
      </c>
      <c r="W592" s="10" t="str">
        <f t="shared" si="16"/>
        <v/>
      </c>
    </row>
    <row r="593" spans="1:23">
      <c r="A593" s="11"/>
      <c r="B593" s="11"/>
      <c r="C593" s="11"/>
      <c r="D593" s="11"/>
      <c r="E593" s="11"/>
      <c r="F593" s="11"/>
      <c r="G593" s="11"/>
      <c r="H593" s="11"/>
      <c r="I593" s="10" t="str">
        <f ca="1">IFERROR(OFFSET(Profile!$B$1,MATCH(D593&amp;"-"&amp;Medical!C593,Profile!B:B,0)-1,1),"NO DATA PROFILE FOUND")</f>
        <v>NO DATA PROFILE FOUND</v>
      </c>
      <c r="J593" s="10" t="e">
        <f ca="1">OFFSET(Profile!$B$1,MATCH(D593&amp;"-"&amp;Medical!C593,Profile!B:B,0)-1,2)</f>
        <v>#N/A</v>
      </c>
      <c r="K593" s="10" t="e">
        <f ca="1">OFFSET(Profile!$B$1,MATCH(D593&amp;"-"&amp;Medical!C593,Profile!B:B,0)-1,3)</f>
        <v>#N/A</v>
      </c>
      <c r="L593" s="10" t="e">
        <f ca="1">OFFSET(Profile!$B$1,MATCH(D593&amp;"-"&amp;Medical!C593,Profile!B:B,0)-1,4)</f>
        <v>#N/A</v>
      </c>
      <c r="M593" s="10" t="e">
        <f ca="1">OFFSET(Profile!$B$1,MATCH(D593&amp;"-"&amp;Medical!C593,Profile!B:B,0)-1,5)</f>
        <v>#N/A</v>
      </c>
      <c r="N593" s="13"/>
      <c r="O593" s="13"/>
      <c r="P593" s="13"/>
      <c r="Q593" s="13"/>
      <c r="R593" s="27"/>
      <c r="S593" s="27"/>
      <c r="T593" s="27"/>
      <c r="U593" s="30" t="str">
        <f ca="1">IF(A593="","",IFERROR(IF(OFFSET('Data Model'!$K$1,MATCH(W593,'Data Model'!L:L,0)-1,0)=TRUE,"Y","N"),"N"))</f>
        <v/>
      </c>
      <c r="V593" s="10" t="str">
        <f t="shared" si="15"/>
        <v/>
      </c>
      <c r="W593" s="10" t="str">
        <f t="shared" si="16"/>
        <v/>
      </c>
    </row>
    <row r="594" spans="1:23">
      <c r="A594" s="11"/>
      <c r="B594" s="11"/>
      <c r="C594" s="11"/>
      <c r="D594" s="11"/>
      <c r="E594" s="11"/>
      <c r="F594" s="11"/>
      <c r="G594" s="11"/>
      <c r="H594" s="11"/>
      <c r="I594" s="10" t="str">
        <f ca="1">IFERROR(OFFSET(Profile!$B$1,MATCH(D594&amp;"-"&amp;Medical!C594,Profile!B:B,0)-1,1),"NO DATA PROFILE FOUND")</f>
        <v>NO DATA PROFILE FOUND</v>
      </c>
      <c r="J594" s="10" t="e">
        <f ca="1">OFFSET(Profile!$B$1,MATCH(D594&amp;"-"&amp;Medical!C594,Profile!B:B,0)-1,2)</f>
        <v>#N/A</v>
      </c>
      <c r="K594" s="10" t="e">
        <f ca="1">OFFSET(Profile!$B$1,MATCH(D594&amp;"-"&amp;Medical!C594,Profile!B:B,0)-1,3)</f>
        <v>#N/A</v>
      </c>
      <c r="L594" s="10" t="e">
        <f ca="1">OFFSET(Profile!$B$1,MATCH(D594&amp;"-"&amp;Medical!C594,Profile!B:B,0)-1,4)</f>
        <v>#N/A</v>
      </c>
      <c r="M594" s="10" t="e">
        <f ca="1">OFFSET(Profile!$B$1,MATCH(D594&amp;"-"&amp;Medical!C594,Profile!B:B,0)-1,5)</f>
        <v>#N/A</v>
      </c>
      <c r="N594" s="13"/>
      <c r="O594" s="13"/>
      <c r="P594" s="13"/>
      <c r="Q594" s="13"/>
      <c r="R594" s="27"/>
      <c r="S594" s="27"/>
      <c r="T594" s="27"/>
      <c r="U594" s="30" t="str">
        <f ca="1">IF(A594="","",IFERROR(IF(OFFSET('Data Model'!$K$1,MATCH(W594,'Data Model'!L:L,0)-1,0)=TRUE,"Y","N"),"N"))</f>
        <v/>
      </c>
      <c r="V594" s="10" t="str">
        <f t="shared" si="15"/>
        <v/>
      </c>
      <c r="W594" s="10" t="str">
        <f t="shared" si="16"/>
        <v/>
      </c>
    </row>
    <row r="595" spans="1:23">
      <c r="A595" s="11"/>
      <c r="B595" s="11"/>
      <c r="C595" s="11"/>
      <c r="D595" s="11"/>
      <c r="E595" s="11"/>
      <c r="F595" s="11"/>
      <c r="G595" s="11"/>
      <c r="H595" s="11"/>
      <c r="I595" s="10" t="str">
        <f ca="1">IFERROR(OFFSET(Profile!$B$1,MATCH(D595&amp;"-"&amp;Medical!C595,Profile!B:B,0)-1,1),"NO DATA PROFILE FOUND")</f>
        <v>NO DATA PROFILE FOUND</v>
      </c>
      <c r="J595" s="10" t="e">
        <f ca="1">OFFSET(Profile!$B$1,MATCH(D595&amp;"-"&amp;Medical!C595,Profile!B:B,0)-1,2)</f>
        <v>#N/A</v>
      </c>
      <c r="K595" s="10" t="e">
        <f ca="1">OFFSET(Profile!$B$1,MATCH(D595&amp;"-"&amp;Medical!C595,Profile!B:B,0)-1,3)</f>
        <v>#N/A</v>
      </c>
      <c r="L595" s="10" t="e">
        <f ca="1">OFFSET(Profile!$B$1,MATCH(D595&amp;"-"&amp;Medical!C595,Profile!B:B,0)-1,4)</f>
        <v>#N/A</v>
      </c>
      <c r="M595" s="10" t="e">
        <f ca="1">OFFSET(Profile!$B$1,MATCH(D595&amp;"-"&amp;Medical!C595,Profile!B:B,0)-1,5)</f>
        <v>#N/A</v>
      </c>
      <c r="N595" s="13"/>
      <c r="O595" s="13"/>
      <c r="P595" s="13"/>
      <c r="Q595" s="13"/>
      <c r="R595" s="27"/>
      <c r="S595" s="27"/>
      <c r="T595" s="27"/>
      <c r="U595" s="30" t="str">
        <f ca="1">IF(A595="","",IFERROR(IF(OFFSET('Data Model'!$K$1,MATCH(W595,'Data Model'!L:L,0)-1,0)=TRUE,"Y","N"),"N"))</f>
        <v/>
      </c>
      <c r="V595" s="10" t="str">
        <f t="shared" si="15"/>
        <v/>
      </c>
      <c r="W595" s="10" t="str">
        <f t="shared" si="16"/>
        <v/>
      </c>
    </row>
    <row r="596" spans="1:23">
      <c r="A596" s="11"/>
      <c r="B596" s="11"/>
      <c r="C596" s="11"/>
      <c r="D596" s="11"/>
      <c r="E596" s="11"/>
      <c r="F596" s="11"/>
      <c r="G596" s="11"/>
      <c r="H596" s="11"/>
      <c r="I596" s="10" t="str">
        <f ca="1">IFERROR(OFFSET(Profile!$B$1,MATCH(D596&amp;"-"&amp;Medical!C596,Profile!B:B,0)-1,1),"NO DATA PROFILE FOUND")</f>
        <v>NO DATA PROFILE FOUND</v>
      </c>
      <c r="J596" s="10" t="e">
        <f ca="1">OFFSET(Profile!$B$1,MATCH(D596&amp;"-"&amp;Medical!C596,Profile!B:B,0)-1,2)</f>
        <v>#N/A</v>
      </c>
      <c r="K596" s="10" t="e">
        <f ca="1">OFFSET(Profile!$B$1,MATCH(D596&amp;"-"&amp;Medical!C596,Profile!B:B,0)-1,3)</f>
        <v>#N/A</v>
      </c>
      <c r="L596" s="10" t="e">
        <f ca="1">OFFSET(Profile!$B$1,MATCH(D596&amp;"-"&amp;Medical!C596,Profile!B:B,0)-1,4)</f>
        <v>#N/A</v>
      </c>
      <c r="M596" s="10" t="e">
        <f ca="1">OFFSET(Profile!$B$1,MATCH(D596&amp;"-"&amp;Medical!C596,Profile!B:B,0)-1,5)</f>
        <v>#N/A</v>
      </c>
      <c r="N596" s="13"/>
      <c r="O596" s="13"/>
      <c r="P596" s="13"/>
      <c r="Q596" s="13"/>
      <c r="R596" s="27"/>
      <c r="S596" s="27"/>
      <c r="T596" s="27"/>
      <c r="U596" s="30" t="str">
        <f ca="1">IF(A596="","",IFERROR(IF(OFFSET('Data Model'!$K$1,MATCH(W596,'Data Model'!L:L,0)-1,0)=TRUE,"Y","N"),"N"))</f>
        <v/>
      </c>
      <c r="V596" s="10" t="str">
        <f t="shared" si="15"/>
        <v/>
      </c>
      <c r="W596" s="10" t="str">
        <f t="shared" si="16"/>
        <v/>
      </c>
    </row>
    <row r="597" spans="1:23">
      <c r="A597" s="11"/>
      <c r="B597" s="11"/>
      <c r="C597" s="11"/>
      <c r="D597" s="11"/>
      <c r="E597" s="11"/>
      <c r="F597" s="11"/>
      <c r="G597" s="11"/>
      <c r="H597" s="11"/>
      <c r="I597" s="10" t="str">
        <f ca="1">IFERROR(OFFSET(Profile!$B$1,MATCH(D597&amp;"-"&amp;Medical!C597,Profile!B:B,0)-1,1),"NO DATA PROFILE FOUND")</f>
        <v>NO DATA PROFILE FOUND</v>
      </c>
      <c r="J597" s="10" t="e">
        <f ca="1">OFFSET(Profile!$B$1,MATCH(D597&amp;"-"&amp;Medical!C597,Profile!B:B,0)-1,2)</f>
        <v>#N/A</v>
      </c>
      <c r="K597" s="10" t="e">
        <f ca="1">OFFSET(Profile!$B$1,MATCH(D597&amp;"-"&amp;Medical!C597,Profile!B:B,0)-1,3)</f>
        <v>#N/A</v>
      </c>
      <c r="L597" s="10" t="e">
        <f ca="1">OFFSET(Profile!$B$1,MATCH(D597&amp;"-"&amp;Medical!C597,Profile!B:B,0)-1,4)</f>
        <v>#N/A</v>
      </c>
      <c r="M597" s="10" t="e">
        <f ca="1">OFFSET(Profile!$B$1,MATCH(D597&amp;"-"&amp;Medical!C597,Profile!B:B,0)-1,5)</f>
        <v>#N/A</v>
      </c>
      <c r="N597" s="13"/>
      <c r="O597" s="13"/>
      <c r="P597" s="13"/>
      <c r="Q597" s="13"/>
      <c r="R597" s="27"/>
      <c r="S597" s="27"/>
      <c r="T597" s="27"/>
      <c r="U597" s="30" t="str">
        <f ca="1">IF(A597="","",IFERROR(IF(OFFSET('Data Model'!$K$1,MATCH(W597,'Data Model'!L:L,0)-1,0)=TRUE,"Y","N"),"N"))</f>
        <v/>
      </c>
      <c r="V597" s="10" t="str">
        <f t="shared" si="15"/>
        <v/>
      </c>
      <c r="W597" s="10" t="str">
        <f t="shared" si="16"/>
        <v/>
      </c>
    </row>
    <row r="598" spans="1:23">
      <c r="A598" s="11"/>
      <c r="B598" s="11"/>
      <c r="C598" s="11"/>
      <c r="D598" s="11"/>
      <c r="E598" s="11"/>
      <c r="F598" s="11"/>
      <c r="G598" s="11"/>
      <c r="H598" s="11"/>
      <c r="I598" s="10" t="str">
        <f ca="1">IFERROR(OFFSET(Profile!$B$1,MATCH(D598&amp;"-"&amp;Medical!C598,Profile!B:B,0)-1,1),"NO DATA PROFILE FOUND")</f>
        <v>NO DATA PROFILE FOUND</v>
      </c>
      <c r="J598" s="10" t="e">
        <f ca="1">OFFSET(Profile!$B$1,MATCH(D598&amp;"-"&amp;Medical!C598,Profile!B:B,0)-1,2)</f>
        <v>#N/A</v>
      </c>
      <c r="K598" s="10" t="e">
        <f ca="1">OFFSET(Profile!$B$1,MATCH(D598&amp;"-"&amp;Medical!C598,Profile!B:B,0)-1,3)</f>
        <v>#N/A</v>
      </c>
      <c r="L598" s="10" t="e">
        <f ca="1">OFFSET(Profile!$B$1,MATCH(D598&amp;"-"&amp;Medical!C598,Profile!B:B,0)-1,4)</f>
        <v>#N/A</v>
      </c>
      <c r="M598" s="10" t="e">
        <f ca="1">OFFSET(Profile!$B$1,MATCH(D598&amp;"-"&amp;Medical!C598,Profile!B:B,0)-1,5)</f>
        <v>#N/A</v>
      </c>
      <c r="N598" s="13"/>
      <c r="O598" s="13"/>
      <c r="P598" s="13"/>
      <c r="Q598" s="13"/>
      <c r="R598" s="27"/>
      <c r="S598" s="27"/>
      <c r="T598" s="27"/>
      <c r="U598" s="30" t="str">
        <f ca="1">IF(A598="","",IFERROR(IF(OFFSET('Data Model'!$K$1,MATCH(W598,'Data Model'!L:L,0)-1,0)=TRUE,"Y","N"),"N"))</f>
        <v/>
      </c>
      <c r="V598" s="10" t="str">
        <f t="shared" si="15"/>
        <v/>
      </c>
      <c r="W598" s="10" t="str">
        <f t="shared" si="16"/>
        <v/>
      </c>
    </row>
    <row r="599" spans="1:23">
      <c r="A599" s="11"/>
      <c r="B599" s="11"/>
      <c r="C599" s="11"/>
      <c r="D599" s="11"/>
      <c r="E599" s="11"/>
      <c r="F599" s="11"/>
      <c r="G599" s="11"/>
      <c r="H599" s="11"/>
      <c r="I599" s="10" t="str">
        <f ca="1">IFERROR(OFFSET(Profile!$B$1,MATCH(D599&amp;"-"&amp;Medical!C599,Profile!B:B,0)-1,1),"NO DATA PROFILE FOUND")</f>
        <v>NO DATA PROFILE FOUND</v>
      </c>
      <c r="J599" s="10" t="e">
        <f ca="1">OFFSET(Profile!$B$1,MATCH(D599&amp;"-"&amp;Medical!C599,Profile!B:B,0)-1,2)</f>
        <v>#N/A</v>
      </c>
      <c r="K599" s="10" t="e">
        <f ca="1">OFFSET(Profile!$B$1,MATCH(D599&amp;"-"&amp;Medical!C599,Profile!B:B,0)-1,3)</f>
        <v>#N/A</v>
      </c>
      <c r="L599" s="10" t="e">
        <f ca="1">OFFSET(Profile!$B$1,MATCH(D599&amp;"-"&amp;Medical!C599,Profile!B:B,0)-1,4)</f>
        <v>#N/A</v>
      </c>
      <c r="M599" s="10" t="e">
        <f ca="1">OFFSET(Profile!$B$1,MATCH(D599&amp;"-"&amp;Medical!C599,Profile!B:B,0)-1,5)</f>
        <v>#N/A</v>
      </c>
      <c r="N599" s="13"/>
      <c r="O599" s="13"/>
      <c r="P599" s="13"/>
      <c r="Q599" s="13"/>
      <c r="R599" s="27"/>
      <c r="S599" s="27"/>
      <c r="T599" s="27"/>
      <c r="U599" s="30" t="str">
        <f ca="1">IF(A599="","",IFERROR(IF(OFFSET('Data Model'!$K$1,MATCH(W599,'Data Model'!L:L,0)-1,0)=TRUE,"Y","N"),"N"))</f>
        <v/>
      </c>
      <c r="V599" s="10" t="str">
        <f t="shared" si="15"/>
        <v/>
      </c>
      <c r="W599" s="10" t="str">
        <f t="shared" si="16"/>
        <v/>
      </c>
    </row>
    <row r="600" spans="1:23">
      <c r="A600" s="11"/>
      <c r="B600" s="11"/>
      <c r="C600" s="11"/>
      <c r="D600" s="11"/>
      <c r="E600" s="11"/>
      <c r="F600" s="11"/>
      <c r="G600" s="11"/>
      <c r="H600" s="11"/>
      <c r="I600" s="10" t="str">
        <f ca="1">IFERROR(OFFSET(Profile!$B$1,MATCH(D600&amp;"-"&amp;Medical!C600,Profile!B:B,0)-1,1),"NO DATA PROFILE FOUND")</f>
        <v>NO DATA PROFILE FOUND</v>
      </c>
      <c r="J600" s="10" t="e">
        <f ca="1">OFFSET(Profile!$B$1,MATCH(D600&amp;"-"&amp;Medical!C600,Profile!B:B,0)-1,2)</f>
        <v>#N/A</v>
      </c>
      <c r="K600" s="10" t="e">
        <f ca="1">OFFSET(Profile!$B$1,MATCH(D600&amp;"-"&amp;Medical!C600,Profile!B:B,0)-1,3)</f>
        <v>#N/A</v>
      </c>
      <c r="L600" s="10" t="e">
        <f ca="1">OFFSET(Profile!$B$1,MATCH(D600&amp;"-"&amp;Medical!C600,Profile!B:B,0)-1,4)</f>
        <v>#N/A</v>
      </c>
      <c r="M600" s="10" t="e">
        <f ca="1">OFFSET(Profile!$B$1,MATCH(D600&amp;"-"&amp;Medical!C600,Profile!B:B,0)-1,5)</f>
        <v>#N/A</v>
      </c>
      <c r="N600" s="13"/>
      <c r="O600" s="13"/>
      <c r="P600" s="13"/>
      <c r="Q600" s="13"/>
      <c r="R600" s="27"/>
      <c r="S600" s="27"/>
      <c r="T600" s="27"/>
      <c r="U600" s="30" t="str">
        <f ca="1">IF(A600="","",IFERROR(IF(OFFSET('Data Model'!$K$1,MATCH(W600,'Data Model'!L:L,0)-1,0)=TRUE,"Y","N"),"N"))</f>
        <v/>
      </c>
      <c r="V600" s="10" t="str">
        <f t="shared" si="15"/>
        <v/>
      </c>
      <c r="W600" s="10" t="str">
        <f t="shared" si="16"/>
        <v/>
      </c>
    </row>
    <row r="601" spans="1:23">
      <c r="A601" s="11"/>
      <c r="B601" s="11"/>
      <c r="C601" s="11"/>
      <c r="D601" s="11"/>
      <c r="E601" s="11"/>
      <c r="F601" s="11"/>
      <c r="G601" s="11"/>
      <c r="H601" s="11"/>
      <c r="I601" s="10" t="str">
        <f ca="1">IFERROR(OFFSET(Profile!$B$1,MATCH(D601&amp;"-"&amp;Medical!C601,Profile!B:B,0)-1,1),"NO DATA PROFILE FOUND")</f>
        <v>NO DATA PROFILE FOUND</v>
      </c>
      <c r="J601" s="10" t="e">
        <f ca="1">OFFSET(Profile!$B$1,MATCH(D601&amp;"-"&amp;Medical!C601,Profile!B:B,0)-1,2)</f>
        <v>#N/A</v>
      </c>
      <c r="K601" s="10" t="e">
        <f ca="1">OFFSET(Profile!$B$1,MATCH(D601&amp;"-"&amp;Medical!C601,Profile!B:B,0)-1,3)</f>
        <v>#N/A</v>
      </c>
      <c r="L601" s="10" t="e">
        <f ca="1">OFFSET(Profile!$B$1,MATCH(D601&amp;"-"&amp;Medical!C601,Profile!B:B,0)-1,4)</f>
        <v>#N/A</v>
      </c>
      <c r="M601" s="10" t="e">
        <f ca="1">OFFSET(Profile!$B$1,MATCH(D601&amp;"-"&amp;Medical!C601,Profile!B:B,0)-1,5)</f>
        <v>#N/A</v>
      </c>
      <c r="N601" s="13"/>
      <c r="O601" s="13"/>
      <c r="P601" s="13"/>
      <c r="Q601" s="13"/>
      <c r="R601" s="27"/>
      <c r="S601" s="27"/>
      <c r="T601" s="27"/>
      <c r="U601" s="30" t="str">
        <f ca="1">IF(A601="","",IFERROR(IF(OFFSET('Data Model'!$K$1,MATCH(W601,'Data Model'!L:L,0)-1,0)=TRUE,"Y","N"),"N"))</f>
        <v/>
      </c>
      <c r="V601" s="10" t="str">
        <f t="shared" si="15"/>
        <v/>
      </c>
      <c r="W601" s="10" t="str">
        <f t="shared" si="16"/>
        <v/>
      </c>
    </row>
    <row r="602" spans="1:23">
      <c r="A602" s="11"/>
      <c r="B602" s="11"/>
      <c r="C602" s="11"/>
      <c r="D602" s="11"/>
      <c r="E602" s="11"/>
      <c r="F602" s="11"/>
      <c r="G602" s="11"/>
      <c r="H602" s="11"/>
      <c r="I602" s="10" t="str">
        <f ca="1">IFERROR(OFFSET(Profile!$B$1,MATCH(D602&amp;"-"&amp;Medical!C602,Profile!B:B,0)-1,1),"NO DATA PROFILE FOUND")</f>
        <v>NO DATA PROFILE FOUND</v>
      </c>
      <c r="J602" s="10" t="e">
        <f ca="1">OFFSET(Profile!$B$1,MATCH(D602&amp;"-"&amp;Medical!C602,Profile!B:B,0)-1,2)</f>
        <v>#N/A</v>
      </c>
      <c r="K602" s="10" t="e">
        <f ca="1">OFFSET(Profile!$B$1,MATCH(D602&amp;"-"&amp;Medical!C602,Profile!B:B,0)-1,3)</f>
        <v>#N/A</v>
      </c>
      <c r="L602" s="10" t="e">
        <f ca="1">OFFSET(Profile!$B$1,MATCH(D602&amp;"-"&amp;Medical!C602,Profile!B:B,0)-1,4)</f>
        <v>#N/A</v>
      </c>
      <c r="M602" s="10" t="e">
        <f ca="1">OFFSET(Profile!$B$1,MATCH(D602&amp;"-"&amp;Medical!C602,Profile!B:B,0)-1,5)</f>
        <v>#N/A</v>
      </c>
      <c r="N602" s="13"/>
      <c r="O602" s="13"/>
      <c r="P602" s="13"/>
      <c r="Q602" s="13"/>
      <c r="R602" s="27"/>
      <c r="S602" s="27"/>
      <c r="T602" s="27"/>
      <c r="U602" s="30" t="str">
        <f ca="1">IF(A602="","",IFERROR(IF(OFFSET('Data Model'!$K$1,MATCH(W602,'Data Model'!L:L,0)-1,0)=TRUE,"Y","N"),"N"))</f>
        <v/>
      </c>
      <c r="V602" s="10" t="str">
        <f t="shared" si="15"/>
        <v/>
      </c>
      <c r="W602" s="10" t="str">
        <f t="shared" si="16"/>
        <v/>
      </c>
    </row>
    <row r="603" spans="1:23">
      <c r="A603" s="11"/>
      <c r="B603" s="11"/>
      <c r="C603" s="11"/>
      <c r="D603" s="11"/>
      <c r="E603" s="11"/>
      <c r="F603" s="11"/>
      <c r="G603" s="11"/>
      <c r="H603" s="11"/>
      <c r="I603" s="10" t="str">
        <f ca="1">IFERROR(OFFSET(Profile!$B$1,MATCH(D603&amp;"-"&amp;Medical!C603,Profile!B:B,0)-1,1),"NO DATA PROFILE FOUND")</f>
        <v>NO DATA PROFILE FOUND</v>
      </c>
      <c r="J603" s="10" t="e">
        <f ca="1">OFFSET(Profile!$B$1,MATCH(D603&amp;"-"&amp;Medical!C603,Profile!B:B,0)-1,2)</f>
        <v>#N/A</v>
      </c>
      <c r="K603" s="10" t="e">
        <f ca="1">OFFSET(Profile!$B$1,MATCH(D603&amp;"-"&amp;Medical!C603,Profile!B:B,0)-1,3)</f>
        <v>#N/A</v>
      </c>
      <c r="L603" s="10" t="e">
        <f ca="1">OFFSET(Profile!$B$1,MATCH(D603&amp;"-"&amp;Medical!C603,Profile!B:B,0)-1,4)</f>
        <v>#N/A</v>
      </c>
      <c r="M603" s="10" t="e">
        <f ca="1">OFFSET(Profile!$B$1,MATCH(D603&amp;"-"&amp;Medical!C603,Profile!B:B,0)-1,5)</f>
        <v>#N/A</v>
      </c>
      <c r="N603" s="13"/>
      <c r="O603" s="13"/>
      <c r="P603" s="13"/>
      <c r="Q603" s="13"/>
      <c r="R603" s="27"/>
      <c r="S603" s="27"/>
      <c r="T603" s="27"/>
      <c r="U603" s="30" t="str">
        <f ca="1">IF(A603="","",IFERROR(IF(OFFSET('Data Model'!$K$1,MATCH(W603,'Data Model'!L:L,0)-1,0)=TRUE,"Y","N"),"N"))</f>
        <v/>
      </c>
      <c r="V603" s="10" t="str">
        <f t="shared" si="15"/>
        <v/>
      </c>
      <c r="W603" s="10" t="str">
        <f t="shared" si="16"/>
        <v/>
      </c>
    </row>
    <row r="604" spans="1:23">
      <c r="A604" s="11"/>
      <c r="B604" s="11"/>
      <c r="C604" s="11"/>
      <c r="D604" s="11"/>
      <c r="E604" s="11"/>
      <c r="F604" s="11"/>
      <c r="G604" s="11"/>
      <c r="H604" s="11"/>
      <c r="I604" s="10" t="str">
        <f ca="1">IFERROR(OFFSET(Profile!$B$1,MATCH(D604&amp;"-"&amp;Medical!C604,Profile!B:B,0)-1,1),"NO DATA PROFILE FOUND")</f>
        <v>NO DATA PROFILE FOUND</v>
      </c>
      <c r="J604" s="10" t="e">
        <f ca="1">OFFSET(Profile!$B$1,MATCH(D604&amp;"-"&amp;Medical!C604,Profile!B:B,0)-1,2)</f>
        <v>#N/A</v>
      </c>
      <c r="K604" s="10" t="e">
        <f ca="1">OFFSET(Profile!$B$1,MATCH(D604&amp;"-"&amp;Medical!C604,Profile!B:B,0)-1,3)</f>
        <v>#N/A</v>
      </c>
      <c r="L604" s="10" t="e">
        <f ca="1">OFFSET(Profile!$B$1,MATCH(D604&amp;"-"&amp;Medical!C604,Profile!B:B,0)-1,4)</f>
        <v>#N/A</v>
      </c>
      <c r="M604" s="10" t="e">
        <f ca="1">OFFSET(Profile!$B$1,MATCH(D604&amp;"-"&amp;Medical!C604,Profile!B:B,0)-1,5)</f>
        <v>#N/A</v>
      </c>
      <c r="N604" s="13"/>
      <c r="O604" s="13"/>
      <c r="P604" s="13"/>
      <c r="Q604" s="13"/>
      <c r="R604" s="27"/>
      <c r="S604" s="27"/>
      <c r="T604" s="27"/>
      <c r="U604" s="30" t="str">
        <f ca="1">IF(A604="","",IFERROR(IF(OFFSET('Data Model'!$K$1,MATCH(W604,'Data Model'!L:L,0)-1,0)=TRUE,"Y","N"),"N"))</f>
        <v/>
      </c>
      <c r="V604" s="10" t="str">
        <f t="shared" si="15"/>
        <v/>
      </c>
      <c r="W604" s="10" t="str">
        <f t="shared" si="16"/>
        <v/>
      </c>
    </row>
    <row r="605" spans="1:23">
      <c r="A605" s="11"/>
      <c r="B605" s="11"/>
      <c r="C605" s="11"/>
      <c r="D605" s="11"/>
      <c r="E605" s="11"/>
      <c r="F605" s="11"/>
      <c r="G605" s="11"/>
      <c r="H605" s="11"/>
      <c r="I605" s="10" t="str">
        <f ca="1">IFERROR(OFFSET(Profile!$B$1,MATCH(D605&amp;"-"&amp;Medical!C605,Profile!B:B,0)-1,1),"NO DATA PROFILE FOUND")</f>
        <v>NO DATA PROFILE FOUND</v>
      </c>
      <c r="J605" s="10" t="e">
        <f ca="1">OFFSET(Profile!$B$1,MATCH(D605&amp;"-"&amp;Medical!C605,Profile!B:B,0)-1,2)</f>
        <v>#N/A</v>
      </c>
      <c r="K605" s="10" t="e">
        <f ca="1">OFFSET(Profile!$B$1,MATCH(D605&amp;"-"&amp;Medical!C605,Profile!B:B,0)-1,3)</f>
        <v>#N/A</v>
      </c>
      <c r="L605" s="10" t="e">
        <f ca="1">OFFSET(Profile!$B$1,MATCH(D605&amp;"-"&amp;Medical!C605,Profile!B:B,0)-1,4)</f>
        <v>#N/A</v>
      </c>
      <c r="M605" s="10" t="e">
        <f ca="1">OFFSET(Profile!$B$1,MATCH(D605&amp;"-"&amp;Medical!C605,Profile!B:B,0)-1,5)</f>
        <v>#N/A</v>
      </c>
      <c r="N605" s="13"/>
      <c r="O605" s="13"/>
      <c r="P605" s="13"/>
      <c r="Q605" s="13"/>
      <c r="R605" s="27"/>
      <c r="S605" s="27"/>
      <c r="T605" s="27"/>
      <c r="U605" s="30" t="str">
        <f ca="1">IF(A605="","",IFERROR(IF(OFFSET('Data Model'!$K$1,MATCH(W605,'Data Model'!L:L,0)-1,0)=TRUE,"Y","N"),"N"))</f>
        <v/>
      </c>
      <c r="V605" s="10" t="str">
        <f t="shared" si="15"/>
        <v/>
      </c>
      <c r="W605" s="10" t="str">
        <f t="shared" si="16"/>
        <v/>
      </c>
    </row>
    <row r="606" spans="1:23">
      <c r="A606" s="11"/>
      <c r="B606" s="11"/>
      <c r="C606" s="11"/>
      <c r="D606" s="11"/>
      <c r="E606" s="11"/>
      <c r="F606" s="11"/>
      <c r="G606" s="11"/>
      <c r="H606" s="11"/>
      <c r="I606" s="10" t="str">
        <f ca="1">IFERROR(OFFSET(Profile!$B$1,MATCH(D606&amp;"-"&amp;Medical!C606,Profile!B:B,0)-1,1),"NO DATA PROFILE FOUND")</f>
        <v>NO DATA PROFILE FOUND</v>
      </c>
      <c r="J606" s="10" t="e">
        <f ca="1">OFFSET(Profile!$B$1,MATCH(D606&amp;"-"&amp;Medical!C606,Profile!B:B,0)-1,2)</f>
        <v>#N/A</v>
      </c>
      <c r="K606" s="10" t="e">
        <f ca="1">OFFSET(Profile!$B$1,MATCH(D606&amp;"-"&amp;Medical!C606,Profile!B:B,0)-1,3)</f>
        <v>#N/A</v>
      </c>
      <c r="L606" s="10" t="e">
        <f ca="1">OFFSET(Profile!$B$1,MATCH(D606&amp;"-"&amp;Medical!C606,Profile!B:B,0)-1,4)</f>
        <v>#N/A</v>
      </c>
      <c r="M606" s="10" t="e">
        <f ca="1">OFFSET(Profile!$B$1,MATCH(D606&amp;"-"&amp;Medical!C606,Profile!B:B,0)-1,5)</f>
        <v>#N/A</v>
      </c>
      <c r="N606" s="13"/>
      <c r="O606" s="13"/>
      <c r="P606" s="13"/>
      <c r="Q606" s="13"/>
      <c r="R606" s="27"/>
      <c r="S606" s="27"/>
      <c r="T606" s="27"/>
      <c r="U606" s="30" t="str">
        <f ca="1">IF(A606="","",IFERROR(IF(OFFSET('Data Model'!$K$1,MATCH(W606,'Data Model'!L:L,0)-1,0)=TRUE,"Y","N"),"N"))</f>
        <v/>
      </c>
      <c r="V606" s="10" t="str">
        <f t="shared" si="15"/>
        <v/>
      </c>
      <c r="W606" s="10" t="str">
        <f t="shared" si="16"/>
        <v/>
      </c>
    </row>
    <row r="607" spans="1:23">
      <c r="A607" s="11"/>
      <c r="B607" s="11"/>
      <c r="C607" s="11"/>
      <c r="D607" s="11"/>
      <c r="E607" s="11"/>
      <c r="F607" s="11"/>
      <c r="G607" s="11"/>
      <c r="H607" s="11"/>
      <c r="I607" s="10" t="str">
        <f ca="1">IFERROR(OFFSET(Profile!$B$1,MATCH(D607&amp;"-"&amp;Medical!C607,Profile!B:B,0)-1,1),"NO DATA PROFILE FOUND")</f>
        <v>NO DATA PROFILE FOUND</v>
      </c>
      <c r="J607" s="10" t="e">
        <f ca="1">OFFSET(Profile!$B$1,MATCH(D607&amp;"-"&amp;Medical!C607,Profile!B:B,0)-1,2)</f>
        <v>#N/A</v>
      </c>
      <c r="K607" s="10" t="e">
        <f ca="1">OFFSET(Profile!$B$1,MATCH(D607&amp;"-"&amp;Medical!C607,Profile!B:B,0)-1,3)</f>
        <v>#N/A</v>
      </c>
      <c r="L607" s="10" t="e">
        <f ca="1">OFFSET(Profile!$B$1,MATCH(D607&amp;"-"&amp;Medical!C607,Profile!B:B,0)-1,4)</f>
        <v>#N/A</v>
      </c>
      <c r="M607" s="10" t="e">
        <f ca="1">OFFSET(Profile!$B$1,MATCH(D607&amp;"-"&amp;Medical!C607,Profile!B:B,0)-1,5)</f>
        <v>#N/A</v>
      </c>
      <c r="N607" s="13"/>
      <c r="O607" s="13"/>
      <c r="P607" s="13"/>
      <c r="Q607" s="13"/>
      <c r="R607" s="27"/>
      <c r="S607" s="27"/>
      <c r="T607" s="27"/>
      <c r="U607" s="30" t="str">
        <f ca="1">IF(A607="","",IFERROR(IF(OFFSET('Data Model'!$K$1,MATCH(W607,'Data Model'!L:L,0)-1,0)=TRUE,"Y","N"),"N"))</f>
        <v/>
      </c>
      <c r="V607" s="10" t="str">
        <f t="shared" si="15"/>
        <v/>
      </c>
      <c r="W607" s="10" t="str">
        <f t="shared" si="16"/>
        <v/>
      </c>
    </row>
    <row r="608" spans="1:23">
      <c r="A608" s="11"/>
      <c r="B608" s="11"/>
      <c r="C608" s="11"/>
      <c r="D608" s="11"/>
      <c r="E608" s="11"/>
      <c r="F608" s="11"/>
      <c r="G608" s="11"/>
      <c r="H608" s="11"/>
      <c r="I608" s="10" t="str">
        <f ca="1">IFERROR(OFFSET(Profile!$B$1,MATCH(D608&amp;"-"&amp;Medical!C608,Profile!B:B,0)-1,1),"NO DATA PROFILE FOUND")</f>
        <v>NO DATA PROFILE FOUND</v>
      </c>
      <c r="J608" s="10" t="e">
        <f ca="1">OFFSET(Profile!$B$1,MATCH(D608&amp;"-"&amp;Medical!C608,Profile!B:B,0)-1,2)</f>
        <v>#N/A</v>
      </c>
      <c r="K608" s="10" t="e">
        <f ca="1">OFFSET(Profile!$B$1,MATCH(D608&amp;"-"&amp;Medical!C608,Profile!B:B,0)-1,3)</f>
        <v>#N/A</v>
      </c>
      <c r="L608" s="10" t="e">
        <f ca="1">OFFSET(Profile!$B$1,MATCH(D608&amp;"-"&amp;Medical!C608,Profile!B:B,0)-1,4)</f>
        <v>#N/A</v>
      </c>
      <c r="M608" s="10" t="e">
        <f ca="1">OFFSET(Profile!$B$1,MATCH(D608&amp;"-"&amp;Medical!C608,Profile!B:B,0)-1,5)</f>
        <v>#N/A</v>
      </c>
      <c r="N608" s="13"/>
      <c r="O608" s="13"/>
      <c r="P608" s="13"/>
      <c r="Q608" s="13"/>
      <c r="R608" s="27"/>
      <c r="S608" s="27"/>
      <c r="T608" s="27"/>
      <c r="U608" s="30" t="str">
        <f ca="1">IF(A608="","",IFERROR(IF(OFFSET('Data Model'!$K$1,MATCH(W608,'Data Model'!L:L,0)-1,0)=TRUE,"Y","N"),"N"))</f>
        <v/>
      </c>
      <c r="V608" s="10" t="str">
        <f t="shared" si="15"/>
        <v/>
      </c>
      <c r="W608" s="10" t="str">
        <f t="shared" si="16"/>
        <v/>
      </c>
    </row>
    <row r="609" spans="1:23">
      <c r="A609" s="11"/>
      <c r="B609" s="11"/>
      <c r="C609" s="11"/>
      <c r="D609" s="11"/>
      <c r="E609" s="11"/>
      <c r="F609" s="11"/>
      <c r="G609" s="11"/>
      <c r="H609" s="11"/>
      <c r="I609" s="10" t="str">
        <f ca="1">IFERROR(OFFSET(Profile!$B$1,MATCH(D609&amp;"-"&amp;Medical!C609,Profile!B:B,0)-1,1),"NO DATA PROFILE FOUND")</f>
        <v>NO DATA PROFILE FOUND</v>
      </c>
      <c r="J609" s="10" t="e">
        <f ca="1">OFFSET(Profile!$B$1,MATCH(D609&amp;"-"&amp;Medical!C609,Profile!B:B,0)-1,2)</f>
        <v>#N/A</v>
      </c>
      <c r="K609" s="10" t="e">
        <f ca="1">OFFSET(Profile!$B$1,MATCH(D609&amp;"-"&amp;Medical!C609,Profile!B:B,0)-1,3)</f>
        <v>#N/A</v>
      </c>
      <c r="L609" s="10" t="e">
        <f ca="1">OFFSET(Profile!$B$1,MATCH(D609&amp;"-"&amp;Medical!C609,Profile!B:B,0)-1,4)</f>
        <v>#N/A</v>
      </c>
      <c r="M609" s="10" t="e">
        <f ca="1">OFFSET(Profile!$B$1,MATCH(D609&amp;"-"&amp;Medical!C609,Profile!B:B,0)-1,5)</f>
        <v>#N/A</v>
      </c>
      <c r="N609" s="13"/>
      <c r="O609" s="13"/>
      <c r="P609" s="13"/>
      <c r="Q609" s="13"/>
      <c r="R609" s="27"/>
      <c r="S609" s="27"/>
      <c r="T609" s="27"/>
      <c r="U609" s="30" t="str">
        <f ca="1">IF(A609="","",IFERROR(IF(OFFSET('Data Model'!$K$1,MATCH(W609,'Data Model'!L:L,0)-1,0)=TRUE,"Y","N"),"N"))</f>
        <v/>
      </c>
      <c r="V609" s="10" t="str">
        <f t="shared" si="15"/>
        <v/>
      </c>
      <c r="W609" s="10" t="str">
        <f t="shared" si="16"/>
        <v/>
      </c>
    </row>
    <row r="610" spans="1:23">
      <c r="A610" s="11"/>
      <c r="B610" s="11"/>
      <c r="C610" s="11"/>
      <c r="D610" s="11"/>
      <c r="E610" s="11"/>
      <c r="F610" s="11"/>
      <c r="G610" s="11"/>
      <c r="H610" s="11"/>
      <c r="I610" s="10" t="str">
        <f ca="1">IFERROR(OFFSET(Profile!$B$1,MATCH(D610&amp;"-"&amp;Medical!C610,Profile!B:B,0)-1,1),"NO DATA PROFILE FOUND")</f>
        <v>NO DATA PROFILE FOUND</v>
      </c>
      <c r="J610" s="10" t="e">
        <f ca="1">OFFSET(Profile!$B$1,MATCH(D610&amp;"-"&amp;Medical!C610,Profile!B:B,0)-1,2)</f>
        <v>#N/A</v>
      </c>
      <c r="K610" s="10" t="e">
        <f ca="1">OFFSET(Profile!$B$1,MATCH(D610&amp;"-"&amp;Medical!C610,Profile!B:B,0)-1,3)</f>
        <v>#N/A</v>
      </c>
      <c r="L610" s="10" t="e">
        <f ca="1">OFFSET(Profile!$B$1,MATCH(D610&amp;"-"&amp;Medical!C610,Profile!B:B,0)-1,4)</f>
        <v>#N/A</v>
      </c>
      <c r="M610" s="10" t="e">
        <f ca="1">OFFSET(Profile!$B$1,MATCH(D610&amp;"-"&amp;Medical!C610,Profile!B:B,0)-1,5)</f>
        <v>#N/A</v>
      </c>
      <c r="N610" s="13"/>
      <c r="O610" s="13"/>
      <c r="P610" s="13"/>
      <c r="Q610" s="13"/>
      <c r="R610" s="27"/>
      <c r="S610" s="27"/>
      <c r="T610" s="27"/>
      <c r="U610" s="30" t="str">
        <f ca="1">IF(A610="","",IFERROR(IF(OFFSET('Data Model'!$K$1,MATCH(W610,'Data Model'!L:L,0)-1,0)=TRUE,"Y","N"),"N"))</f>
        <v/>
      </c>
      <c r="V610" s="10" t="str">
        <f t="shared" si="15"/>
        <v/>
      </c>
      <c r="W610" s="10" t="str">
        <f t="shared" si="16"/>
        <v/>
      </c>
    </row>
    <row r="611" spans="1:23">
      <c r="A611" s="11"/>
      <c r="B611" s="11"/>
      <c r="C611" s="11"/>
      <c r="D611" s="11"/>
      <c r="E611" s="11"/>
      <c r="F611" s="11"/>
      <c r="G611" s="11"/>
      <c r="H611" s="11"/>
      <c r="I611" s="10" t="str">
        <f ca="1">IFERROR(OFFSET(Profile!$B$1,MATCH(D611&amp;"-"&amp;Medical!C611,Profile!B:B,0)-1,1),"NO DATA PROFILE FOUND")</f>
        <v>NO DATA PROFILE FOUND</v>
      </c>
      <c r="J611" s="10" t="e">
        <f ca="1">OFFSET(Profile!$B$1,MATCH(D611&amp;"-"&amp;Medical!C611,Profile!B:B,0)-1,2)</f>
        <v>#N/A</v>
      </c>
      <c r="K611" s="10" t="e">
        <f ca="1">OFFSET(Profile!$B$1,MATCH(D611&amp;"-"&amp;Medical!C611,Profile!B:B,0)-1,3)</f>
        <v>#N/A</v>
      </c>
      <c r="L611" s="10" t="e">
        <f ca="1">OFFSET(Profile!$B$1,MATCH(D611&amp;"-"&amp;Medical!C611,Profile!B:B,0)-1,4)</f>
        <v>#N/A</v>
      </c>
      <c r="M611" s="10" t="e">
        <f ca="1">OFFSET(Profile!$B$1,MATCH(D611&amp;"-"&amp;Medical!C611,Profile!B:B,0)-1,5)</f>
        <v>#N/A</v>
      </c>
      <c r="N611" s="13"/>
      <c r="O611" s="13"/>
      <c r="P611" s="13"/>
      <c r="Q611" s="13"/>
      <c r="R611" s="27"/>
      <c r="S611" s="27"/>
      <c r="T611" s="27"/>
      <c r="U611" s="30" t="str">
        <f ca="1">IF(A611="","",IFERROR(IF(OFFSET('Data Model'!$K$1,MATCH(W611,'Data Model'!L:L,0)-1,0)=TRUE,"Y","N"),"N"))</f>
        <v/>
      </c>
      <c r="V611" s="10" t="str">
        <f t="shared" si="15"/>
        <v/>
      </c>
      <c r="W611" s="10" t="str">
        <f t="shared" si="16"/>
        <v/>
      </c>
    </row>
    <row r="612" spans="1:23">
      <c r="A612" s="11"/>
      <c r="B612" s="11"/>
      <c r="C612" s="11"/>
      <c r="D612" s="11"/>
      <c r="E612" s="11"/>
      <c r="F612" s="11"/>
      <c r="G612" s="11"/>
      <c r="H612" s="11"/>
      <c r="I612" s="10" t="str">
        <f ca="1">IFERROR(OFFSET(Profile!$B$1,MATCH(D612&amp;"-"&amp;Medical!C612,Profile!B:B,0)-1,1),"NO DATA PROFILE FOUND")</f>
        <v>NO DATA PROFILE FOUND</v>
      </c>
      <c r="J612" s="10" t="e">
        <f ca="1">OFFSET(Profile!$B$1,MATCH(D612&amp;"-"&amp;Medical!C612,Profile!B:B,0)-1,2)</f>
        <v>#N/A</v>
      </c>
      <c r="K612" s="10" t="e">
        <f ca="1">OFFSET(Profile!$B$1,MATCH(D612&amp;"-"&amp;Medical!C612,Profile!B:B,0)-1,3)</f>
        <v>#N/A</v>
      </c>
      <c r="L612" s="10" t="e">
        <f ca="1">OFFSET(Profile!$B$1,MATCH(D612&amp;"-"&amp;Medical!C612,Profile!B:B,0)-1,4)</f>
        <v>#N/A</v>
      </c>
      <c r="M612" s="10" t="e">
        <f ca="1">OFFSET(Profile!$B$1,MATCH(D612&amp;"-"&amp;Medical!C612,Profile!B:B,0)-1,5)</f>
        <v>#N/A</v>
      </c>
      <c r="N612" s="13"/>
      <c r="O612" s="13"/>
      <c r="P612" s="13"/>
      <c r="Q612" s="13"/>
      <c r="R612" s="27"/>
      <c r="S612" s="27"/>
      <c r="T612" s="27"/>
      <c r="U612" s="30" t="str">
        <f ca="1">IF(A612="","",IFERROR(IF(OFFSET('Data Model'!$K$1,MATCH(W612,'Data Model'!L:L,0)-1,0)=TRUE,"Y","N"),"N"))</f>
        <v/>
      </c>
      <c r="V612" s="10" t="str">
        <f t="shared" si="15"/>
        <v/>
      </c>
      <c r="W612" s="10" t="str">
        <f t="shared" si="16"/>
        <v/>
      </c>
    </row>
    <row r="613" spans="1:23">
      <c r="A613" s="11"/>
      <c r="B613" s="11"/>
      <c r="C613" s="11"/>
      <c r="D613" s="11"/>
      <c r="E613" s="11"/>
      <c r="F613" s="11"/>
      <c r="G613" s="11"/>
      <c r="H613" s="11"/>
      <c r="I613" s="10" t="str">
        <f ca="1">IFERROR(OFFSET(Profile!$B$1,MATCH(D613&amp;"-"&amp;Medical!C613,Profile!B:B,0)-1,1),"NO DATA PROFILE FOUND")</f>
        <v>NO DATA PROFILE FOUND</v>
      </c>
      <c r="J613" s="10" t="e">
        <f ca="1">OFFSET(Profile!$B$1,MATCH(D613&amp;"-"&amp;Medical!C613,Profile!B:B,0)-1,2)</f>
        <v>#N/A</v>
      </c>
      <c r="K613" s="10" t="e">
        <f ca="1">OFFSET(Profile!$B$1,MATCH(D613&amp;"-"&amp;Medical!C613,Profile!B:B,0)-1,3)</f>
        <v>#N/A</v>
      </c>
      <c r="L613" s="10" t="e">
        <f ca="1">OFFSET(Profile!$B$1,MATCH(D613&amp;"-"&amp;Medical!C613,Profile!B:B,0)-1,4)</f>
        <v>#N/A</v>
      </c>
      <c r="M613" s="10" t="e">
        <f ca="1">OFFSET(Profile!$B$1,MATCH(D613&amp;"-"&amp;Medical!C613,Profile!B:B,0)-1,5)</f>
        <v>#N/A</v>
      </c>
      <c r="N613" s="13"/>
      <c r="O613" s="13"/>
      <c r="P613" s="13"/>
      <c r="Q613" s="13"/>
      <c r="R613" s="27"/>
      <c r="S613" s="27"/>
      <c r="T613" s="27"/>
      <c r="U613" s="30" t="str">
        <f ca="1">IF(A613="","",IFERROR(IF(OFFSET('Data Model'!$K$1,MATCH(W613,'Data Model'!L:L,0)-1,0)=TRUE,"Y","N"),"N"))</f>
        <v/>
      </c>
      <c r="V613" s="10" t="str">
        <f t="shared" si="15"/>
        <v/>
      </c>
      <c r="W613" s="10" t="str">
        <f t="shared" si="16"/>
        <v/>
      </c>
    </row>
    <row r="614" spans="1:23">
      <c r="A614" s="11"/>
      <c r="B614" s="11"/>
      <c r="C614" s="11"/>
      <c r="D614" s="11"/>
      <c r="E614" s="11"/>
      <c r="F614" s="11"/>
      <c r="G614" s="11"/>
      <c r="H614" s="11"/>
      <c r="I614" s="10" t="str">
        <f ca="1">IFERROR(OFFSET(Profile!$B$1,MATCH(D614&amp;"-"&amp;Medical!C614,Profile!B:B,0)-1,1),"NO DATA PROFILE FOUND")</f>
        <v>NO DATA PROFILE FOUND</v>
      </c>
      <c r="J614" s="10" t="e">
        <f ca="1">OFFSET(Profile!$B$1,MATCH(D614&amp;"-"&amp;Medical!C614,Profile!B:B,0)-1,2)</f>
        <v>#N/A</v>
      </c>
      <c r="K614" s="10" t="e">
        <f ca="1">OFFSET(Profile!$B$1,MATCH(D614&amp;"-"&amp;Medical!C614,Profile!B:B,0)-1,3)</f>
        <v>#N/A</v>
      </c>
      <c r="L614" s="10" t="e">
        <f ca="1">OFFSET(Profile!$B$1,MATCH(D614&amp;"-"&amp;Medical!C614,Profile!B:B,0)-1,4)</f>
        <v>#N/A</v>
      </c>
      <c r="M614" s="10" t="e">
        <f ca="1">OFFSET(Profile!$B$1,MATCH(D614&amp;"-"&amp;Medical!C614,Profile!B:B,0)-1,5)</f>
        <v>#N/A</v>
      </c>
      <c r="N614" s="13"/>
      <c r="O614" s="13"/>
      <c r="P614" s="13"/>
      <c r="Q614" s="13"/>
      <c r="R614" s="27"/>
      <c r="S614" s="27"/>
      <c r="T614" s="27"/>
      <c r="U614" s="30" t="str">
        <f ca="1">IF(A614="","",IFERROR(IF(OFFSET('Data Model'!$K$1,MATCH(W614,'Data Model'!L:L,0)-1,0)=TRUE,"Y","N"),"N"))</f>
        <v/>
      </c>
      <c r="V614" s="10" t="str">
        <f t="shared" si="15"/>
        <v/>
      </c>
      <c r="W614" s="10" t="str">
        <f t="shared" si="16"/>
        <v/>
      </c>
    </row>
    <row r="615" spans="1:23">
      <c r="A615" s="11"/>
      <c r="B615" s="11"/>
      <c r="C615" s="11"/>
      <c r="D615" s="11"/>
      <c r="E615" s="11"/>
      <c r="F615" s="11"/>
      <c r="G615" s="11"/>
      <c r="H615" s="11"/>
      <c r="I615" s="10" t="str">
        <f ca="1">IFERROR(OFFSET(Profile!$B$1,MATCH(D615&amp;"-"&amp;Medical!C615,Profile!B:B,0)-1,1),"NO DATA PROFILE FOUND")</f>
        <v>NO DATA PROFILE FOUND</v>
      </c>
      <c r="J615" s="10" t="e">
        <f ca="1">OFFSET(Profile!$B$1,MATCH(D615&amp;"-"&amp;Medical!C615,Profile!B:B,0)-1,2)</f>
        <v>#N/A</v>
      </c>
      <c r="K615" s="10" t="e">
        <f ca="1">OFFSET(Profile!$B$1,MATCH(D615&amp;"-"&amp;Medical!C615,Profile!B:B,0)-1,3)</f>
        <v>#N/A</v>
      </c>
      <c r="L615" s="10" t="e">
        <f ca="1">OFFSET(Profile!$B$1,MATCH(D615&amp;"-"&amp;Medical!C615,Profile!B:B,0)-1,4)</f>
        <v>#N/A</v>
      </c>
      <c r="M615" s="10" t="e">
        <f ca="1">OFFSET(Profile!$B$1,MATCH(D615&amp;"-"&amp;Medical!C615,Profile!B:B,0)-1,5)</f>
        <v>#N/A</v>
      </c>
      <c r="N615" s="13"/>
      <c r="O615" s="13"/>
      <c r="P615" s="13"/>
      <c r="Q615" s="13"/>
      <c r="R615" s="27"/>
      <c r="S615" s="27"/>
      <c r="T615" s="27"/>
      <c r="U615" s="30" t="str">
        <f ca="1">IF(A615="","",IFERROR(IF(OFFSET('Data Model'!$K$1,MATCH(W615,'Data Model'!L:L,0)-1,0)=TRUE,"Y","N"),"N"))</f>
        <v/>
      </c>
      <c r="V615" s="10" t="str">
        <f t="shared" si="15"/>
        <v/>
      </c>
      <c r="W615" s="10" t="str">
        <f t="shared" si="16"/>
        <v/>
      </c>
    </row>
    <row r="616" spans="1:23">
      <c r="A616" s="11"/>
      <c r="B616" s="11"/>
      <c r="C616" s="11"/>
      <c r="D616" s="11"/>
      <c r="E616" s="11"/>
      <c r="F616" s="11"/>
      <c r="G616" s="11"/>
      <c r="H616" s="11"/>
      <c r="I616" s="10" t="str">
        <f ca="1">IFERROR(OFFSET(Profile!$B$1,MATCH(D616&amp;"-"&amp;Medical!C616,Profile!B:B,0)-1,1),"NO DATA PROFILE FOUND")</f>
        <v>NO DATA PROFILE FOUND</v>
      </c>
      <c r="J616" s="10" t="e">
        <f ca="1">OFFSET(Profile!$B$1,MATCH(D616&amp;"-"&amp;Medical!C616,Profile!B:B,0)-1,2)</f>
        <v>#N/A</v>
      </c>
      <c r="K616" s="10" t="e">
        <f ca="1">OFFSET(Profile!$B$1,MATCH(D616&amp;"-"&amp;Medical!C616,Profile!B:B,0)-1,3)</f>
        <v>#N/A</v>
      </c>
      <c r="L616" s="10" t="e">
        <f ca="1">OFFSET(Profile!$B$1,MATCH(D616&amp;"-"&amp;Medical!C616,Profile!B:B,0)-1,4)</f>
        <v>#N/A</v>
      </c>
      <c r="M616" s="10" t="e">
        <f ca="1">OFFSET(Profile!$B$1,MATCH(D616&amp;"-"&amp;Medical!C616,Profile!B:B,0)-1,5)</f>
        <v>#N/A</v>
      </c>
      <c r="N616" s="13"/>
      <c r="O616" s="13"/>
      <c r="P616" s="13"/>
      <c r="Q616" s="13"/>
      <c r="R616" s="27"/>
      <c r="S616" s="27"/>
      <c r="T616" s="27"/>
      <c r="U616" s="30" t="str">
        <f ca="1">IF(A616="","",IFERROR(IF(OFFSET('Data Model'!$K$1,MATCH(W616,'Data Model'!L:L,0)-1,0)=TRUE,"Y","N"),"N"))</f>
        <v/>
      </c>
      <c r="V616" s="10" t="str">
        <f t="shared" si="15"/>
        <v/>
      </c>
      <c r="W616" s="10" t="str">
        <f t="shared" si="16"/>
        <v/>
      </c>
    </row>
    <row r="617" spans="1:23">
      <c r="A617" s="11"/>
      <c r="B617" s="11"/>
      <c r="C617" s="11"/>
      <c r="D617" s="11"/>
      <c r="E617" s="11"/>
      <c r="F617" s="11"/>
      <c r="G617" s="11"/>
      <c r="H617" s="11"/>
      <c r="I617" s="10" t="str">
        <f ca="1">IFERROR(OFFSET(Profile!$B$1,MATCH(D617&amp;"-"&amp;Medical!C617,Profile!B:B,0)-1,1),"NO DATA PROFILE FOUND")</f>
        <v>NO DATA PROFILE FOUND</v>
      </c>
      <c r="J617" s="10" t="e">
        <f ca="1">OFFSET(Profile!$B$1,MATCH(D617&amp;"-"&amp;Medical!C617,Profile!B:B,0)-1,2)</f>
        <v>#N/A</v>
      </c>
      <c r="K617" s="10" t="e">
        <f ca="1">OFFSET(Profile!$B$1,MATCH(D617&amp;"-"&amp;Medical!C617,Profile!B:B,0)-1,3)</f>
        <v>#N/A</v>
      </c>
      <c r="L617" s="10" t="e">
        <f ca="1">OFFSET(Profile!$B$1,MATCH(D617&amp;"-"&amp;Medical!C617,Profile!B:B,0)-1,4)</f>
        <v>#N/A</v>
      </c>
      <c r="M617" s="10" t="e">
        <f ca="1">OFFSET(Profile!$B$1,MATCH(D617&amp;"-"&amp;Medical!C617,Profile!B:B,0)-1,5)</f>
        <v>#N/A</v>
      </c>
      <c r="N617" s="13"/>
      <c r="O617" s="13"/>
      <c r="P617" s="13"/>
      <c r="Q617" s="13"/>
      <c r="R617" s="27"/>
      <c r="S617" s="27"/>
      <c r="T617" s="27"/>
      <c r="U617" s="30" t="str">
        <f ca="1">IF(A617="","",IFERROR(IF(OFFSET('Data Model'!$K$1,MATCH(W617,'Data Model'!L:L,0)-1,0)=TRUE,"Y","N"),"N"))</f>
        <v/>
      </c>
      <c r="V617" s="10" t="str">
        <f t="shared" si="15"/>
        <v/>
      </c>
      <c r="W617" s="10" t="str">
        <f t="shared" si="16"/>
        <v/>
      </c>
    </row>
    <row r="618" spans="1:23">
      <c r="A618" s="11"/>
      <c r="B618" s="11"/>
      <c r="C618" s="11"/>
      <c r="D618" s="11"/>
      <c r="E618" s="11"/>
      <c r="F618" s="11"/>
      <c r="G618" s="11"/>
      <c r="H618" s="11"/>
      <c r="I618" s="10" t="str">
        <f ca="1">IFERROR(OFFSET(Profile!$B$1,MATCH(D618&amp;"-"&amp;Medical!C618,Profile!B:B,0)-1,1),"NO DATA PROFILE FOUND")</f>
        <v>NO DATA PROFILE FOUND</v>
      </c>
      <c r="J618" s="10" t="e">
        <f ca="1">OFFSET(Profile!$B$1,MATCH(D618&amp;"-"&amp;Medical!C618,Profile!B:B,0)-1,2)</f>
        <v>#N/A</v>
      </c>
      <c r="K618" s="10" t="e">
        <f ca="1">OFFSET(Profile!$B$1,MATCH(D618&amp;"-"&amp;Medical!C618,Profile!B:B,0)-1,3)</f>
        <v>#N/A</v>
      </c>
      <c r="L618" s="10" t="e">
        <f ca="1">OFFSET(Profile!$B$1,MATCH(D618&amp;"-"&amp;Medical!C618,Profile!B:B,0)-1,4)</f>
        <v>#N/A</v>
      </c>
      <c r="M618" s="10" t="e">
        <f ca="1">OFFSET(Profile!$B$1,MATCH(D618&amp;"-"&amp;Medical!C618,Profile!B:B,0)-1,5)</f>
        <v>#N/A</v>
      </c>
      <c r="N618" s="13"/>
      <c r="O618" s="13"/>
      <c r="P618" s="13"/>
      <c r="Q618" s="13"/>
      <c r="R618" s="27"/>
      <c r="S618" s="27"/>
      <c r="T618" s="27"/>
      <c r="U618" s="30" t="str">
        <f ca="1">IF(A618="","",IFERROR(IF(OFFSET('Data Model'!$K$1,MATCH(W618,'Data Model'!L:L,0)-1,0)=TRUE,"Y","N"),"N"))</f>
        <v/>
      </c>
      <c r="V618" s="10" t="str">
        <f t="shared" si="15"/>
        <v/>
      </c>
      <c r="W618" s="10" t="str">
        <f t="shared" si="16"/>
        <v/>
      </c>
    </row>
    <row r="619" spans="1:23">
      <c r="A619" s="11"/>
      <c r="B619" s="11"/>
      <c r="C619" s="11"/>
      <c r="D619" s="11"/>
      <c r="E619" s="11"/>
      <c r="F619" s="11"/>
      <c r="G619" s="11"/>
      <c r="H619" s="11"/>
      <c r="I619" s="10" t="str">
        <f ca="1">IFERROR(OFFSET(Profile!$B$1,MATCH(D619&amp;"-"&amp;Medical!C619,Profile!B:B,0)-1,1),"NO DATA PROFILE FOUND")</f>
        <v>NO DATA PROFILE FOUND</v>
      </c>
      <c r="J619" s="10" t="e">
        <f ca="1">OFFSET(Profile!$B$1,MATCH(D619&amp;"-"&amp;Medical!C619,Profile!B:B,0)-1,2)</f>
        <v>#N/A</v>
      </c>
      <c r="K619" s="10" t="e">
        <f ca="1">OFFSET(Profile!$B$1,MATCH(D619&amp;"-"&amp;Medical!C619,Profile!B:B,0)-1,3)</f>
        <v>#N/A</v>
      </c>
      <c r="L619" s="10" t="e">
        <f ca="1">OFFSET(Profile!$B$1,MATCH(D619&amp;"-"&amp;Medical!C619,Profile!B:B,0)-1,4)</f>
        <v>#N/A</v>
      </c>
      <c r="M619" s="10" t="e">
        <f ca="1">OFFSET(Profile!$B$1,MATCH(D619&amp;"-"&amp;Medical!C619,Profile!B:B,0)-1,5)</f>
        <v>#N/A</v>
      </c>
      <c r="N619" s="13"/>
      <c r="O619" s="13"/>
      <c r="P619" s="13"/>
      <c r="Q619" s="13"/>
      <c r="R619" s="27"/>
      <c r="S619" s="27"/>
      <c r="T619" s="27"/>
      <c r="U619" s="30" t="str">
        <f ca="1">IF(A619="","",IFERROR(IF(OFFSET('Data Model'!$K$1,MATCH(W619,'Data Model'!L:L,0)-1,0)=TRUE,"Y","N"),"N"))</f>
        <v/>
      </c>
      <c r="V619" s="10" t="str">
        <f t="shared" si="15"/>
        <v/>
      </c>
      <c r="W619" s="10" t="str">
        <f t="shared" si="16"/>
        <v/>
      </c>
    </row>
    <row r="620" spans="1:23">
      <c r="A620" s="11"/>
      <c r="B620" s="11"/>
      <c r="C620" s="11"/>
      <c r="D620" s="11"/>
      <c r="E620" s="11"/>
      <c r="F620" s="11"/>
      <c r="G620" s="11"/>
      <c r="H620" s="11"/>
      <c r="I620" s="10" t="str">
        <f ca="1">IFERROR(OFFSET(Profile!$B$1,MATCH(D620&amp;"-"&amp;Medical!C620,Profile!B:B,0)-1,1),"NO DATA PROFILE FOUND")</f>
        <v>NO DATA PROFILE FOUND</v>
      </c>
      <c r="J620" s="10" t="e">
        <f ca="1">OFFSET(Profile!$B$1,MATCH(D620&amp;"-"&amp;Medical!C620,Profile!B:B,0)-1,2)</f>
        <v>#N/A</v>
      </c>
      <c r="K620" s="10" t="e">
        <f ca="1">OFFSET(Profile!$B$1,MATCH(D620&amp;"-"&amp;Medical!C620,Profile!B:B,0)-1,3)</f>
        <v>#N/A</v>
      </c>
      <c r="L620" s="10" t="e">
        <f ca="1">OFFSET(Profile!$B$1,MATCH(D620&amp;"-"&amp;Medical!C620,Profile!B:B,0)-1,4)</f>
        <v>#N/A</v>
      </c>
      <c r="M620" s="10" t="e">
        <f ca="1">OFFSET(Profile!$B$1,MATCH(D620&amp;"-"&amp;Medical!C620,Profile!B:B,0)-1,5)</f>
        <v>#N/A</v>
      </c>
      <c r="N620" s="13"/>
      <c r="O620" s="13"/>
      <c r="P620" s="13"/>
      <c r="Q620" s="13"/>
      <c r="R620" s="27"/>
      <c r="S620" s="27"/>
      <c r="T620" s="27"/>
      <c r="U620" s="30" t="str">
        <f ca="1">IF(A620="","",IFERROR(IF(OFFSET('Data Model'!$K$1,MATCH(W620,'Data Model'!L:L,0)-1,0)=TRUE,"Y","N"),"N"))</f>
        <v/>
      </c>
      <c r="V620" s="10" t="str">
        <f t="shared" si="15"/>
        <v/>
      </c>
      <c r="W620" s="10" t="str">
        <f t="shared" si="16"/>
        <v/>
      </c>
    </row>
    <row r="621" spans="1:23">
      <c r="A621" s="11"/>
      <c r="B621" s="11"/>
      <c r="C621" s="11"/>
      <c r="D621" s="11"/>
      <c r="E621" s="11"/>
      <c r="F621" s="11"/>
      <c r="G621" s="11"/>
      <c r="H621" s="11"/>
      <c r="I621" s="10" t="str">
        <f ca="1">IFERROR(OFFSET(Profile!$B$1,MATCH(D621&amp;"-"&amp;Medical!C621,Profile!B:B,0)-1,1),"NO DATA PROFILE FOUND")</f>
        <v>NO DATA PROFILE FOUND</v>
      </c>
      <c r="J621" s="10" t="e">
        <f ca="1">OFFSET(Profile!$B$1,MATCH(D621&amp;"-"&amp;Medical!C621,Profile!B:B,0)-1,2)</f>
        <v>#N/A</v>
      </c>
      <c r="K621" s="10" t="e">
        <f ca="1">OFFSET(Profile!$B$1,MATCH(D621&amp;"-"&amp;Medical!C621,Profile!B:B,0)-1,3)</f>
        <v>#N/A</v>
      </c>
      <c r="L621" s="10" t="e">
        <f ca="1">OFFSET(Profile!$B$1,MATCH(D621&amp;"-"&amp;Medical!C621,Profile!B:B,0)-1,4)</f>
        <v>#N/A</v>
      </c>
      <c r="M621" s="10" t="e">
        <f ca="1">OFFSET(Profile!$B$1,MATCH(D621&amp;"-"&amp;Medical!C621,Profile!B:B,0)-1,5)</f>
        <v>#N/A</v>
      </c>
      <c r="N621" s="13"/>
      <c r="O621" s="13"/>
      <c r="P621" s="13"/>
      <c r="Q621" s="13"/>
      <c r="R621" s="27"/>
      <c r="S621" s="27"/>
      <c r="T621" s="27"/>
      <c r="U621" s="30" t="str">
        <f ca="1">IF(A621="","",IFERROR(IF(OFFSET('Data Model'!$K$1,MATCH(W621,'Data Model'!L:L,0)-1,0)=TRUE,"Y","N"),"N"))</f>
        <v/>
      </c>
      <c r="V621" s="10" t="str">
        <f t="shared" si="15"/>
        <v/>
      </c>
      <c r="W621" s="10" t="str">
        <f t="shared" si="16"/>
        <v/>
      </c>
    </row>
    <row r="622" spans="1:23">
      <c r="A622" s="11"/>
      <c r="B622" s="11"/>
      <c r="C622" s="11"/>
      <c r="D622" s="11"/>
      <c r="E622" s="11"/>
      <c r="F622" s="11"/>
      <c r="G622" s="11"/>
      <c r="H622" s="11"/>
      <c r="I622" s="10" t="str">
        <f ca="1">IFERROR(OFFSET(Profile!$B$1,MATCH(D622&amp;"-"&amp;Medical!C622,Profile!B:B,0)-1,1),"NO DATA PROFILE FOUND")</f>
        <v>NO DATA PROFILE FOUND</v>
      </c>
      <c r="J622" s="10" t="e">
        <f ca="1">OFFSET(Profile!$B$1,MATCH(D622&amp;"-"&amp;Medical!C622,Profile!B:B,0)-1,2)</f>
        <v>#N/A</v>
      </c>
      <c r="K622" s="10" t="e">
        <f ca="1">OFFSET(Profile!$B$1,MATCH(D622&amp;"-"&amp;Medical!C622,Profile!B:B,0)-1,3)</f>
        <v>#N/A</v>
      </c>
      <c r="L622" s="10" t="e">
        <f ca="1">OFFSET(Profile!$B$1,MATCH(D622&amp;"-"&amp;Medical!C622,Profile!B:B,0)-1,4)</f>
        <v>#N/A</v>
      </c>
      <c r="M622" s="10" t="e">
        <f ca="1">OFFSET(Profile!$B$1,MATCH(D622&amp;"-"&amp;Medical!C622,Profile!B:B,0)-1,5)</f>
        <v>#N/A</v>
      </c>
      <c r="N622" s="13"/>
      <c r="O622" s="13"/>
      <c r="P622" s="13"/>
      <c r="Q622" s="13"/>
      <c r="R622" s="27"/>
      <c r="S622" s="27"/>
      <c r="T622" s="27"/>
      <c r="U622" s="30" t="str">
        <f ca="1">IF(A622="","",IFERROR(IF(OFFSET('Data Model'!$K$1,MATCH(W622,'Data Model'!L:L,0)-1,0)=TRUE,"Y","N"),"N"))</f>
        <v/>
      </c>
      <c r="V622" s="10" t="str">
        <f t="shared" si="15"/>
        <v/>
      </c>
      <c r="W622" s="10" t="str">
        <f t="shared" si="16"/>
        <v/>
      </c>
    </row>
    <row r="623" spans="1:23">
      <c r="A623" s="11"/>
      <c r="B623" s="11"/>
      <c r="C623" s="11"/>
      <c r="D623" s="11"/>
      <c r="E623" s="11"/>
      <c r="F623" s="11"/>
      <c r="G623" s="11"/>
      <c r="H623" s="11"/>
      <c r="I623" s="10" t="str">
        <f ca="1">IFERROR(OFFSET(Profile!$B$1,MATCH(D623&amp;"-"&amp;Medical!C623,Profile!B:B,0)-1,1),"NO DATA PROFILE FOUND")</f>
        <v>NO DATA PROFILE FOUND</v>
      </c>
      <c r="J623" s="10" t="e">
        <f ca="1">OFFSET(Profile!$B$1,MATCH(D623&amp;"-"&amp;Medical!C623,Profile!B:B,0)-1,2)</f>
        <v>#N/A</v>
      </c>
      <c r="K623" s="10" t="e">
        <f ca="1">OFFSET(Profile!$B$1,MATCH(D623&amp;"-"&amp;Medical!C623,Profile!B:B,0)-1,3)</f>
        <v>#N/A</v>
      </c>
      <c r="L623" s="10" t="e">
        <f ca="1">OFFSET(Profile!$B$1,MATCH(D623&amp;"-"&amp;Medical!C623,Profile!B:B,0)-1,4)</f>
        <v>#N/A</v>
      </c>
      <c r="M623" s="10" t="e">
        <f ca="1">OFFSET(Profile!$B$1,MATCH(D623&amp;"-"&amp;Medical!C623,Profile!B:B,0)-1,5)</f>
        <v>#N/A</v>
      </c>
      <c r="N623" s="13"/>
      <c r="O623" s="13"/>
      <c r="P623" s="13"/>
      <c r="Q623" s="13"/>
      <c r="R623" s="27"/>
      <c r="S623" s="27"/>
      <c r="T623" s="27"/>
      <c r="U623" s="30" t="str">
        <f ca="1">IF(A623="","",IFERROR(IF(OFFSET('Data Model'!$K$1,MATCH(W623,'Data Model'!L:L,0)-1,0)=TRUE,"Y","N"),"N"))</f>
        <v/>
      </c>
      <c r="V623" s="10" t="str">
        <f t="shared" si="15"/>
        <v/>
      </c>
      <c r="W623" s="10" t="str">
        <f t="shared" si="16"/>
        <v/>
      </c>
    </row>
    <row r="624" spans="1:23">
      <c r="A624" s="11"/>
      <c r="B624" s="11"/>
      <c r="C624" s="11"/>
      <c r="D624" s="11"/>
      <c r="E624" s="11"/>
      <c r="F624" s="11"/>
      <c r="G624" s="11"/>
      <c r="H624" s="11"/>
      <c r="I624" s="10" t="str">
        <f ca="1">IFERROR(OFFSET(Profile!$B$1,MATCH(D624&amp;"-"&amp;Medical!C624,Profile!B:B,0)-1,1),"NO DATA PROFILE FOUND")</f>
        <v>NO DATA PROFILE FOUND</v>
      </c>
      <c r="J624" s="10" t="e">
        <f ca="1">OFFSET(Profile!$B$1,MATCH(D624&amp;"-"&amp;Medical!C624,Profile!B:B,0)-1,2)</f>
        <v>#N/A</v>
      </c>
      <c r="K624" s="10" t="e">
        <f ca="1">OFFSET(Profile!$B$1,MATCH(D624&amp;"-"&amp;Medical!C624,Profile!B:B,0)-1,3)</f>
        <v>#N/A</v>
      </c>
      <c r="L624" s="10" t="e">
        <f ca="1">OFFSET(Profile!$B$1,MATCH(D624&amp;"-"&amp;Medical!C624,Profile!B:B,0)-1,4)</f>
        <v>#N/A</v>
      </c>
      <c r="M624" s="10" t="e">
        <f ca="1">OFFSET(Profile!$B$1,MATCH(D624&amp;"-"&amp;Medical!C624,Profile!B:B,0)-1,5)</f>
        <v>#N/A</v>
      </c>
      <c r="N624" s="13"/>
      <c r="O624" s="13"/>
      <c r="P624" s="13"/>
      <c r="Q624" s="13"/>
      <c r="R624" s="27"/>
      <c r="S624" s="27"/>
      <c r="T624" s="27"/>
      <c r="U624" s="30" t="str">
        <f ca="1">IF(A624="","",IFERROR(IF(OFFSET('Data Model'!$K$1,MATCH(W624,'Data Model'!L:L,0)-1,0)=TRUE,"Y","N"),"N"))</f>
        <v/>
      </c>
      <c r="V624" s="10" t="str">
        <f t="shared" si="15"/>
        <v/>
      </c>
      <c r="W624" s="10" t="str">
        <f t="shared" si="16"/>
        <v/>
      </c>
    </row>
    <row r="625" spans="1:23">
      <c r="A625" s="11"/>
      <c r="B625" s="11"/>
      <c r="C625" s="11"/>
      <c r="D625" s="11"/>
      <c r="E625" s="11"/>
      <c r="F625" s="11"/>
      <c r="G625" s="11"/>
      <c r="H625" s="11"/>
      <c r="I625" s="10" t="str">
        <f ca="1">IFERROR(OFFSET(Profile!$B$1,MATCH(D625&amp;"-"&amp;Medical!C625,Profile!B:B,0)-1,1),"NO DATA PROFILE FOUND")</f>
        <v>NO DATA PROFILE FOUND</v>
      </c>
      <c r="J625" s="10" t="e">
        <f ca="1">OFFSET(Profile!$B$1,MATCH(D625&amp;"-"&amp;Medical!C625,Profile!B:B,0)-1,2)</f>
        <v>#N/A</v>
      </c>
      <c r="K625" s="10" t="e">
        <f ca="1">OFFSET(Profile!$B$1,MATCH(D625&amp;"-"&amp;Medical!C625,Profile!B:B,0)-1,3)</f>
        <v>#N/A</v>
      </c>
      <c r="L625" s="10" t="e">
        <f ca="1">OFFSET(Profile!$B$1,MATCH(D625&amp;"-"&amp;Medical!C625,Profile!B:B,0)-1,4)</f>
        <v>#N/A</v>
      </c>
      <c r="M625" s="10" t="e">
        <f ca="1">OFFSET(Profile!$B$1,MATCH(D625&amp;"-"&amp;Medical!C625,Profile!B:B,0)-1,5)</f>
        <v>#N/A</v>
      </c>
      <c r="N625" s="13"/>
      <c r="O625" s="13"/>
      <c r="P625" s="13"/>
      <c r="Q625" s="13"/>
      <c r="R625" s="27"/>
      <c r="S625" s="27"/>
      <c r="T625" s="27"/>
      <c r="U625" s="30" t="str">
        <f ca="1">IF(A625="","",IFERROR(IF(OFFSET('Data Model'!$K$1,MATCH(W625,'Data Model'!L:L,0)-1,0)=TRUE,"Y","N"),"N"))</f>
        <v/>
      </c>
      <c r="V625" s="10" t="str">
        <f t="shared" si="15"/>
        <v/>
      </c>
      <c r="W625" s="10" t="str">
        <f t="shared" si="16"/>
        <v/>
      </c>
    </row>
    <row r="626" spans="1:23">
      <c r="A626" s="11"/>
      <c r="B626" s="11"/>
      <c r="C626" s="11"/>
      <c r="D626" s="11"/>
      <c r="E626" s="11"/>
      <c r="F626" s="11"/>
      <c r="G626" s="11"/>
      <c r="H626" s="11"/>
      <c r="I626" s="10" t="str">
        <f ca="1">IFERROR(OFFSET(Profile!$B$1,MATCH(D626&amp;"-"&amp;Medical!C626,Profile!B:B,0)-1,1),"NO DATA PROFILE FOUND")</f>
        <v>NO DATA PROFILE FOUND</v>
      </c>
      <c r="J626" s="10" t="e">
        <f ca="1">OFFSET(Profile!$B$1,MATCH(D626&amp;"-"&amp;Medical!C626,Profile!B:B,0)-1,2)</f>
        <v>#N/A</v>
      </c>
      <c r="K626" s="10" t="e">
        <f ca="1">OFFSET(Profile!$B$1,MATCH(D626&amp;"-"&amp;Medical!C626,Profile!B:B,0)-1,3)</f>
        <v>#N/A</v>
      </c>
      <c r="L626" s="10" t="e">
        <f ca="1">OFFSET(Profile!$B$1,MATCH(D626&amp;"-"&amp;Medical!C626,Profile!B:B,0)-1,4)</f>
        <v>#N/A</v>
      </c>
      <c r="M626" s="10" t="e">
        <f ca="1">OFFSET(Profile!$B$1,MATCH(D626&amp;"-"&amp;Medical!C626,Profile!B:B,0)-1,5)</f>
        <v>#N/A</v>
      </c>
      <c r="N626" s="13"/>
      <c r="O626" s="13"/>
      <c r="P626" s="13"/>
      <c r="Q626" s="13"/>
      <c r="R626" s="27"/>
      <c r="S626" s="27"/>
      <c r="T626" s="27"/>
      <c r="U626" s="30" t="str">
        <f ca="1">IF(A626="","",IFERROR(IF(OFFSET('Data Model'!$K$1,MATCH(W626,'Data Model'!L:L,0)-1,0)=TRUE,"Y","N"),"N"))</f>
        <v/>
      </c>
      <c r="V626" s="10" t="str">
        <f t="shared" si="15"/>
        <v/>
      </c>
      <c r="W626" s="10" t="str">
        <f t="shared" si="16"/>
        <v/>
      </c>
    </row>
    <row r="627" spans="1:23">
      <c r="A627" s="11"/>
      <c r="B627" s="11"/>
      <c r="C627" s="11"/>
      <c r="D627" s="11"/>
      <c r="E627" s="11"/>
      <c r="F627" s="11"/>
      <c r="G627" s="11"/>
      <c r="H627" s="11"/>
      <c r="I627" s="10" t="str">
        <f ca="1">IFERROR(OFFSET(Profile!$B$1,MATCH(D627&amp;"-"&amp;Medical!C627,Profile!B:B,0)-1,1),"NO DATA PROFILE FOUND")</f>
        <v>NO DATA PROFILE FOUND</v>
      </c>
      <c r="J627" s="10" t="e">
        <f ca="1">OFFSET(Profile!$B$1,MATCH(D627&amp;"-"&amp;Medical!C627,Profile!B:B,0)-1,2)</f>
        <v>#N/A</v>
      </c>
      <c r="K627" s="10" t="e">
        <f ca="1">OFFSET(Profile!$B$1,MATCH(D627&amp;"-"&amp;Medical!C627,Profile!B:B,0)-1,3)</f>
        <v>#N/A</v>
      </c>
      <c r="L627" s="10" t="e">
        <f ca="1">OFFSET(Profile!$B$1,MATCH(D627&amp;"-"&amp;Medical!C627,Profile!B:B,0)-1,4)</f>
        <v>#N/A</v>
      </c>
      <c r="M627" s="10" t="e">
        <f ca="1">OFFSET(Profile!$B$1,MATCH(D627&amp;"-"&amp;Medical!C627,Profile!B:B,0)-1,5)</f>
        <v>#N/A</v>
      </c>
      <c r="N627" s="13"/>
      <c r="O627" s="13"/>
      <c r="P627" s="13"/>
      <c r="Q627" s="13"/>
      <c r="R627" s="27"/>
      <c r="S627" s="27"/>
      <c r="T627" s="27"/>
      <c r="U627" s="30" t="str">
        <f ca="1">IF(A627="","",IFERROR(IF(OFFSET('Data Model'!$K$1,MATCH(W627,'Data Model'!L:L,0)-1,0)=TRUE,"Y","N"),"N"))</f>
        <v/>
      </c>
      <c r="V627" s="10" t="str">
        <f t="shared" si="15"/>
        <v/>
      </c>
      <c r="W627" s="10" t="str">
        <f t="shared" si="16"/>
        <v/>
      </c>
    </row>
    <row r="628" spans="1:23">
      <c r="A628" s="11"/>
      <c r="B628" s="11"/>
      <c r="C628" s="11"/>
      <c r="D628" s="11"/>
      <c r="E628" s="11"/>
      <c r="F628" s="11"/>
      <c r="G628" s="11"/>
      <c r="H628" s="11"/>
      <c r="I628" s="10" t="str">
        <f ca="1">IFERROR(OFFSET(Profile!$B$1,MATCH(D628&amp;"-"&amp;Medical!C628,Profile!B:B,0)-1,1),"NO DATA PROFILE FOUND")</f>
        <v>NO DATA PROFILE FOUND</v>
      </c>
      <c r="J628" s="10" t="e">
        <f ca="1">OFFSET(Profile!$B$1,MATCH(D628&amp;"-"&amp;Medical!C628,Profile!B:B,0)-1,2)</f>
        <v>#N/A</v>
      </c>
      <c r="K628" s="10" t="e">
        <f ca="1">OFFSET(Profile!$B$1,MATCH(D628&amp;"-"&amp;Medical!C628,Profile!B:B,0)-1,3)</f>
        <v>#N/A</v>
      </c>
      <c r="L628" s="10" t="e">
        <f ca="1">OFFSET(Profile!$B$1,MATCH(D628&amp;"-"&amp;Medical!C628,Profile!B:B,0)-1,4)</f>
        <v>#N/A</v>
      </c>
      <c r="M628" s="10" t="e">
        <f ca="1">OFFSET(Profile!$B$1,MATCH(D628&amp;"-"&amp;Medical!C628,Profile!B:B,0)-1,5)</f>
        <v>#N/A</v>
      </c>
      <c r="N628" s="13"/>
      <c r="O628" s="13"/>
      <c r="P628" s="13"/>
      <c r="Q628" s="13"/>
      <c r="R628" s="27"/>
      <c r="S628" s="27"/>
      <c r="T628" s="27"/>
      <c r="U628" s="30" t="str">
        <f ca="1">IF(A628="","",IFERROR(IF(OFFSET('Data Model'!$K$1,MATCH(W628,'Data Model'!L:L,0)-1,0)=TRUE,"Y","N"),"N"))</f>
        <v/>
      </c>
      <c r="V628" s="10" t="str">
        <f t="shared" si="15"/>
        <v/>
      </c>
      <c r="W628" s="10" t="str">
        <f t="shared" si="16"/>
        <v/>
      </c>
    </row>
    <row r="629" spans="1:23">
      <c r="A629" s="11"/>
      <c r="B629" s="11"/>
      <c r="C629" s="11"/>
      <c r="D629" s="11"/>
      <c r="E629" s="11"/>
      <c r="F629" s="11"/>
      <c r="G629" s="11"/>
      <c r="H629" s="11"/>
      <c r="I629" s="10" t="str">
        <f ca="1">IFERROR(OFFSET(Profile!$B$1,MATCH(D629&amp;"-"&amp;Medical!C629,Profile!B:B,0)-1,1),"NO DATA PROFILE FOUND")</f>
        <v>NO DATA PROFILE FOUND</v>
      </c>
      <c r="J629" s="10" t="e">
        <f ca="1">OFFSET(Profile!$B$1,MATCH(D629&amp;"-"&amp;Medical!C629,Profile!B:B,0)-1,2)</f>
        <v>#N/A</v>
      </c>
      <c r="K629" s="10" t="e">
        <f ca="1">OFFSET(Profile!$B$1,MATCH(D629&amp;"-"&amp;Medical!C629,Profile!B:B,0)-1,3)</f>
        <v>#N/A</v>
      </c>
      <c r="L629" s="10" t="e">
        <f ca="1">OFFSET(Profile!$B$1,MATCH(D629&amp;"-"&amp;Medical!C629,Profile!B:B,0)-1,4)</f>
        <v>#N/A</v>
      </c>
      <c r="M629" s="10" t="e">
        <f ca="1">OFFSET(Profile!$B$1,MATCH(D629&amp;"-"&amp;Medical!C629,Profile!B:B,0)-1,5)</f>
        <v>#N/A</v>
      </c>
      <c r="N629" s="13"/>
      <c r="O629" s="13"/>
      <c r="P629" s="13"/>
      <c r="Q629" s="13"/>
      <c r="R629" s="27"/>
      <c r="S629" s="27"/>
      <c r="T629" s="27"/>
      <c r="U629" s="30" t="str">
        <f ca="1">IF(A629="","",IFERROR(IF(OFFSET('Data Model'!$K$1,MATCH(W629,'Data Model'!L:L,0)-1,0)=TRUE,"Y","N"),"N"))</f>
        <v/>
      </c>
      <c r="V629" s="10" t="str">
        <f t="shared" si="15"/>
        <v/>
      </c>
      <c r="W629" s="10" t="str">
        <f t="shared" si="16"/>
        <v/>
      </c>
    </row>
    <row r="630" spans="1:23">
      <c r="A630" s="11"/>
      <c r="B630" s="11"/>
      <c r="C630" s="11"/>
      <c r="D630" s="11"/>
      <c r="E630" s="11"/>
      <c r="F630" s="11"/>
      <c r="G630" s="11"/>
      <c r="H630" s="11"/>
      <c r="I630" s="10" t="str">
        <f ca="1">IFERROR(OFFSET(Profile!$B$1,MATCH(D630&amp;"-"&amp;Medical!C630,Profile!B:B,0)-1,1),"NO DATA PROFILE FOUND")</f>
        <v>NO DATA PROFILE FOUND</v>
      </c>
      <c r="J630" s="10" t="e">
        <f ca="1">OFFSET(Profile!$B$1,MATCH(D630&amp;"-"&amp;Medical!C630,Profile!B:B,0)-1,2)</f>
        <v>#N/A</v>
      </c>
      <c r="K630" s="10" t="e">
        <f ca="1">OFFSET(Profile!$B$1,MATCH(D630&amp;"-"&amp;Medical!C630,Profile!B:B,0)-1,3)</f>
        <v>#N/A</v>
      </c>
      <c r="L630" s="10" t="e">
        <f ca="1">OFFSET(Profile!$B$1,MATCH(D630&amp;"-"&amp;Medical!C630,Profile!B:B,0)-1,4)</f>
        <v>#N/A</v>
      </c>
      <c r="M630" s="10" t="e">
        <f ca="1">OFFSET(Profile!$B$1,MATCH(D630&amp;"-"&amp;Medical!C630,Profile!B:B,0)-1,5)</f>
        <v>#N/A</v>
      </c>
      <c r="N630" s="13"/>
      <c r="O630" s="13"/>
      <c r="P630" s="13"/>
      <c r="Q630" s="13"/>
      <c r="R630" s="27"/>
      <c r="S630" s="27"/>
      <c r="T630" s="27"/>
      <c r="U630" s="30" t="str">
        <f ca="1">IF(A630="","",IFERROR(IF(OFFSET('Data Model'!$K$1,MATCH(W630,'Data Model'!L:L,0)-1,0)=TRUE,"Y","N"),"N"))</f>
        <v/>
      </c>
      <c r="V630" s="10" t="str">
        <f t="shared" si="15"/>
        <v/>
      </c>
      <c r="W630" s="10" t="str">
        <f t="shared" si="16"/>
        <v/>
      </c>
    </row>
    <row r="631" spans="1:23">
      <c r="A631" s="11"/>
      <c r="B631" s="11"/>
      <c r="C631" s="11"/>
      <c r="D631" s="11"/>
      <c r="E631" s="11"/>
      <c r="F631" s="11"/>
      <c r="G631" s="11"/>
      <c r="H631" s="11"/>
      <c r="I631" s="10" t="str">
        <f ca="1">IFERROR(OFFSET(Profile!$B$1,MATCH(D631&amp;"-"&amp;Medical!C631,Profile!B:B,0)-1,1),"NO DATA PROFILE FOUND")</f>
        <v>NO DATA PROFILE FOUND</v>
      </c>
      <c r="J631" s="10" t="e">
        <f ca="1">OFFSET(Profile!$B$1,MATCH(D631&amp;"-"&amp;Medical!C631,Profile!B:B,0)-1,2)</f>
        <v>#N/A</v>
      </c>
      <c r="K631" s="10" t="e">
        <f ca="1">OFFSET(Profile!$B$1,MATCH(D631&amp;"-"&amp;Medical!C631,Profile!B:B,0)-1,3)</f>
        <v>#N/A</v>
      </c>
      <c r="L631" s="10" t="e">
        <f ca="1">OFFSET(Profile!$B$1,MATCH(D631&amp;"-"&amp;Medical!C631,Profile!B:B,0)-1,4)</f>
        <v>#N/A</v>
      </c>
      <c r="M631" s="10" t="e">
        <f ca="1">OFFSET(Profile!$B$1,MATCH(D631&amp;"-"&amp;Medical!C631,Profile!B:B,0)-1,5)</f>
        <v>#N/A</v>
      </c>
      <c r="N631" s="13"/>
      <c r="O631" s="13"/>
      <c r="P631" s="13"/>
      <c r="Q631" s="13"/>
      <c r="R631" s="27"/>
      <c r="S631" s="27"/>
      <c r="T631" s="27"/>
      <c r="U631" s="30" t="str">
        <f ca="1">IF(A631="","",IFERROR(IF(OFFSET('Data Model'!$K$1,MATCH(W631,'Data Model'!L:L,0)-1,0)=TRUE,"Y","N"),"N"))</f>
        <v/>
      </c>
      <c r="V631" s="10" t="str">
        <f t="shared" si="15"/>
        <v/>
      </c>
      <c r="W631" s="10" t="str">
        <f t="shared" si="16"/>
        <v/>
      </c>
    </row>
    <row r="632" spans="1:23">
      <c r="A632" s="11"/>
      <c r="B632" s="11"/>
      <c r="C632" s="11"/>
      <c r="D632" s="11"/>
      <c r="E632" s="11"/>
      <c r="F632" s="11"/>
      <c r="G632" s="11"/>
      <c r="H632" s="11"/>
      <c r="I632" s="10" t="str">
        <f ca="1">IFERROR(OFFSET(Profile!$B$1,MATCH(D632&amp;"-"&amp;Medical!C632,Profile!B:B,0)-1,1),"NO DATA PROFILE FOUND")</f>
        <v>NO DATA PROFILE FOUND</v>
      </c>
      <c r="J632" s="10" t="e">
        <f ca="1">OFFSET(Profile!$B$1,MATCH(D632&amp;"-"&amp;Medical!C632,Profile!B:B,0)-1,2)</f>
        <v>#N/A</v>
      </c>
      <c r="K632" s="10" t="e">
        <f ca="1">OFFSET(Profile!$B$1,MATCH(D632&amp;"-"&amp;Medical!C632,Profile!B:B,0)-1,3)</f>
        <v>#N/A</v>
      </c>
      <c r="L632" s="10" t="e">
        <f ca="1">OFFSET(Profile!$B$1,MATCH(D632&amp;"-"&amp;Medical!C632,Profile!B:B,0)-1,4)</f>
        <v>#N/A</v>
      </c>
      <c r="M632" s="10" t="e">
        <f ca="1">OFFSET(Profile!$B$1,MATCH(D632&amp;"-"&amp;Medical!C632,Profile!B:B,0)-1,5)</f>
        <v>#N/A</v>
      </c>
      <c r="N632" s="13"/>
      <c r="O632" s="13"/>
      <c r="P632" s="13"/>
      <c r="Q632" s="13"/>
      <c r="R632" s="27"/>
      <c r="S632" s="27"/>
      <c r="T632" s="27"/>
      <c r="U632" s="30" t="str">
        <f ca="1">IF(A632="","",IFERROR(IF(OFFSET('Data Model'!$K$1,MATCH(W632,'Data Model'!L:L,0)-1,0)=TRUE,"Y","N"),"N"))</f>
        <v/>
      </c>
      <c r="V632" s="10" t="str">
        <f t="shared" si="15"/>
        <v/>
      </c>
      <c r="W632" s="10" t="str">
        <f t="shared" si="16"/>
        <v/>
      </c>
    </row>
    <row r="633" spans="1:23">
      <c r="A633" s="11"/>
      <c r="B633" s="11"/>
      <c r="C633" s="11"/>
      <c r="D633" s="11"/>
      <c r="E633" s="11"/>
      <c r="F633" s="11"/>
      <c r="G633" s="11"/>
      <c r="H633" s="11"/>
      <c r="I633" s="10" t="str">
        <f ca="1">IFERROR(OFFSET(Profile!$B$1,MATCH(D633&amp;"-"&amp;Medical!C633,Profile!B:B,0)-1,1),"NO DATA PROFILE FOUND")</f>
        <v>NO DATA PROFILE FOUND</v>
      </c>
      <c r="J633" s="10" t="e">
        <f ca="1">OFFSET(Profile!$B$1,MATCH(D633&amp;"-"&amp;Medical!C633,Profile!B:B,0)-1,2)</f>
        <v>#N/A</v>
      </c>
      <c r="K633" s="10" t="e">
        <f ca="1">OFFSET(Profile!$B$1,MATCH(D633&amp;"-"&amp;Medical!C633,Profile!B:B,0)-1,3)</f>
        <v>#N/A</v>
      </c>
      <c r="L633" s="10" t="e">
        <f ca="1">OFFSET(Profile!$B$1,MATCH(D633&amp;"-"&amp;Medical!C633,Profile!B:B,0)-1,4)</f>
        <v>#N/A</v>
      </c>
      <c r="M633" s="10" t="e">
        <f ca="1">OFFSET(Profile!$B$1,MATCH(D633&amp;"-"&amp;Medical!C633,Profile!B:B,0)-1,5)</f>
        <v>#N/A</v>
      </c>
      <c r="N633" s="13"/>
      <c r="O633" s="13"/>
      <c r="P633" s="13"/>
      <c r="Q633" s="13"/>
      <c r="R633" s="27"/>
      <c r="S633" s="27"/>
      <c r="T633" s="27"/>
      <c r="U633" s="30" t="str">
        <f ca="1">IF(A633="","",IFERROR(IF(OFFSET('Data Model'!$K$1,MATCH(W633,'Data Model'!L:L,0)-1,0)=TRUE,"Y","N"),"N"))</f>
        <v/>
      </c>
      <c r="V633" s="10" t="str">
        <f t="shared" si="15"/>
        <v/>
      </c>
      <c r="W633" s="10" t="str">
        <f t="shared" si="16"/>
        <v/>
      </c>
    </row>
    <row r="634" spans="1:23">
      <c r="A634" s="11"/>
      <c r="B634" s="11"/>
      <c r="C634" s="11"/>
      <c r="D634" s="11"/>
      <c r="E634" s="11"/>
      <c r="F634" s="11"/>
      <c r="G634" s="11"/>
      <c r="H634" s="11"/>
      <c r="I634" s="10" t="str">
        <f ca="1">IFERROR(OFFSET(Profile!$B$1,MATCH(D634&amp;"-"&amp;Medical!C634,Profile!B:B,0)-1,1),"NO DATA PROFILE FOUND")</f>
        <v>NO DATA PROFILE FOUND</v>
      </c>
      <c r="J634" s="10" t="e">
        <f ca="1">OFFSET(Profile!$B$1,MATCH(D634&amp;"-"&amp;Medical!C634,Profile!B:B,0)-1,2)</f>
        <v>#N/A</v>
      </c>
      <c r="K634" s="10" t="e">
        <f ca="1">OFFSET(Profile!$B$1,MATCH(D634&amp;"-"&amp;Medical!C634,Profile!B:B,0)-1,3)</f>
        <v>#N/A</v>
      </c>
      <c r="L634" s="10" t="e">
        <f ca="1">OFFSET(Profile!$B$1,MATCH(D634&amp;"-"&amp;Medical!C634,Profile!B:B,0)-1,4)</f>
        <v>#N/A</v>
      </c>
      <c r="M634" s="10" t="e">
        <f ca="1">OFFSET(Profile!$B$1,MATCH(D634&amp;"-"&amp;Medical!C634,Profile!B:B,0)-1,5)</f>
        <v>#N/A</v>
      </c>
      <c r="N634" s="13"/>
      <c r="O634" s="13"/>
      <c r="P634" s="13"/>
      <c r="Q634" s="13"/>
      <c r="R634" s="27"/>
      <c r="S634" s="27"/>
      <c r="T634" s="27"/>
      <c r="U634" s="30" t="str">
        <f ca="1">IF(A634="","",IFERROR(IF(OFFSET('Data Model'!$K$1,MATCH(W634,'Data Model'!L:L,0)-1,0)=TRUE,"Y","N"),"N"))</f>
        <v/>
      </c>
      <c r="V634" s="10" t="str">
        <f t="shared" si="15"/>
        <v/>
      </c>
      <c r="W634" s="10" t="str">
        <f t="shared" si="16"/>
        <v/>
      </c>
    </row>
    <row r="635" spans="1:23">
      <c r="A635" s="11"/>
      <c r="B635" s="11"/>
      <c r="C635" s="11"/>
      <c r="D635" s="11"/>
      <c r="E635" s="11"/>
      <c r="F635" s="11"/>
      <c r="G635" s="11"/>
      <c r="H635" s="11"/>
      <c r="I635" s="10" t="str">
        <f ca="1">IFERROR(OFFSET(Profile!$B$1,MATCH(D635&amp;"-"&amp;Medical!C635,Profile!B:B,0)-1,1),"NO DATA PROFILE FOUND")</f>
        <v>NO DATA PROFILE FOUND</v>
      </c>
      <c r="J635" s="10" t="e">
        <f ca="1">OFFSET(Profile!$B$1,MATCH(D635&amp;"-"&amp;Medical!C635,Profile!B:B,0)-1,2)</f>
        <v>#N/A</v>
      </c>
      <c r="K635" s="10" t="e">
        <f ca="1">OFFSET(Profile!$B$1,MATCH(D635&amp;"-"&amp;Medical!C635,Profile!B:B,0)-1,3)</f>
        <v>#N/A</v>
      </c>
      <c r="L635" s="10" t="e">
        <f ca="1">OFFSET(Profile!$B$1,MATCH(D635&amp;"-"&amp;Medical!C635,Profile!B:B,0)-1,4)</f>
        <v>#N/A</v>
      </c>
      <c r="M635" s="10" t="e">
        <f ca="1">OFFSET(Profile!$B$1,MATCH(D635&amp;"-"&amp;Medical!C635,Profile!B:B,0)-1,5)</f>
        <v>#N/A</v>
      </c>
      <c r="N635" s="13"/>
      <c r="O635" s="13"/>
      <c r="P635" s="13"/>
      <c r="Q635" s="13"/>
      <c r="R635" s="27"/>
      <c r="S635" s="27"/>
      <c r="T635" s="27"/>
      <c r="U635" s="30" t="str">
        <f ca="1">IF(A635="","",IFERROR(IF(OFFSET('Data Model'!$K$1,MATCH(W635,'Data Model'!L:L,0)-1,0)=TRUE,"Y","N"),"N"))</f>
        <v/>
      </c>
      <c r="V635" s="10" t="str">
        <f t="shared" si="15"/>
        <v/>
      </c>
      <c r="W635" s="10" t="str">
        <f t="shared" si="16"/>
        <v/>
      </c>
    </row>
    <row r="636" spans="1:23">
      <c r="A636" s="11"/>
      <c r="B636" s="11"/>
      <c r="C636" s="11"/>
      <c r="D636" s="11"/>
      <c r="E636" s="11"/>
      <c r="F636" s="11"/>
      <c r="G636" s="11"/>
      <c r="H636" s="11"/>
      <c r="I636" s="10" t="str">
        <f ca="1">IFERROR(OFFSET(Profile!$B$1,MATCH(D636&amp;"-"&amp;Medical!C636,Profile!B:B,0)-1,1),"NO DATA PROFILE FOUND")</f>
        <v>NO DATA PROFILE FOUND</v>
      </c>
      <c r="J636" s="10" t="e">
        <f ca="1">OFFSET(Profile!$B$1,MATCH(D636&amp;"-"&amp;Medical!C636,Profile!B:B,0)-1,2)</f>
        <v>#N/A</v>
      </c>
      <c r="K636" s="10" t="e">
        <f ca="1">OFFSET(Profile!$B$1,MATCH(D636&amp;"-"&amp;Medical!C636,Profile!B:B,0)-1,3)</f>
        <v>#N/A</v>
      </c>
      <c r="L636" s="10" t="e">
        <f ca="1">OFFSET(Profile!$B$1,MATCH(D636&amp;"-"&amp;Medical!C636,Profile!B:B,0)-1,4)</f>
        <v>#N/A</v>
      </c>
      <c r="M636" s="10" t="e">
        <f ca="1">OFFSET(Profile!$B$1,MATCH(D636&amp;"-"&amp;Medical!C636,Profile!B:B,0)-1,5)</f>
        <v>#N/A</v>
      </c>
      <c r="N636" s="13"/>
      <c r="O636" s="13"/>
      <c r="P636" s="13"/>
      <c r="Q636" s="13"/>
      <c r="R636" s="27"/>
      <c r="S636" s="27"/>
      <c r="T636" s="27"/>
      <c r="U636" s="30" t="str">
        <f ca="1">IF(A636="","",IFERROR(IF(OFFSET('Data Model'!$K$1,MATCH(W636,'Data Model'!L:L,0)-1,0)=TRUE,"Y","N"),"N"))</f>
        <v/>
      </c>
      <c r="V636" s="10" t="str">
        <f t="shared" si="15"/>
        <v/>
      </c>
      <c r="W636" s="10" t="str">
        <f t="shared" si="16"/>
        <v/>
      </c>
    </row>
    <row r="637" spans="1:23">
      <c r="A637" s="11"/>
      <c r="B637" s="11"/>
      <c r="C637" s="11"/>
      <c r="D637" s="11"/>
      <c r="E637" s="11"/>
      <c r="F637" s="11"/>
      <c r="G637" s="11"/>
      <c r="H637" s="11"/>
      <c r="I637" s="10" t="str">
        <f ca="1">IFERROR(OFFSET(Profile!$B$1,MATCH(D637&amp;"-"&amp;Medical!C637,Profile!B:B,0)-1,1),"NO DATA PROFILE FOUND")</f>
        <v>NO DATA PROFILE FOUND</v>
      </c>
      <c r="J637" s="10" t="e">
        <f ca="1">OFFSET(Profile!$B$1,MATCH(D637&amp;"-"&amp;Medical!C637,Profile!B:B,0)-1,2)</f>
        <v>#N/A</v>
      </c>
      <c r="K637" s="10" t="e">
        <f ca="1">OFFSET(Profile!$B$1,MATCH(D637&amp;"-"&amp;Medical!C637,Profile!B:B,0)-1,3)</f>
        <v>#N/A</v>
      </c>
      <c r="L637" s="10" t="e">
        <f ca="1">OFFSET(Profile!$B$1,MATCH(D637&amp;"-"&amp;Medical!C637,Profile!B:B,0)-1,4)</f>
        <v>#N/A</v>
      </c>
      <c r="M637" s="10" t="e">
        <f ca="1">OFFSET(Profile!$B$1,MATCH(D637&amp;"-"&amp;Medical!C637,Profile!B:B,0)-1,5)</f>
        <v>#N/A</v>
      </c>
      <c r="N637" s="13"/>
      <c r="O637" s="13"/>
      <c r="P637" s="13"/>
      <c r="Q637" s="13"/>
      <c r="R637" s="27"/>
      <c r="S637" s="27"/>
      <c r="T637" s="27"/>
      <c r="U637" s="30" t="str">
        <f ca="1">IF(A637="","",IFERROR(IF(OFFSET('Data Model'!$K$1,MATCH(W637,'Data Model'!L:L,0)-1,0)=TRUE,"Y","N"),"N"))</f>
        <v/>
      </c>
      <c r="V637" s="10" t="str">
        <f t="shared" si="15"/>
        <v/>
      </c>
      <c r="W637" s="10" t="str">
        <f t="shared" si="16"/>
        <v/>
      </c>
    </row>
    <row r="638" spans="1:23">
      <c r="A638" s="11"/>
      <c r="B638" s="11"/>
      <c r="C638" s="11"/>
      <c r="D638" s="11"/>
      <c r="E638" s="11"/>
      <c r="F638" s="11"/>
      <c r="G638" s="11"/>
      <c r="H638" s="11"/>
      <c r="I638" s="10" t="str">
        <f ca="1">IFERROR(OFFSET(Profile!$B$1,MATCH(D638&amp;"-"&amp;Medical!C638,Profile!B:B,0)-1,1),"NO DATA PROFILE FOUND")</f>
        <v>NO DATA PROFILE FOUND</v>
      </c>
      <c r="J638" s="10" t="e">
        <f ca="1">OFFSET(Profile!$B$1,MATCH(D638&amp;"-"&amp;Medical!C638,Profile!B:B,0)-1,2)</f>
        <v>#N/A</v>
      </c>
      <c r="K638" s="10" t="e">
        <f ca="1">OFFSET(Profile!$B$1,MATCH(D638&amp;"-"&amp;Medical!C638,Profile!B:B,0)-1,3)</f>
        <v>#N/A</v>
      </c>
      <c r="L638" s="10" t="e">
        <f ca="1">OFFSET(Profile!$B$1,MATCH(D638&amp;"-"&amp;Medical!C638,Profile!B:B,0)-1,4)</f>
        <v>#N/A</v>
      </c>
      <c r="M638" s="10" t="e">
        <f ca="1">OFFSET(Profile!$B$1,MATCH(D638&amp;"-"&amp;Medical!C638,Profile!B:B,0)-1,5)</f>
        <v>#N/A</v>
      </c>
      <c r="N638" s="13"/>
      <c r="O638" s="13"/>
      <c r="P638" s="13"/>
      <c r="Q638" s="13"/>
      <c r="R638" s="27"/>
      <c r="S638" s="27"/>
      <c r="T638" s="27"/>
      <c r="U638" s="30" t="str">
        <f ca="1">IF(A638="","",IFERROR(IF(OFFSET('Data Model'!$K$1,MATCH(W638,'Data Model'!L:L,0)-1,0)=TRUE,"Y","N"),"N"))</f>
        <v/>
      </c>
      <c r="V638" s="10" t="str">
        <f t="shared" si="15"/>
        <v/>
      </c>
      <c r="W638" s="10" t="str">
        <f t="shared" si="16"/>
        <v/>
      </c>
    </row>
    <row r="639" spans="1:23">
      <c r="A639" s="11"/>
      <c r="B639" s="11"/>
      <c r="C639" s="11"/>
      <c r="D639" s="11"/>
      <c r="E639" s="11"/>
      <c r="F639" s="11"/>
      <c r="G639" s="11"/>
      <c r="H639" s="11"/>
      <c r="I639" s="10" t="str">
        <f ca="1">IFERROR(OFFSET(Profile!$B$1,MATCH(D639&amp;"-"&amp;Medical!C639,Profile!B:B,0)-1,1),"NO DATA PROFILE FOUND")</f>
        <v>NO DATA PROFILE FOUND</v>
      </c>
      <c r="J639" s="10" t="e">
        <f ca="1">OFFSET(Profile!$B$1,MATCH(D639&amp;"-"&amp;Medical!C639,Profile!B:B,0)-1,2)</f>
        <v>#N/A</v>
      </c>
      <c r="K639" s="10" t="e">
        <f ca="1">OFFSET(Profile!$B$1,MATCH(D639&amp;"-"&amp;Medical!C639,Profile!B:B,0)-1,3)</f>
        <v>#N/A</v>
      </c>
      <c r="L639" s="10" t="e">
        <f ca="1">OFFSET(Profile!$B$1,MATCH(D639&amp;"-"&amp;Medical!C639,Profile!B:B,0)-1,4)</f>
        <v>#N/A</v>
      </c>
      <c r="M639" s="10" t="e">
        <f ca="1">OFFSET(Profile!$B$1,MATCH(D639&amp;"-"&amp;Medical!C639,Profile!B:B,0)-1,5)</f>
        <v>#N/A</v>
      </c>
      <c r="N639" s="13"/>
      <c r="O639" s="13"/>
      <c r="P639" s="13"/>
      <c r="Q639" s="13"/>
      <c r="R639" s="27"/>
      <c r="S639" s="27"/>
      <c r="T639" s="27"/>
      <c r="U639" s="30" t="str">
        <f ca="1">IF(A639="","",IFERROR(IF(OFFSET('Data Model'!$K$1,MATCH(W639,'Data Model'!L:L,0)-1,0)=TRUE,"Y","N"),"N"))</f>
        <v/>
      </c>
      <c r="V639" s="10" t="str">
        <f t="shared" si="15"/>
        <v/>
      </c>
      <c r="W639" s="10" t="str">
        <f t="shared" si="16"/>
        <v/>
      </c>
    </row>
    <row r="640" spans="1:23">
      <c r="A640" s="11"/>
      <c r="B640" s="11"/>
      <c r="C640" s="11"/>
      <c r="D640" s="11"/>
      <c r="E640" s="11"/>
      <c r="F640" s="11"/>
      <c r="G640" s="11"/>
      <c r="H640" s="11"/>
      <c r="I640" s="10" t="str">
        <f ca="1">IFERROR(OFFSET(Profile!$B$1,MATCH(D640&amp;"-"&amp;Medical!C640,Profile!B:B,0)-1,1),"NO DATA PROFILE FOUND")</f>
        <v>NO DATA PROFILE FOUND</v>
      </c>
      <c r="J640" s="10" t="e">
        <f ca="1">OFFSET(Profile!$B$1,MATCH(D640&amp;"-"&amp;Medical!C640,Profile!B:B,0)-1,2)</f>
        <v>#N/A</v>
      </c>
      <c r="K640" s="10" t="e">
        <f ca="1">OFFSET(Profile!$B$1,MATCH(D640&amp;"-"&amp;Medical!C640,Profile!B:B,0)-1,3)</f>
        <v>#N/A</v>
      </c>
      <c r="L640" s="10" t="e">
        <f ca="1">OFFSET(Profile!$B$1,MATCH(D640&amp;"-"&amp;Medical!C640,Profile!B:B,0)-1,4)</f>
        <v>#N/A</v>
      </c>
      <c r="M640" s="10" t="e">
        <f ca="1">OFFSET(Profile!$B$1,MATCH(D640&amp;"-"&amp;Medical!C640,Profile!B:B,0)-1,5)</f>
        <v>#N/A</v>
      </c>
      <c r="N640" s="13"/>
      <c r="O640" s="13"/>
      <c r="P640" s="13"/>
      <c r="Q640" s="13"/>
      <c r="R640" s="27"/>
      <c r="S640" s="27"/>
      <c r="T640" s="27"/>
      <c r="U640" s="30" t="str">
        <f ca="1">IF(A640="","",IFERROR(IF(OFFSET('Data Model'!$K$1,MATCH(W640,'Data Model'!L:L,0)-1,0)=TRUE,"Y","N"),"N"))</f>
        <v/>
      </c>
      <c r="V640" s="10" t="str">
        <f t="shared" si="15"/>
        <v/>
      </c>
      <c r="W640" s="10" t="str">
        <f t="shared" si="16"/>
        <v/>
      </c>
    </row>
    <row r="641" spans="1:23">
      <c r="A641" s="11"/>
      <c r="B641" s="11"/>
      <c r="C641" s="11"/>
      <c r="D641" s="11"/>
      <c r="E641" s="11"/>
      <c r="F641" s="11"/>
      <c r="G641" s="11"/>
      <c r="H641" s="11"/>
      <c r="I641" s="10" t="str">
        <f ca="1">IFERROR(OFFSET(Profile!$B$1,MATCH(D641&amp;"-"&amp;Medical!C641,Profile!B:B,0)-1,1),"NO DATA PROFILE FOUND")</f>
        <v>NO DATA PROFILE FOUND</v>
      </c>
      <c r="J641" s="10" t="e">
        <f ca="1">OFFSET(Profile!$B$1,MATCH(D641&amp;"-"&amp;Medical!C641,Profile!B:B,0)-1,2)</f>
        <v>#N/A</v>
      </c>
      <c r="K641" s="10" t="e">
        <f ca="1">OFFSET(Profile!$B$1,MATCH(D641&amp;"-"&amp;Medical!C641,Profile!B:B,0)-1,3)</f>
        <v>#N/A</v>
      </c>
      <c r="L641" s="10" t="e">
        <f ca="1">OFFSET(Profile!$B$1,MATCH(D641&amp;"-"&amp;Medical!C641,Profile!B:B,0)-1,4)</f>
        <v>#N/A</v>
      </c>
      <c r="M641" s="10" t="e">
        <f ca="1">OFFSET(Profile!$B$1,MATCH(D641&amp;"-"&amp;Medical!C641,Profile!B:B,0)-1,5)</f>
        <v>#N/A</v>
      </c>
      <c r="N641" s="13"/>
      <c r="O641" s="13"/>
      <c r="P641" s="13"/>
      <c r="Q641" s="13"/>
      <c r="R641" s="27"/>
      <c r="S641" s="27"/>
      <c r="T641" s="27"/>
      <c r="U641" s="30" t="str">
        <f ca="1">IF(A641="","",IFERROR(IF(OFFSET('Data Model'!$K$1,MATCH(W641,'Data Model'!L:L,0)-1,0)=TRUE,"Y","N"),"N"))</f>
        <v/>
      </c>
      <c r="V641" s="10" t="str">
        <f t="shared" si="15"/>
        <v/>
      </c>
      <c r="W641" s="10" t="str">
        <f t="shared" si="16"/>
        <v/>
      </c>
    </row>
    <row r="642" spans="1:23">
      <c r="A642" s="11"/>
      <c r="B642" s="11"/>
      <c r="C642" s="11"/>
      <c r="D642" s="11"/>
      <c r="E642" s="11"/>
      <c r="F642" s="11"/>
      <c r="G642" s="11"/>
      <c r="H642" s="11"/>
      <c r="I642" s="10" t="str">
        <f ca="1">IFERROR(OFFSET(Profile!$B$1,MATCH(D642&amp;"-"&amp;Medical!C642,Profile!B:B,0)-1,1),"NO DATA PROFILE FOUND")</f>
        <v>NO DATA PROFILE FOUND</v>
      </c>
      <c r="J642" s="10" t="e">
        <f ca="1">OFFSET(Profile!$B$1,MATCH(D642&amp;"-"&amp;Medical!C642,Profile!B:B,0)-1,2)</f>
        <v>#N/A</v>
      </c>
      <c r="K642" s="10" t="e">
        <f ca="1">OFFSET(Profile!$B$1,MATCH(D642&amp;"-"&amp;Medical!C642,Profile!B:B,0)-1,3)</f>
        <v>#N/A</v>
      </c>
      <c r="L642" s="10" t="e">
        <f ca="1">OFFSET(Profile!$B$1,MATCH(D642&amp;"-"&amp;Medical!C642,Profile!B:B,0)-1,4)</f>
        <v>#N/A</v>
      </c>
      <c r="M642" s="10" t="e">
        <f ca="1">OFFSET(Profile!$B$1,MATCH(D642&amp;"-"&amp;Medical!C642,Profile!B:B,0)-1,5)</f>
        <v>#N/A</v>
      </c>
      <c r="N642" s="13"/>
      <c r="O642" s="13"/>
      <c r="P642" s="13"/>
      <c r="Q642" s="13"/>
      <c r="R642" s="27"/>
      <c r="S642" s="27"/>
      <c r="T642" s="27"/>
      <c r="U642" s="30" t="str">
        <f ca="1">IF(A642="","",IFERROR(IF(OFFSET('Data Model'!$K$1,MATCH(W642,'Data Model'!L:L,0)-1,0)=TRUE,"Y","N"),"N"))</f>
        <v/>
      </c>
      <c r="V642" s="10" t="str">
        <f t="shared" si="15"/>
        <v/>
      </c>
      <c r="W642" s="10" t="str">
        <f t="shared" si="16"/>
        <v/>
      </c>
    </row>
    <row r="643" spans="1:23">
      <c r="A643" s="11"/>
      <c r="B643" s="11"/>
      <c r="C643" s="11"/>
      <c r="D643" s="11"/>
      <c r="E643" s="11"/>
      <c r="F643" s="11"/>
      <c r="G643" s="11"/>
      <c r="H643" s="11"/>
      <c r="I643" s="10" t="str">
        <f ca="1">IFERROR(OFFSET(Profile!$B$1,MATCH(D643&amp;"-"&amp;Medical!C643,Profile!B:B,0)-1,1),"NO DATA PROFILE FOUND")</f>
        <v>NO DATA PROFILE FOUND</v>
      </c>
      <c r="J643" s="10" t="e">
        <f ca="1">OFFSET(Profile!$B$1,MATCH(D643&amp;"-"&amp;Medical!C643,Profile!B:B,0)-1,2)</f>
        <v>#N/A</v>
      </c>
      <c r="K643" s="10" t="e">
        <f ca="1">OFFSET(Profile!$B$1,MATCH(D643&amp;"-"&amp;Medical!C643,Profile!B:B,0)-1,3)</f>
        <v>#N/A</v>
      </c>
      <c r="L643" s="10" t="e">
        <f ca="1">OFFSET(Profile!$B$1,MATCH(D643&amp;"-"&amp;Medical!C643,Profile!B:B,0)-1,4)</f>
        <v>#N/A</v>
      </c>
      <c r="M643" s="10" t="e">
        <f ca="1">OFFSET(Profile!$B$1,MATCH(D643&amp;"-"&amp;Medical!C643,Profile!B:B,0)-1,5)</f>
        <v>#N/A</v>
      </c>
      <c r="N643" s="13"/>
      <c r="O643" s="13"/>
      <c r="P643" s="13"/>
      <c r="Q643" s="13"/>
      <c r="R643" s="27"/>
      <c r="S643" s="27"/>
      <c r="T643" s="27"/>
      <c r="U643" s="30" t="str">
        <f ca="1">IF(A643="","",IFERROR(IF(OFFSET('Data Model'!$K$1,MATCH(W643,'Data Model'!L:L,0)-1,0)=TRUE,"Y","N"),"N"))</f>
        <v/>
      </c>
      <c r="V643" s="10" t="str">
        <f t="shared" ref="V643:V706" si="17">IF(A643="","",IF(E643="NOT USED","('"&amp;A643&amp;"','"&amp;D643&amp;"',"&amp;B643&amp;",'"""&amp;C643&amp;"""',NULL,NULL,NULL,NULL,NULL,"&amp;IF(P643=TRUE,"TRUE","NULL")&amp;","&amp;IF(O643=TRUE,"TRUE","NULL")&amp;"),","('"&amp;A643&amp;"',"&amp;IF(ISBLANK(D643),"NULL","'"&amp;D643&amp;"'")&amp;","&amp;IF(ISBLANK(B643),"NULL",B643)&amp;","&amp;IF(ISBLANK(C643),"NULL","'"""&amp;C643&amp;"""'")&amp;",'"&amp;G643&amp;"','"&amp;E643&amp;"',"&amp;IF(N643="","NULL",N643)&amp;","&amp;IF(F643="Y","NULL","'"&amp;H643&amp;"'")&amp;","&amp;IF(R643="","NULL","'"&amp;R643&amp;"'")&amp;","&amp;IF(P643=TRUE,"TRUE","NULL")&amp;","&amp;IF(O643=TRUE,"TRUE","NULL")&amp;"),"))</f>
        <v/>
      </c>
      <c r="W643" s="10" t="str">
        <f t="shared" ref="W643:W706" si="18">IF(A643="","",TRIM(G643)&amp;"-"&amp;TRIM(E643))</f>
        <v/>
      </c>
    </row>
    <row r="644" spans="1:23">
      <c r="A644" s="11"/>
      <c r="B644" s="11"/>
      <c r="C644" s="11"/>
      <c r="D644" s="11"/>
      <c r="E644" s="11"/>
      <c r="F644" s="11"/>
      <c r="G644" s="11"/>
      <c r="H644" s="11"/>
      <c r="I644" s="10" t="str">
        <f ca="1">IFERROR(OFFSET(Profile!$B$1,MATCH(D644&amp;"-"&amp;Medical!C644,Profile!B:B,0)-1,1),"NO DATA PROFILE FOUND")</f>
        <v>NO DATA PROFILE FOUND</v>
      </c>
      <c r="J644" s="10" t="e">
        <f ca="1">OFFSET(Profile!$B$1,MATCH(D644&amp;"-"&amp;Medical!C644,Profile!B:B,0)-1,2)</f>
        <v>#N/A</v>
      </c>
      <c r="K644" s="10" t="e">
        <f ca="1">OFFSET(Profile!$B$1,MATCH(D644&amp;"-"&amp;Medical!C644,Profile!B:B,0)-1,3)</f>
        <v>#N/A</v>
      </c>
      <c r="L644" s="10" t="e">
        <f ca="1">OFFSET(Profile!$B$1,MATCH(D644&amp;"-"&amp;Medical!C644,Profile!B:B,0)-1,4)</f>
        <v>#N/A</v>
      </c>
      <c r="M644" s="10" t="e">
        <f ca="1">OFFSET(Profile!$B$1,MATCH(D644&amp;"-"&amp;Medical!C644,Profile!B:B,0)-1,5)</f>
        <v>#N/A</v>
      </c>
      <c r="N644" s="13"/>
      <c r="O644" s="13"/>
      <c r="P644" s="13"/>
      <c r="Q644" s="13"/>
      <c r="R644" s="27"/>
      <c r="S644" s="27"/>
      <c r="T644" s="27"/>
      <c r="U644" s="30" t="str">
        <f ca="1">IF(A644="","",IFERROR(IF(OFFSET('Data Model'!$K$1,MATCH(W644,'Data Model'!L:L,0)-1,0)=TRUE,"Y","N"),"N"))</f>
        <v/>
      </c>
      <c r="V644" s="10" t="str">
        <f t="shared" si="17"/>
        <v/>
      </c>
      <c r="W644" s="10" t="str">
        <f t="shared" si="18"/>
        <v/>
      </c>
    </row>
    <row r="645" spans="1:23">
      <c r="A645" s="11"/>
      <c r="B645" s="11"/>
      <c r="C645" s="11"/>
      <c r="D645" s="11"/>
      <c r="E645" s="11"/>
      <c r="F645" s="11"/>
      <c r="G645" s="11"/>
      <c r="H645" s="11"/>
      <c r="I645" s="10" t="str">
        <f ca="1">IFERROR(OFFSET(Profile!$B$1,MATCH(D645&amp;"-"&amp;Medical!C645,Profile!B:B,0)-1,1),"NO DATA PROFILE FOUND")</f>
        <v>NO DATA PROFILE FOUND</v>
      </c>
      <c r="J645" s="10" t="e">
        <f ca="1">OFFSET(Profile!$B$1,MATCH(D645&amp;"-"&amp;Medical!C645,Profile!B:B,0)-1,2)</f>
        <v>#N/A</v>
      </c>
      <c r="K645" s="10" t="e">
        <f ca="1">OFFSET(Profile!$B$1,MATCH(D645&amp;"-"&amp;Medical!C645,Profile!B:B,0)-1,3)</f>
        <v>#N/A</v>
      </c>
      <c r="L645" s="10" t="e">
        <f ca="1">OFFSET(Profile!$B$1,MATCH(D645&amp;"-"&amp;Medical!C645,Profile!B:B,0)-1,4)</f>
        <v>#N/A</v>
      </c>
      <c r="M645" s="10" t="e">
        <f ca="1">OFFSET(Profile!$B$1,MATCH(D645&amp;"-"&amp;Medical!C645,Profile!B:B,0)-1,5)</f>
        <v>#N/A</v>
      </c>
      <c r="N645" s="13"/>
      <c r="O645" s="13"/>
      <c r="P645" s="13"/>
      <c r="Q645" s="13"/>
      <c r="R645" s="27"/>
      <c r="S645" s="27"/>
      <c r="T645" s="27"/>
      <c r="U645" s="30" t="str">
        <f ca="1">IF(A645="","",IFERROR(IF(OFFSET('Data Model'!$K$1,MATCH(W645,'Data Model'!L:L,0)-1,0)=TRUE,"Y","N"),"N"))</f>
        <v/>
      </c>
      <c r="V645" s="10" t="str">
        <f t="shared" si="17"/>
        <v/>
      </c>
      <c r="W645" s="10" t="str">
        <f t="shared" si="18"/>
        <v/>
      </c>
    </row>
    <row r="646" spans="1:23">
      <c r="A646" s="11"/>
      <c r="B646" s="11"/>
      <c r="C646" s="11"/>
      <c r="D646" s="11"/>
      <c r="E646" s="11"/>
      <c r="F646" s="11"/>
      <c r="G646" s="11"/>
      <c r="H646" s="11"/>
      <c r="I646" s="10" t="str">
        <f ca="1">IFERROR(OFFSET(Profile!$B$1,MATCH(D646&amp;"-"&amp;Medical!C646,Profile!B:B,0)-1,1),"NO DATA PROFILE FOUND")</f>
        <v>NO DATA PROFILE FOUND</v>
      </c>
      <c r="J646" s="10" t="e">
        <f ca="1">OFFSET(Profile!$B$1,MATCH(D646&amp;"-"&amp;Medical!C646,Profile!B:B,0)-1,2)</f>
        <v>#N/A</v>
      </c>
      <c r="K646" s="10" t="e">
        <f ca="1">OFFSET(Profile!$B$1,MATCH(D646&amp;"-"&amp;Medical!C646,Profile!B:B,0)-1,3)</f>
        <v>#N/A</v>
      </c>
      <c r="L646" s="10" t="e">
        <f ca="1">OFFSET(Profile!$B$1,MATCH(D646&amp;"-"&amp;Medical!C646,Profile!B:B,0)-1,4)</f>
        <v>#N/A</v>
      </c>
      <c r="M646" s="10" t="e">
        <f ca="1">OFFSET(Profile!$B$1,MATCH(D646&amp;"-"&amp;Medical!C646,Profile!B:B,0)-1,5)</f>
        <v>#N/A</v>
      </c>
      <c r="N646" s="13"/>
      <c r="O646" s="13"/>
      <c r="P646" s="13"/>
      <c r="Q646" s="13"/>
      <c r="R646" s="27"/>
      <c r="S646" s="27"/>
      <c r="T646" s="27"/>
      <c r="U646" s="30" t="str">
        <f ca="1">IF(A646="","",IFERROR(IF(OFFSET('Data Model'!$K$1,MATCH(W646,'Data Model'!L:L,0)-1,0)=TRUE,"Y","N"),"N"))</f>
        <v/>
      </c>
      <c r="V646" s="10" t="str">
        <f t="shared" si="17"/>
        <v/>
      </c>
      <c r="W646" s="10" t="str">
        <f t="shared" si="18"/>
        <v/>
      </c>
    </row>
    <row r="647" spans="1:23">
      <c r="A647" s="11"/>
      <c r="B647" s="11"/>
      <c r="C647" s="11"/>
      <c r="D647" s="11"/>
      <c r="E647" s="11"/>
      <c r="F647" s="11"/>
      <c r="G647" s="11"/>
      <c r="H647" s="11"/>
      <c r="I647" s="10" t="str">
        <f ca="1">IFERROR(OFFSET(Profile!$B$1,MATCH(D647&amp;"-"&amp;Medical!C647,Profile!B:B,0)-1,1),"NO DATA PROFILE FOUND")</f>
        <v>NO DATA PROFILE FOUND</v>
      </c>
      <c r="J647" s="10" t="e">
        <f ca="1">OFFSET(Profile!$B$1,MATCH(D647&amp;"-"&amp;Medical!C647,Profile!B:B,0)-1,2)</f>
        <v>#N/A</v>
      </c>
      <c r="K647" s="10" t="e">
        <f ca="1">OFFSET(Profile!$B$1,MATCH(D647&amp;"-"&amp;Medical!C647,Profile!B:B,0)-1,3)</f>
        <v>#N/A</v>
      </c>
      <c r="L647" s="10" t="e">
        <f ca="1">OFFSET(Profile!$B$1,MATCH(D647&amp;"-"&amp;Medical!C647,Profile!B:B,0)-1,4)</f>
        <v>#N/A</v>
      </c>
      <c r="M647" s="10" t="e">
        <f ca="1">OFFSET(Profile!$B$1,MATCH(D647&amp;"-"&amp;Medical!C647,Profile!B:B,0)-1,5)</f>
        <v>#N/A</v>
      </c>
      <c r="N647" s="13"/>
      <c r="O647" s="13"/>
      <c r="P647" s="13"/>
      <c r="Q647" s="13"/>
      <c r="R647" s="27"/>
      <c r="S647" s="27"/>
      <c r="T647" s="27"/>
      <c r="U647" s="30" t="str">
        <f ca="1">IF(A647="","",IFERROR(IF(OFFSET('Data Model'!$K$1,MATCH(W647,'Data Model'!L:L,0)-1,0)=TRUE,"Y","N"),"N"))</f>
        <v/>
      </c>
      <c r="V647" s="10" t="str">
        <f t="shared" si="17"/>
        <v/>
      </c>
      <c r="W647" s="10" t="str">
        <f t="shared" si="18"/>
        <v/>
      </c>
    </row>
    <row r="648" spans="1:23">
      <c r="A648" s="11"/>
      <c r="B648" s="11"/>
      <c r="C648" s="11"/>
      <c r="D648" s="11"/>
      <c r="E648" s="11"/>
      <c r="F648" s="11"/>
      <c r="G648" s="11"/>
      <c r="H648" s="11"/>
      <c r="I648" s="10" t="str">
        <f ca="1">IFERROR(OFFSET(Profile!$B$1,MATCH(D648&amp;"-"&amp;Medical!C648,Profile!B:B,0)-1,1),"NO DATA PROFILE FOUND")</f>
        <v>NO DATA PROFILE FOUND</v>
      </c>
      <c r="J648" s="10" t="e">
        <f ca="1">OFFSET(Profile!$B$1,MATCH(D648&amp;"-"&amp;Medical!C648,Profile!B:B,0)-1,2)</f>
        <v>#N/A</v>
      </c>
      <c r="K648" s="10" t="e">
        <f ca="1">OFFSET(Profile!$B$1,MATCH(D648&amp;"-"&amp;Medical!C648,Profile!B:B,0)-1,3)</f>
        <v>#N/A</v>
      </c>
      <c r="L648" s="10" t="e">
        <f ca="1">OFFSET(Profile!$B$1,MATCH(D648&amp;"-"&amp;Medical!C648,Profile!B:B,0)-1,4)</f>
        <v>#N/A</v>
      </c>
      <c r="M648" s="10" t="e">
        <f ca="1">OFFSET(Profile!$B$1,MATCH(D648&amp;"-"&amp;Medical!C648,Profile!B:B,0)-1,5)</f>
        <v>#N/A</v>
      </c>
      <c r="N648" s="13"/>
      <c r="O648" s="13"/>
      <c r="P648" s="13"/>
      <c r="Q648" s="13"/>
      <c r="R648" s="27"/>
      <c r="S648" s="27"/>
      <c r="T648" s="27"/>
      <c r="U648" s="30" t="str">
        <f ca="1">IF(A648="","",IFERROR(IF(OFFSET('Data Model'!$K$1,MATCH(W648,'Data Model'!L:L,0)-1,0)=TRUE,"Y","N"),"N"))</f>
        <v/>
      </c>
      <c r="V648" s="10" t="str">
        <f t="shared" si="17"/>
        <v/>
      </c>
      <c r="W648" s="10" t="str">
        <f t="shared" si="18"/>
        <v/>
      </c>
    </row>
    <row r="649" spans="1:23">
      <c r="A649" s="11"/>
      <c r="B649" s="11"/>
      <c r="C649" s="11"/>
      <c r="D649" s="11"/>
      <c r="E649" s="11"/>
      <c r="F649" s="11"/>
      <c r="G649" s="11"/>
      <c r="H649" s="11"/>
      <c r="I649" s="10" t="str">
        <f ca="1">IFERROR(OFFSET(Profile!$B$1,MATCH(D649&amp;"-"&amp;Medical!C649,Profile!B:B,0)-1,1),"NO DATA PROFILE FOUND")</f>
        <v>NO DATA PROFILE FOUND</v>
      </c>
      <c r="J649" s="10" t="e">
        <f ca="1">OFFSET(Profile!$B$1,MATCH(D649&amp;"-"&amp;Medical!C649,Profile!B:B,0)-1,2)</f>
        <v>#N/A</v>
      </c>
      <c r="K649" s="10" t="e">
        <f ca="1">OFFSET(Profile!$B$1,MATCH(D649&amp;"-"&amp;Medical!C649,Profile!B:B,0)-1,3)</f>
        <v>#N/A</v>
      </c>
      <c r="L649" s="10" t="e">
        <f ca="1">OFFSET(Profile!$B$1,MATCH(D649&amp;"-"&amp;Medical!C649,Profile!B:B,0)-1,4)</f>
        <v>#N/A</v>
      </c>
      <c r="M649" s="10" t="e">
        <f ca="1">OFFSET(Profile!$B$1,MATCH(D649&amp;"-"&amp;Medical!C649,Profile!B:B,0)-1,5)</f>
        <v>#N/A</v>
      </c>
      <c r="N649" s="13"/>
      <c r="O649" s="13"/>
      <c r="P649" s="13"/>
      <c r="Q649" s="13"/>
      <c r="R649" s="27"/>
      <c r="S649" s="27"/>
      <c r="T649" s="27"/>
      <c r="U649" s="30" t="str">
        <f ca="1">IF(A649="","",IFERROR(IF(OFFSET('Data Model'!$K$1,MATCH(W649,'Data Model'!L:L,0)-1,0)=TRUE,"Y","N"),"N"))</f>
        <v/>
      </c>
      <c r="V649" s="10" t="str">
        <f t="shared" si="17"/>
        <v/>
      </c>
      <c r="W649" s="10" t="str">
        <f t="shared" si="18"/>
        <v/>
      </c>
    </row>
    <row r="650" spans="1:23">
      <c r="A650" s="11"/>
      <c r="B650" s="11"/>
      <c r="C650" s="11"/>
      <c r="D650" s="11"/>
      <c r="E650" s="11"/>
      <c r="F650" s="11"/>
      <c r="G650" s="11"/>
      <c r="H650" s="11"/>
      <c r="I650" s="10" t="str">
        <f ca="1">IFERROR(OFFSET(Profile!$B$1,MATCH(D650&amp;"-"&amp;Medical!C650,Profile!B:B,0)-1,1),"NO DATA PROFILE FOUND")</f>
        <v>NO DATA PROFILE FOUND</v>
      </c>
      <c r="J650" s="10" t="e">
        <f ca="1">OFFSET(Profile!$B$1,MATCH(D650&amp;"-"&amp;Medical!C650,Profile!B:B,0)-1,2)</f>
        <v>#N/A</v>
      </c>
      <c r="K650" s="10" t="e">
        <f ca="1">OFFSET(Profile!$B$1,MATCH(D650&amp;"-"&amp;Medical!C650,Profile!B:B,0)-1,3)</f>
        <v>#N/A</v>
      </c>
      <c r="L650" s="10" t="e">
        <f ca="1">OFFSET(Profile!$B$1,MATCH(D650&amp;"-"&amp;Medical!C650,Profile!B:B,0)-1,4)</f>
        <v>#N/A</v>
      </c>
      <c r="M650" s="10" t="e">
        <f ca="1">OFFSET(Profile!$B$1,MATCH(D650&amp;"-"&amp;Medical!C650,Profile!B:B,0)-1,5)</f>
        <v>#N/A</v>
      </c>
      <c r="N650" s="13"/>
      <c r="O650" s="13"/>
      <c r="P650" s="13"/>
      <c r="Q650" s="13"/>
      <c r="R650" s="27"/>
      <c r="S650" s="27"/>
      <c r="T650" s="27"/>
      <c r="U650" s="30" t="str">
        <f ca="1">IF(A650="","",IFERROR(IF(OFFSET('Data Model'!$K$1,MATCH(W650,'Data Model'!L:L,0)-1,0)=TRUE,"Y","N"),"N"))</f>
        <v/>
      </c>
      <c r="V650" s="10" t="str">
        <f t="shared" si="17"/>
        <v/>
      </c>
      <c r="W650" s="10" t="str">
        <f t="shared" si="18"/>
        <v/>
      </c>
    </row>
    <row r="651" spans="1:23">
      <c r="A651" s="11"/>
      <c r="B651" s="11"/>
      <c r="C651" s="11"/>
      <c r="D651" s="11"/>
      <c r="E651" s="11"/>
      <c r="F651" s="11"/>
      <c r="G651" s="11"/>
      <c r="H651" s="11"/>
      <c r="I651" s="10" t="str">
        <f ca="1">IFERROR(OFFSET(Profile!$B$1,MATCH(D651&amp;"-"&amp;Medical!C651,Profile!B:B,0)-1,1),"NO DATA PROFILE FOUND")</f>
        <v>NO DATA PROFILE FOUND</v>
      </c>
      <c r="J651" s="10" t="e">
        <f ca="1">OFFSET(Profile!$B$1,MATCH(D651&amp;"-"&amp;Medical!C651,Profile!B:B,0)-1,2)</f>
        <v>#N/A</v>
      </c>
      <c r="K651" s="10" t="e">
        <f ca="1">OFFSET(Profile!$B$1,MATCH(D651&amp;"-"&amp;Medical!C651,Profile!B:B,0)-1,3)</f>
        <v>#N/A</v>
      </c>
      <c r="L651" s="10" t="e">
        <f ca="1">OFFSET(Profile!$B$1,MATCH(D651&amp;"-"&amp;Medical!C651,Profile!B:B,0)-1,4)</f>
        <v>#N/A</v>
      </c>
      <c r="M651" s="10" t="e">
        <f ca="1">OFFSET(Profile!$B$1,MATCH(D651&amp;"-"&amp;Medical!C651,Profile!B:B,0)-1,5)</f>
        <v>#N/A</v>
      </c>
      <c r="N651" s="13"/>
      <c r="O651" s="13"/>
      <c r="P651" s="13"/>
      <c r="Q651" s="13"/>
      <c r="R651" s="27"/>
      <c r="S651" s="27"/>
      <c r="T651" s="27"/>
      <c r="U651" s="30" t="str">
        <f ca="1">IF(A651="","",IFERROR(IF(OFFSET('Data Model'!$K$1,MATCH(W651,'Data Model'!L:L,0)-1,0)=TRUE,"Y","N"),"N"))</f>
        <v/>
      </c>
      <c r="V651" s="10" t="str">
        <f t="shared" si="17"/>
        <v/>
      </c>
      <c r="W651" s="10" t="str">
        <f t="shared" si="18"/>
        <v/>
      </c>
    </row>
    <row r="652" spans="1:23">
      <c r="A652" s="11"/>
      <c r="B652" s="11"/>
      <c r="C652" s="11"/>
      <c r="D652" s="11"/>
      <c r="E652" s="11"/>
      <c r="F652" s="11"/>
      <c r="G652" s="11"/>
      <c r="H652" s="11"/>
      <c r="I652" s="10" t="str">
        <f ca="1">IFERROR(OFFSET(Profile!$B$1,MATCH(D652&amp;"-"&amp;Medical!C652,Profile!B:B,0)-1,1),"NO DATA PROFILE FOUND")</f>
        <v>NO DATA PROFILE FOUND</v>
      </c>
      <c r="J652" s="10" t="e">
        <f ca="1">OFFSET(Profile!$B$1,MATCH(D652&amp;"-"&amp;Medical!C652,Profile!B:B,0)-1,2)</f>
        <v>#N/A</v>
      </c>
      <c r="K652" s="10" t="e">
        <f ca="1">OFFSET(Profile!$B$1,MATCH(D652&amp;"-"&amp;Medical!C652,Profile!B:B,0)-1,3)</f>
        <v>#N/A</v>
      </c>
      <c r="L652" s="10" t="e">
        <f ca="1">OFFSET(Profile!$B$1,MATCH(D652&amp;"-"&amp;Medical!C652,Profile!B:B,0)-1,4)</f>
        <v>#N/A</v>
      </c>
      <c r="M652" s="10" t="e">
        <f ca="1">OFFSET(Profile!$B$1,MATCH(D652&amp;"-"&amp;Medical!C652,Profile!B:B,0)-1,5)</f>
        <v>#N/A</v>
      </c>
      <c r="N652" s="13"/>
      <c r="O652" s="13"/>
      <c r="P652" s="13"/>
      <c r="Q652" s="13"/>
      <c r="R652" s="27"/>
      <c r="S652" s="27"/>
      <c r="T652" s="27"/>
      <c r="U652" s="30" t="str">
        <f ca="1">IF(A652="","",IFERROR(IF(OFFSET('Data Model'!$K$1,MATCH(W652,'Data Model'!L:L,0)-1,0)=TRUE,"Y","N"),"N"))</f>
        <v/>
      </c>
      <c r="V652" s="10" t="str">
        <f t="shared" si="17"/>
        <v/>
      </c>
      <c r="W652" s="10" t="str">
        <f t="shared" si="18"/>
        <v/>
      </c>
    </row>
    <row r="653" spans="1:23">
      <c r="A653" s="11"/>
      <c r="B653" s="11"/>
      <c r="C653" s="11"/>
      <c r="D653" s="11"/>
      <c r="E653" s="11"/>
      <c r="F653" s="11"/>
      <c r="G653" s="11"/>
      <c r="H653" s="11"/>
      <c r="I653" s="10" t="str">
        <f ca="1">IFERROR(OFFSET(Profile!$B$1,MATCH(D653&amp;"-"&amp;Medical!C653,Profile!B:B,0)-1,1),"NO DATA PROFILE FOUND")</f>
        <v>NO DATA PROFILE FOUND</v>
      </c>
      <c r="J653" s="10" t="e">
        <f ca="1">OFFSET(Profile!$B$1,MATCH(D653&amp;"-"&amp;Medical!C653,Profile!B:B,0)-1,2)</f>
        <v>#N/A</v>
      </c>
      <c r="K653" s="10" t="e">
        <f ca="1">OFFSET(Profile!$B$1,MATCH(D653&amp;"-"&amp;Medical!C653,Profile!B:B,0)-1,3)</f>
        <v>#N/A</v>
      </c>
      <c r="L653" s="10" t="e">
        <f ca="1">OFFSET(Profile!$B$1,MATCH(D653&amp;"-"&amp;Medical!C653,Profile!B:B,0)-1,4)</f>
        <v>#N/A</v>
      </c>
      <c r="M653" s="10" t="e">
        <f ca="1">OFFSET(Profile!$B$1,MATCH(D653&amp;"-"&amp;Medical!C653,Profile!B:B,0)-1,5)</f>
        <v>#N/A</v>
      </c>
      <c r="N653" s="13"/>
      <c r="O653" s="13"/>
      <c r="P653" s="13"/>
      <c r="Q653" s="13"/>
      <c r="R653" s="27"/>
      <c r="S653" s="27"/>
      <c r="T653" s="27"/>
      <c r="U653" s="30" t="str">
        <f ca="1">IF(A653="","",IFERROR(IF(OFFSET('Data Model'!$K$1,MATCH(W653,'Data Model'!L:L,0)-1,0)=TRUE,"Y","N"),"N"))</f>
        <v/>
      </c>
      <c r="V653" s="10" t="str">
        <f t="shared" si="17"/>
        <v/>
      </c>
      <c r="W653" s="10" t="str">
        <f t="shared" si="18"/>
        <v/>
      </c>
    </row>
    <row r="654" spans="1:23">
      <c r="A654" s="11"/>
      <c r="B654" s="11"/>
      <c r="C654" s="11"/>
      <c r="D654" s="11"/>
      <c r="E654" s="11"/>
      <c r="F654" s="11"/>
      <c r="G654" s="11"/>
      <c r="H654" s="11"/>
      <c r="I654" s="10" t="str">
        <f ca="1">IFERROR(OFFSET(Profile!$B$1,MATCH(D654&amp;"-"&amp;Medical!C654,Profile!B:B,0)-1,1),"NO DATA PROFILE FOUND")</f>
        <v>NO DATA PROFILE FOUND</v>
      </c>
      <c r="J654" s="10" t="e">
        <f ca="1">OFFSET(Profile!$B$1,MATCH(D654&amp;"-"&amp;Medical!C654,Profile!B:B,0)-1,2)</f>
        <v>#N/A</v>
      </c>
      <c r="K654" s="10" t="e">
        <f ca="1">OFFSET(Profile!$B$1,MATCH(D654&amp;"-"&amp;Medical!C654,Profile!B:B,0)-1,3)</f>
        <v>#N/A</v>
      </c>
      <c r="L654" s="10" t="e">
        <f ca="1">OFFSET(Profile!$B$1,MATCH(D654&amp;"-"&amp;Medical!C654,Profile!B:B,0)-1,4)</f>
        <v>#N/A</v>
      </c>
      <c r="M654" s="10" t="e">
        <f ca="1">OFFSET(Profile!$B$1,MATCH(D654&amp;"-"&amp;Medical!C654,Profile!B:B,0)-1,5)</f>
        <v>#N/A</v>
      </c>
      <c r="N654" s="13"/>
      <c r="O654" s="13"/>
      <c r="P654" s="13"/>
      <c r="Q654" s="13"/>
      <c r="R654" s="27"/>
      <c r="S654" s="27"/>
      <c r="T654" s="27"/>
      <c r="U654" s="30" t="str">
        <f ca="1">IF(A654="","",IFERROR(IF(OFFSET('Data Model'!$K$1,MATCH(W654,'Data Model'!L:L,0)-1,0)=TRUE,"Y","N"),"N"))</f>
        <v/>
      </c>
      <c r="V654" s="10" t="str">
        <f t="shared" si="17"/>
        <v/>
      </c>
      <c r="W654" s="10" t="str">
        <f t="shared" si="18"/>
        <v/>
      </c>
    </row>
    <row r="655" spans="1:23">
      <c r="A655" s="11"/>
      <c r="B655" s="11"/>
      <c r="C655" s="11"/>
      <c r="D655" s="11"/>
      <c r="E655" s="11"/>
      <c r="F655" s="11"/>
      <c r="G655" s="11"/>
      <c r="H655" s="11"/>
      <c r="I655" s="10" t="str">
        <f ca="1">IFERROR(OFFSET(Profile!$B$1,MATCH(D655&amp;"-"&amp;Medical!C655,Profile!B:B,0)-1,1),"NO DATA PROFILE FOUND")</f>
        <v>NO DATA PROFILE FOUND</v>
      </c>
      <c r="J655" s="10" t="e">
        <f ca="1">OFFSET(Profile!$B$1,MATCH(D655&amp;"-"&amp;Medical!C655,Profile!B:B,0)-1,2)</f>
        <v>#N/A</v>
      </c>
      <c r="K655" s="10" t="e">
        <f ca="1">OFFSET(Profile!$B$1,MATCH(D655&amp;"-"&amp;Medical!C655,Profile!B:B,0)-1,3)</f>
        <v>#N/A</v>
      </c>
      <c r="L655" s="10" t="e">
        <f ca="1">OFFSET(Profile!$B$1,MATCH(D655&amp;"-"&amp;Medical!C655,Profile!B:B,0)-1,4)</f>
        <v>#N/A</v>
      </c>
      <c r="M655" s="10" t="e">
        <f ca="1">OFFSET(Profile!$B$1,MATCH(D655&amp;"-"&amp;Medical!C655,Profile!B:B,0)-1,5)</f>
        <v>#N/A</v>
      </c>
      <c r="N655" s="13"/>
      <c r="O655" s="13"/>
      <c r="P655" s="13"/>
      <c r="Q655" s="13"/>
      <c r="R655" s="27"/>
      <c r="S655" s="27"/>
      <c r="T655" s="27"/>
      <c r="U655" s="30" t="str">
        <f ca="1">IF(A655="","",IFERROR(IF(OFFSET('Data Model'!$K$1,MATCH(W655,'Data Model'!L:L,0)-1,0)=TRUE,"Y","N"),"N"))</f>
        <v/>
      </c>
      <c r="V655" s="10" t="str">
        <f t="shared" si="17"/>
        <v/>
      </c>
      <c r="W655" s="10" t="str">
        <f t="shared" si="18"/>
        <v/>
      </c>
    </row>
    <row r="656" spans="1:23">
      <c r="A656" s="11"/>
      <c r="B656" s="11"/>
      <c r="C656" s="11"/>
      <c r="D656" s="11"/>
      <c r="E656" s="11"/>
      <c r="F656" s="11"/>
      <c r="G656" s="11"/>
      <c r="H656" s="11"/>
      <c r="I656" s="10" t="str">
        <f ca="1">IFERROR(OFFSET(Profile!$B$1,MATCH(D656&amp;"-"&amp;Medical!C656,Profile!B:B,0)-1,1),"NO DATA PROFILE FOUND")</f>
        <v>NO DATA PROFILE FOUND</v>
      </c>
      <c r="J656" s="10" t="e">
        <f ca="1">OFFSET(Profile!$B$1,MATCH(D656&amp;"-"&amp;Medical!C656,Profile!B:B,0)-1,2)</f>
        <v>#N/A</v>
      </c>
      <c r="K656" s="10" t="e">
        <f ca="1">OFFSET(Profile!$B$1,MATCH(D656&amp;"-"&amp;Medical!C656,Profile!B:B,0)-1,3)</f>
        <v>#N/A</v>
      </c>
      <c r="L656" s="10" t="e">
        <f ca="1">OFFSET(Profile!$B$1,MATCH(D656&amp;"-"&amp;Medical!C656,Profile!B:B,0)-1,4)</f>
        <v>#N/A</v>
      </c>
      <c r="M656" s="10" t="e">
        <f ca="1">OFFSET(Profile!$B$1,MATCH(D656&amp;"-"&amp;Medical!C656,Profile!B:B,0)-1,5)</f>
        <v>#N/A</v>
      </c>
      <c r="N656" s="13"/>
      <c r="O656" s="13"/>
      <c r="P656" s="13"/>
      <c r="Q656" s="13"/>
      <c r="R656" s="27"/>
      <c r="S656" s="27"/>
      <c r="T656" s="27"/>
      <c r="U656" s="30" t="str">
        <f ca="1">IF(A656="","",IFERROR(IF(OFFSET('Data Model'!$K$1,MATCH(W656,'Data Model'!L:L,0)-1,0)=TRUE,"Y","N"),"N"))</f>
        <v/>
      </c>
      <c r="V656" s="10" t="str">
        <f t="shared" si="17"/>
        <v/>
      </c>
      <c r="W656" s="10" t="str">
        <f t="shared" si="18"/>
        <v/>
      </c>
    </row>
    <row r="657" spans="1:23">
      <c r="A657" s="11"/>
      <c r="B657" s="11"/>
      <c r="C657" s="11"/>
      <c r="D657" s="11"/>
      <c r="E657" s="11"/>
      <c r="F657" s="11"/>
      <c r="G657" s="11"/>
      <c r="H657" s="11"/>
      <c r="I657" s="10" t="str">
        <f ca="1">IFERROR(OFFSET(Profile!$B$1,MATCH(D657&amp;"-"&amp;Medical!C657,Profile!B:B,0)-1,1),"NO DATA PROFILE FOUND")</f>
        <v>NO DATA PROFILE FOUND</v>
      </c>
      <c r="J657" s="10" t="e">
        <f ca="1">OFFSET(Profile!$B$1,MATCH(D657&amp;"-"&amp;Medical!C657,Profile!B:B,0)-1,2)</f>
        <v>#N/A</v>
      </c>
      <c r="K657" s="10" t="e">
        <f ca="1">OFFSET(Profile!$B$1,MATCH(D657&amp;"-"&amp;Medical!C657,Profile!B:B,0)-1,3)</f>
        <v>#N/A</v>
      </c>
      <c r="L657" s="10" t="e">
        <f ca="1">OFFSET(Profile!$B$1,MATCH(D657&amp;"-"&amp;Medical!C657,Profile!B:B,0)-1,4)</f>
        <v>#N/A</v>
      </c>
      <c r="M657" s="10" t="e">
        <f ca="1">OFFSET(Profile!$B$1,MATCH(D657&amp;"-"&amp;Medical!C657,Profile!B:B,0)-1,5)</f>
        <v>#N/A</v>
      </c>
      <c r="N657" s="13"/>
      <c r="O657" s="13"/>
      <c r="P657" s="13"/>
      <c r="Q657" s="13"/>
      <c r="R657" s="27"/>
      <c r="S657" s="27"/>
      <c r="T657" s="27"/>
      <c r="U657" s="30" t="str">
        <f ca="1">IF(A657="","",IFERROR(IF(OFFSET('Data Model'!$K$1,MATCH(W657,'Data Model'!L:L,0)-1,0)=TRUE,"Y","N"),"N"))</f>
        <v/>
      </c>
      <c r="V657" s="10" t="str">
        <f t="shared" si="17"/>
        <v/>
      </c>
      <c r="W657" s="10" t="str">
        <f t="shared" si="18"/>
        <v/>
      </c>
    </row>
    <row r="658" spans="1:23">
      <c r="A658" s="11"/>
      <c r="B658" s="11"/>
      <c r="C658" s="11"/>
      <c r="D658" s="11"/>
      <c r="E658" s="11"/>
      <c r="F658" s="11"/>
      <c r="G658" s="11"/>
      <c r="H658" s="11"/>
      <c r="I658" s="10" t="str">
        <f ca="1">IFERROR(OFFSET(Profile!$B$1,MATCH(D658&amp;"-"&amp;Medical!C658,Profile!B:B,0)-1,1),"NO DATA PROFILE FOUND")</f>
        <v>NO DATA PROFILE FOUND</v>
      </c>
      <c r="J658" s="10" t="e">
        <f ca="1">OFFSET(Profile!$B$1,MATCH(D658&amp;"-"&amp;Medical!C658,Profile!B:B,0)-1,2)</f>
        <v>#N/A</v>
      </c>
      <c r="K658" s="10" t="e">
        <f ca="1">OFFSET(Profile!$B$1,MATCH(D658&amp;"-"&amp;Medical!C658,Profile!B:B,0)-1,3)</f>
        <v>#N/A</v>
      </c>
      <c r="L658" s="10" t="e">
        <f ca="1">OFFSET(Profile!$B$1,MATCH(D658&amp;"-"&amp;Medical!C658,Profile!B:B,0)-1,4)</f>
        <v>#N/A</v>
      </c>
      <c r="M658" s="10" t="e">
        <f ca="1">OFFSET(Profile!$B$1,MATCH(D658&amp;"-"&amp;Medical!C658,Profile!B:B,0)-1,5)</f>
        <v>#N/A</v>
      </c>
      <c r="N658" s="13"/>
      <c r="O658" s="13"/>
      <c r="P658" s="13"/>
      <c r="Q658" s="13"/>
      <c r="R658" s="27"/>
      <c r="S658" s="27"/>
      <c r="T658" s="27"/>
      <c r="U658" s="30" t="str">
        <f ca="1">IF(A658="","",IFERROR(IF(OFFSET('Data Model'!$K$1,MATCH(W658,'Data Model'!L:L,0)-1,0)=TRUE,"Y","N"),"N"))</f>
        <v/>
      </c>
      <c r="V658" s="10" t="str">
        <f t="shared" si="17"/>
        <v/>
      </c>
      <c r="W658" s="10" t="str">
        <f t="shared" si="18"/>
        <v/>
      </c>
    </row>
    <row r="659" spans="1:23">
      <c r="A659" s="11"/>
      <c r="B659" s="11"/>
      <c r="C659" s="11"/>
      <c r="D659" s="11"/>
      <c r="E659" s="11"/>
      <c r="F659" s="11"/>
      <c r="G659" s="11"/>
      <c r="H659" s="11"/>
      <c r="I659" s="10" t="str">
        <f ca="1">IFERROR(OFFSET(Profile!$B$1,MATCH(D659&amp;"-"&amp;Medical!C659,Profile!B:B,0)-1,1),"NO DATA PROFILE FOUND")</f>
        <v>NO DATA PROFILE FOUND</v>
      </c>
      <c r="J659" s="10" t="e">
        <f ca="1">OFFSET(Profile!$B$1,MATCH(D659&amp;"-"&amp;Medical!C659,Profile!B:B,0)-1,2)</f>
        <v>#N/A</v>
      </c>
      <c r="K659" s="10" t="e">
        <f ca="1">OFFSET(Profile!$B$1,MATCH(D659&amp;"-"&amp;Medical!C659,Profile!B:B,0)-1,3)</f>
        <v>#N/A</v>
      </c>
      <c r="L659" s="10" t="e">
        <f ca="1">OFFSET(Profile!$B$1,MATCH(D659&amp;"-"&amp;Medical!C659,Profile!B:B,0)-1,4)</f>
        <v>#N/A</v>
      </c>
      <c r="M659" s="10" t="e">
        <f ca="1">OFFSET(Profile!$B$1,MATCH(D659&amp;"-"&amp;Medical!C659,Profile!B:B,0)-1,5)</f>
        <v>#N/A</v>
      </c>
      <c r="N659" s="13"/>
      <c r="O659" s="13"/>
      <c r="P659" s="13"/>
      <c r="Q659" s="13"/>
      <c r="R659" s="27"/>
      <c r="S659" s="27"/>
      <c r="T659" s="27"/>
      <c r="U659" s="30" t="str">
        <f ca="1">IF(A659="","",IFERROR(IF(OFFSET('Data Model'!$K$1,MATCH(W659,'Data Model'!L:L,0)-1,0)=TRUE,"Y","N"),"N"))</f>
        <v/>
      </c>
      <c r="V659" s="10" t="str">
        <f t="shared" si="17"/>
        <v/>
      </c>
      <c r="W659" s="10" t="str">
        <f t="shared" si="18"/>
        <v/>
      </c>
    </row>
    <row r="660" spans="1:23">
      <c r="A660" s="11"/>
      <c r="B660" s="11"/>
      <c r="C660" s="11"/>
      <c r="D660" s="11"/>
      <c r="E660" s="11"/>
      <c r="F660" s="11"/>
      <c r="G660" s="11"/>
      <c r="H660" s="11"/>
      <c r="I660" s="10" t="str">
        <f ca="1">IFERROR(OFFSET(Profile!$B$1,MATCH(D660&amp;"-"&amp;Medical!C660,Profile!B:B,0)-1,1),"NO DATA PROFILE FOUND")</f>
        <v>NO DATA PROFILE FOUND</v>
      </c>
      <c r="J660" s="10" t="e">
        <f ca="1">OFFSET(Profile!$B$1,MATCH(D660&amp;"-"&amp;Medical!C660,Profile!B:B,0)-1,2)</f>
        <v>#N/A</v>
      </c>
      <c r="K660" s="10" t="e">
        <f ca="1">OFFSET(Profile!$B$1,MATCH(D660&amp;"-"&amp;Medical!C660,Profile!B:B,0)-1,3)</f>
        <v>#N/A</v>
      </c>
      <c r="L660" s="10" t="e">
        <f ca="1">OFFSET(Profile!$B$1,MATCH(D660&amp;"-"&amp;Medical!C660,Profile!B:B,0)-1,4)</f>
        <v>#N/A</v>
      </c>
      <c r="M660" s="10" t="e">
        <f ca="1">OFFSET(Profile!$B$1,MATCH(D660&amp;"-"&amp;Medical!C660,Profile!B:B,0)-1,5)</f>
        <v>#N/A</v>
      </c>
      <c r="N660" s="13"/>
      <c r="O660" s="13"/>
      <c r="P660" s="13"/>
      <c r="Q660" s="13"/>
      <c r="R660" s="27"/>
      <c r="S660" s="27"/>
      <c r="T660" s="27"/>
      <c r="U660" s="30" t="str">
        <f ca="1">IF(A660="","",IFERROR(IF(OFFSET('Data Model'!$K$1,MATCH(W660,'Data Model'!L:L,0)-1,0)=TRUE,"Y","N"),"N"))</f>
        <v/>
      </c>
      <c r="V660" s="10" t="str">
        <f t="shared" si="17"/>
        <v/>
      </c>
      <c r="W660" s="10" t="str">
        <f t="shared" si="18"/>
        <v/>
      </c>
    </row>
    <row r="661" spans="1:23">
      <c r="A661" s="11"/>
      <c r="B661" s="11"/>
      <c r="C661" s="11"/>
      <c r="D661" s="11"/>
      <c r="E661" s="11"/>
      <c r="F661" s="11"/>
      <c r="G661" s="11"/>
      <c r="H661" s="11"/>
      <c r="I661" s="10" t="str">
        <f ca="1">IFERROR(OFFSET(Profile!$B$1,MATCH(D661&amp;"-"&amp;Medical!C661,Profile!B:B,0)-1,1),"NO DATA PROFILE FOUND")</f>
        <v>NO DATA PROFILE FOUND</v>
      </c>
      <c r="J661" s="10" t="e">
        <f ca="1">OFFSET(Profile!$B$1,MATCH(D661&amp;"-"&amp;Medical!C661,Profile!B:B,0)-1,2)</f>
        <v>#N/A</v>
      </c>
      <c r="K661" s="10" t="e">
        <f ca="1">OFFSET(Profile!$B$1,MATCH(D661&amp;"-"&amp;Medical!C661,Profile!B:B,0)-1,3)</f>
        <v>#N/A</v>
      </c>
      <c r="L661" s="10" t="e">
        <f ca="1">OFFSET(Profile!$B$1,MATCH(D661&amp;"-"&amp;Medical!C661,Profile!B:B,0)-1,4)</f>
        <v>#N/A</v>
      </c>
      <c r="M661" s="10" t="e">
        <f ca="1">OFFSET(Profile!$B$1,MATCH(D661&amp;"-"&amp;Medical!C661,Profile!B:B,0)-1,5)</f>
        <v>#N/A</v>
      </c>
      <c r="N661" s="13"/>
      <c r="O661" s="13"/>
      <c r="P661" s="13"/>
      <c r="Q661" s="13"/>
      <c r="R661" s="27"/>
      <c r="S661" s="27"/>
      <c r="T661" s="27"/>
      <c r="U661" s="30" t="str">
        <f ca="1">IF(A661="","",IFERROR(IF(OFFSET('Data Model'!$K$1,MATCH(W661,'Data Model'!L:L,0)-1,0)=TRUE,"Y","N"),"N"))</f>
        <v/>
      </c>
      <c r="V661" s="10" t="str">
        <f t="shared" si="17"/>
        <v/>
      </c>
      <c r="W661" s="10" t="str">
        <f t="shared" si="18"/>
        <v/>
      </c>
    </row>
    <row r="662" spans="1:23">
      <c r="A662" s="11"/>
      <c r="B662" s="11"/>
      <c r="C662" s="11"/>
      <c r="D662" s="11"/>
      <c r="E662" s="11"/>
      <c r="F662" s="11"/>
      <c r="G662" s="11"/>
      <c r="H662" s="11"/>
      <c r="I662" s="10" t="str">
        <f ca="1">IFERROR(OFFSET(Profile!$B$1,MATCH(D662&amp;"-"&amp;Medical!C662,Profile!B:B,0)-1,1),"NO DATA PROFILE FOUND")</f>
        <v>NO DATA PROFILE FOUND</v>
      </c>
      <c r="J662" s="10" t="e">
        <f ca="1">OFFSET(Profile!$B$1,MATCH(D662&amp;"-"&amp;Medical!C662,Profile!B:B,0)-1,2)</f>
        <v>#N/A</v>
      </c>
      <c r="K662" s="10" t="e">
        <f ca="1">OFFSET(Profile!$B$1,MATCH(D662&amp;"-"&amp;Medical!C662,Profile!B:B,0)-1,3)</f>
        <v>#N/A</v>
      </c>
      <c r="L662" s="10" t="e">
        <f ca="1">OFFSET(Profile!$B$1,MATCH(D662&amp;"-"&amp;Medical!C662,Profile!B:B,0)-1,4)</f>
        <v>#N/A</v>
      </c>
      <c r="M662" s="10" t="e">
        <f ca="1">OFFSET(Profile!$B$1,MATCH(D662&amp;"-"&amp;Medical!C662,Profile!B:B,0)-1,5)</f>
        <v>#N/A</v>
      </c>
      <c r="N662" s="13"/>
      <c r="O662" s="13"/>
      <c r="P662" s="13"/>
      <c r="Q662" s="13"/>
      <c r="R662" s="27"/>
      <c r="S662" s="27"/>
      <c r="T662" s="27"/>
      <c r="U662" s="30" t="str">
        <f ca="1">IF(A662="","",IFERROR(IF(OFFSET('Data Model'!$K$1,MATCH(W662,'Data Model'!L:L,0)-1,0)=TRUE,"Y","N"),"N"))</f>
        <v/>
      </c>
      <c r="V662" s="10" t="str">
        <f t="shared" si="17"/>
        <v/>
      </c>
      <c r="W662" s="10" t="str">
        <f t="shared" si="18"/>
        <v/>
      </c>
    </row>
    <row r="663" spans="1:23">
      <c r="A663" s="11"/>
      <c r="B663" s="11"/>
      <c r="C663" s="11"/>
      <c r="D663" s="11"/>
      <c r="E663" s="11"/>
      <c r="F663" s="11"/>
      <c r="G663" s="11"/>
      <c r="H663" s="11"/>
      <c r="I663" s="10" t="str">
        <f ca="1">IFERROR(OFFSET(Profile!$B$1,MATCH(D663&amp;"-"&amp;Medical!C663,Profile!B:B,0)-1,1),"NO DATA PROFILE FOUND")</f>
        <v>NO DATA PROFILE FOUND</v>
      </c>
      <c r="J663" s="10" t="e">
        <f ca="1">OFFSET(Profile!$B$1,MATCH(D663&amp;"-"&amp;Medical!C663,Profile!B:B,0)-1,2)</f>
        <v>#N/A</v>
      </c>
      <c r="K663" s="10" t="e">
        <f ca="1">OFFSET(Profile!$B$1,MATCH(D663&amp;"-"&amp;Medical!C663,Profile!B:B,0)-1,3)</f>
        <v>#N/A</v>
      </c>
      <c r="L663" s="10" t="e">
        <f ca="1">OFFSET(Profile!$B$1,MATCH(D663&amp;"-"&amp;Medical!C663,Profile!B:B,0)-1,4)</f>
        <v>#N/A</v>
      </c>
      <c r="M663" s="10" t="e">
        <f ca="1">OFFSET(Profile!$B$1,MATCH(D663&amp;"-"&amp;Medical!C663,Profile!B:B,0)-1,5)</f>
        <v>#N/A</v>
      </c>
      <c r="N663" s="13"/>
      <c r="O663" s="13"/>
      <c r="P663" s="13"/>
      <c r="Q663" s="13"/>
      <c r="R663" s="27"/>
      <c r="S663" s="27"/>
      <c r="T663" s="27"/>
      <c r="U663" s="30" t="str">
        <f ca="1">IF(A663="","",IFERROR(IF(OFFSET('Data Model'!$K$1,MATCH(W663,'Data Model'!L:L,0)-1,0)=TRUE,"Y","N"),"N"))</f>
        <v/>
      </c>
      <c r="V663" s="10" t="str">
        <f t="shared" si="17"/>
        <v/>
      </c>
      <c r="W663" s="10" t="str">
        <f t="shared" si="18"/>
        <v/>
      </c>
    </row>
    <row r="664" spans="1:23">
      <c r="A664" s="11"/>
      <c r="B664" s="11"/>
      <c r="C664" s="11"/>
      <c r="D664" s="11"/>
      <c r="E664" s="11"/>
      <c r="F664" s="11"/>
      <c r="G664" s="11"/>
      <c r="H664" s="11"/>
      <c r="I664" s="10" t="str">
        <f ca="1">IFERROR(OFFSET(Profile!$B$1,MATCH(D664&amp;"-"&amp;Medical!C664,Profile!B:B,0)-1,1),"NO DATA PROFILE FOUND")</f>
        <v>NO DATA PROFILE FOUND</v>
      </c>
      <c r="J664" s="10" t="e">
        <f ca="1">OFFSET(Profile!$B$1,MATCH(D664&amp;"-"&amp;Medical!C664,Profile!B:B,0)-1,2)</f>
        <v>#N/A</v>
      </c>
      <c r="K664" s="10" t="e">
        <f ca="1">OFFSET(Profile!$B$1,MATCH(D664&amp;"-"&amp;Medical!C664,Profile!B:B,0)-1,3)</f>
        <v>#N/A</v>
      </c>
      <c r="L664" s="10" t="e">
        <f ca="1">OFFSET(Profile!$B$1,MATCH(D664&amp;"-"&amp;Medical!C664,Profile!B:B,0)-1,4)</f>
        <v>#N/A</v>
      </c>
      <c r="M664" s="10" t="e">
        <f ca="1">OFFSET(Profile!$B$1,MATCH(D664&amp;"-"&amp;Medical!C664,Profile!B:B,0)-1,5)</f>
        <v>#N/A</v>
      </c>
      <c r="N664" s="13"/>
      <c r="O664" s="13"/>
      <c r="P664" s="13"/>
      <c r="Q664" s="13"/>
      <c r="R664" s="27"/>
      <c r="S664" s="27"/>
      <c r="T664" s="27"/>
      <c r="U664" s="30" t="str">
        <f ca="1">IF(A664="","",IFERROR(IF(OFFSET('Data Model'!$K$1,MATCH(W664,'Data Model'!L:L,0)-1,0)=TRUE,"Y","N"),"N"))</f>
        <v/>
      </c>
      <c r="V664" s="10" t="str">
        <f t="shared" si="17"/>
        <v/>
      </c>
      <c r="W664" s="10" t="str">
        <f t="shared" si="18"/>
        <v/>
      </c>
    </row>
    <row r="665" spans="1:23">
      <c r="A665" s="11"/>
      <c r="B665" s="11"/>
      <c r="C665" s="11"/>
      <c r="D665" s="11"/>
      <c r="E665" s="11"/>
      <c r="F665" s="11"/>
      <c r="G665" s="11"/>
      <c r="H665" s="11"/>
      <c r="I665" s="10" t="str">
        <f ca="1">IFERROR(OFFSET(Profile!$B$1,MATCH(D665&amp;"-"&amp;Medical!C665,Profile!B:B,0)-1,1),"NO DATA PROFILE FOUND")</f>
        <v>NO DATA PROFILE FOUND</v>
      </c>
      <c r="J665" s="10" t="e">
        <f ca="1">OFFSET(Profile!$B$1,MATCH(D665&amp;"-"&amp;Medical!C665,Profile!B:B,0)-1,2)</f>
        <v>#N/A</v>
      </c>
      <c r="K665" s="10" t="e">
        <f ca="1">OFFSET(Profile!$B$1,MATCH(D665&amp;"-"&amp;Medical!C665,Profile!B:B,0)-1,3)</f>
        <v>#N/A</v>
      </c>
      <c r="L665" s="10" t="e">
        <f ca="1">OFFSET(Profile!$B$1,MATCH(D665&amp;"-"&amp;Medical!C665,Profile!B:B,0)-1,4)</f>
        <v>#N/A</v>
      </c>
      <c r="M665" s="10" t="e">
        <f ca="1">OFFSET(Profile!$B$1,MATCH(D665&amp;"-"&amp;Medical!C665,Profile!B:B,0)-1,5)</f>
        <v>#N/A</v>
      </c>
      <c r="N665" s="13"/>
      <c r="O665" s="13"/>
      <c r="P665" s="13"/>
      <c r="Q665" s="13"/>
      <c r="R665" s="27"/>
      <c r="S665" s="27"/>
      <c r="T665" s="27"/>
      <c r="U665" s="30" t="str">
        <f ca="1">IF(A665="","",IFERROR(IF(OFFSET('Data Model'!$K$1,MATCH(W665,'Data Model'!L:L,0)-1,0)=TRUE,"Y","N"),"N"))</f>
        <v/>
      </c>
      <c r="V665" s="10" t="str">
        <f t="shared" si="17"/>
        <v/>
      </c>
      <c r="W665" s="10" t="str">
        <f t="shared" si="18"/>
        <v/>
      </c>
    </row>
    <row r="666" spans="1:23">
      <c r="A666" s="11"/>
      <c r="B666" s="11"/>
      <c r="C666" s="11"/>
      <c r="D666" s="11"/>
      <c r="E666" s="11"/>
      <c r="F666" s="11"/>
      <c r="G666" s="11"/>
      <c r="H666" s="11"/>
      <c r="I666" s="10" t="str">
        <f ca="1">IFERROR(OFFSET(Profile!$B$1,MATCH(D666&amp;"-"&amp;Medical!C666,Profile!B:B,0)-1,1),"NO DATA PROFILE FOUND")</f>
        <v>NO DATA PROFILE FOUND</v>
      </c>
      <c r="J666" s="10" t="e">
        <f ca="1">OFFSET(Profile!$B$1,MATCH(D666&amp;"-"&amp;Medical!C666,Profile!B:B,0)-1,2)</f>
        <v>#N/A</v>
      </c>
      <c r="K666" s="10" t="e">
        <f ca="1">OFFSET(Profile!$B$1,MATCH(D666&amp;"-"&amp;Medical!C666,Profile!B:B,0)-1,3)</f>
        <v>#N/A</v>
      </c>
      <c r="L666" s="10" t="e">
        <f ca="1">OFFSET(Profile!$B$1,MATCH(D666&amp;"-"&amp;Medical!C666,Profile!B:B,0)-1,4)</f>
        <v>#N/A</v>
      </c>
      <c r="M666" s="10" t="e">
        <f ca="1">OFFSET(Profile!$B$1,MATCH(D666&amp;"-"&amp;Medical!C666,Profile!B:B,0)-1,5)</f>
        <v>#N/A</v>
      </c>
      <c r="N666" s="13"/>
      <c r="O666" s="13"/>
      <c r="P666" s="13"/>
      <c r="Q666" s="13"/>
      <c r="R666" s="27"/>
      <c r="S666" s="27"/>
      <c r="T666" s="27"/>
      <c r="U666" s="30" t="str">
        <f ca="1">IF(A666="","",IFERROR(IF(OFFSET('Data Model'!$K$1,MATCH(W666,'Data Model'!L:L,0)-1,0)=TRUE,"Y","N"),"N"))</f>
        <v/>
      </c>
      <c r="V666" s="10" t="str">
        <f t="shared" si="17"/>
        <v/>
      </c>
      <c r="W666" s="10" t="str">
        <f t="shared" si="18"/>
        <v/>
      </c>
    </row>
    <row r="667" spans="1:23">
      <c r="A667" s="11"/>
      <c r="B667" s="11"/>
      <c r="C667" s="11"/>
      <c r="D667" s="11"/>
      <c r="E667" s="11"/>
      <c r="F667" s="11"/>
      <c r="G667" s="11"/>
      <c r="H667" s="11"/>
      <c r="I667" s="10" t="str">
        <f ca="1">IFERROR(OFFSET(Profile!$B$1,MATCH(D667&amp;"-"&amp;Medical!C667,Profile!B:B,0)-1,1),"NO DATA PROFILE FOUND")</f>
        <v>NO DATA PROFILE FOUND</v>
      </c>
      <c r="J667" s="10" t="e">
        <f ca="1">OFFSET(Profile!$B$1,MATCH(D667&amp;"-"&amp;Medical!C667,Profile!B:B,0)-1,2)</f>
        <v>#N/A</v>
      </c>
      <c r="K667" s="10" t="e">
        <f ca="1">OFFSET(Profile!$B$1,MATCH(D667&amp;"-"&amp;Medical!C667,Profile!B:B,0)-1,3)</f>
        <v>#N/A</v>
      </c>
      <c r="L667" s="10" t="e">
        <f ca="1">OFFSET(Profile!$B$1,MATCH(D667&amp;"-"&amp;Medical!C667,Profile!B:B,0)-1,4)</f>
        <v>#N/A</v>
      </c>
      <c r="M667" s="10" t="e">
        <f ca="1">OFFSET(Profile!$B$1,MATCH(D667&amp;"-"&amp;Medical!C667,Profile!B:B,0)-1,5)</f>
        <v>#N/A</v>
      </c>
      <c r="N667" s="13"/>
      <c r="O667" s="13"/>
      <c r="P667" s="13"/>
      <c r="Q667" s="13"/>
      <c r="R667" s="27"/>
      <c r="S667" s="27"/>
      <c r="T667" s="27"/>
      <c r="U667" s="30" t="str">
        <f ca="1">IF(A667="","",IFERROR(IF(OFFSET('Data Model'!$K$1,MATCH(W667,'Data Model'!L:L,0)-1,0)=TRUE,"Y","N"),"N"))</f>
        <v/>
      </c>
      <c r="V667" s="10" t="str">
        <f t="shared" si="17"/>
        <v/>
      </c>
      <c r="W667" s="10" t="str">
        <f t="shared" si="18"/>
        <v/>
      </c>
    </row>
    <row r="668" spans="1:23">
      <c r="A668" s="11"/>
      <c r="B668" s="11"/>
      <c r="C668" s="11"/>
      <c r="D668" s="11"/>
      <c r="E668" s="11"/>
      <c r="F668" s="11"/>
      <c r="G668" s="11"/>
      <c r="H668" s="11"/>
      <c r="I668" s="10" t="str">
        <f ca="1">IFERROR(OFFSET(Profile!$B$1,MATCH(D668&amp;"-"&amp;Medical!C668,Profile!B:B,0)-1,1),"NO DATA PROFILE FOUND")</f>
        <v>NO DATA PROFILE FOUND</v>
      </c>
      <c r="J668" s="10" t="e">
        <f ca="1">OFFSET(Profile!$B$1,MATCH(D668&amp;"-"&amp;Medical!C668,Profile!B:B,0)-1,2)</f>
        <v>#N/A</v>
      </c>
      <c r="K668" s="10" t="e">
        <f ca="1">OFFSET(Profile!$B$1,MATCH(D668&amp;"-"&amp;Medical!C668,Profile!B:B,0)-1,3)</f>
        <v>#N/A</v>
      </c>
      <c r="L668" s="10" t="e">
        <f ca="1">OFFSET(Profile!$B$1,MATCH(D668&amp;"-"&amp;Medical!C668,Profile!B:B,0)-1,4)</f>
        <v>#N/A</v>
      </c>
      <c r="M668" s="10" t="e">
        <f ca="1">OFFSET(Profile!$B$1,MATCH(D668&amp;"-"&amp;Medical!C668,Profile!B:B,0)-1,5)</f>
        <v>#N/A</v>
      </c>
      <c r="N668" s="13"/>
      <c r="O668" s="13"/>
      <c r="P668" s="13"/>
      <c r="Q668" s="13"/>
      <c r="R668" s="27"/>
      <c r="S668" s="27"/>
      <c r="T668" s="27"/>
      <c r="U668" s="30" t="str">
        <f ca="1">IF(A668="","",IFERROR(IF(OFFSET('Data Model'!$K$1,MATCH(W668,'Data Model'!L:L,0)-1,0)=TRUE,"Y","N"),"N"))</f>
        <v/>
      </c>
      <c r="V668" s="10" t="str">
        <f t="shared" si="17"/>
        <v/>
      </c>
      <c r="W668" s="10" t="str">
        <f t="shared" si="18"/>
        <v/>
      </c>
    </row>
    <row r="669" spans="1:23">
      <c r="A669" s="11"/>
      <c r="B669" s="11"/>
      <c r="C669" s="11"/>
      <c r="D669" s="11"/>
      <c r="E669" s="11"/>
      <c r="F669" s="11"/>
      <c r="G669" s="11"/>
      <c r="H669" s="11"/>
      <c r="I669" s="10" t="str">
        <f ca="1">IFERROR(OFFSET(Profile!$B$1,MATCH(D669&amp;"-"&amp;Medical!C669,Profile!B:B,0)-1,1),"NO DATA PROFILE FOUND")</f>
        <v>NO DATA PROFILE FOUND</v>
      </c>
      <c r="J669" s="10" t="e">
        <f ca="1">OFFSET(Profile!$B$1,MATCH(D669&amp;"-"&amp;Medical!C669,Profile!B:B,0)-1,2)</f>
        <v>#N/A</v>
      </c>
      <c r="K669" s="10" t="e">
        <f ca="1">OFFSET(Profile!$B$1,MATCH(D669&amp;"-"&amp;Medical!C669,Profile!B:B,0)-1,3)</f>
        <v>#N/A</v>
      </c>
      <c r="L669" s="10" t="e">
        <f ca="1">OFFSET(Profile!$B$1,MATCH(D669&amp;"-"&amp;Medical!C669,Profile!B:B,0)-1,4)</f>
        <v>#N/A</v>
      </c>
      <c r="M669" s="10" t="e">
        <f ca="1">OFFSET(Profile!$B$1,MATCH(D669&amp;"-"&amp;Medical!C669,Profile!B:B,0)-1,5)</f>
        <v>#N/A</v>
      </c>
      <c r="N669" s="13"/>
      <c r="O669" s="13"/>
      <c r="P669" s="13"/>
      <c r="Q669" s="13"/>
      <c r="R669" s="27"/>
      <c r="S669" s="27"/>
      <c r="T669" s="27"/>
      <c r="U669" s="30" t="str">
        <f ca="1">IF(A669="","",IFERROR(IF(OFFSET('Data Model'!$K$1,MATCH(W669,'Data Model'!L:L,0)-1,0)=TRUE,"Y","N"),"N"))</f>
        <v/>
      </c>
      <c r="V669" s="10" t="str">
        <f t="shared" si="17"/>
        <v/>
      </c>
      <c r="W669" s="10" t="str">
        <f t="shared" si="18"/>
        <v/>
      </c>
    </row>
    <row r="670" spans="1:23">
      <c r="A670" s="11"/>
      <c r="B670" s="11"/>
      <c r="C670" s="11"/>
      <c r="D670" s="11"/>
      <c r="E670" s="11"/>
      <c r="F670" s="11"/>
      <c r="G670" s="11"/>
      <c r="H670" s="11"/>
      <c r="I670" s="10" t="str">
        <f ca="1">IFERROR(OFFSET(Profile!$B$1,MATCH(D670&amp;"-"&amp;Medical!C670,Profile!B:B,0)-1,1),"NO DATA PROFILE FOUND")</f>
        <v>NO DATA PROFILE FOUND</v>
      </c>
      <c r="J670" s="10" t="e">
        <f ca="1">OFFSET(Profile!$B$1,MATCH(D670&amp;"-"&amp;Medical!C670,Profile!B:B,0)-1,2)</f>
        <v>#N/A</v>
      </c>
      <c r="K670" s="10" t="e">
        <f ca="1">OFFSET(Profile!$B$1,MATCH(D670&amp;"-"&amp;Medical!C670,Profile!B:B,0)-1,3)</f>
        <v>#N/A</v>
      </c>
      <c r="L670" s="10" t="e">
        <f ca="1">OFFSET(Profile!$B$1,MATCH(D670&amp;"-"&amp;Medical!C670,Profile!B:B,0)-1,4)</f>
        <v>#N/A</v>
      </c>
      <c r="M670" s="10" t="e">
        <f ca="1">OFFSET(Profile!$B$1,MATCH(D670&amp;"-"&amp;Medical!C670,Profile!B:B,0)-1,5)</f>
        <v>#N/A</v>
      </c>
      <c r="N670" s="13"/>
      <c r="O670" s="13"/>
      <c r="P670" s="13"/>
      <c r="Q670" s="13"/>
      <c r="R670" s="27"/>
      <c r="S670" s="27"/>
      <c r="T670" s="27"/>
      <c r="U670" s="30" t="str">
        <f ca="1">IF(A670="","",IFERROR(IF(OFFSET('Data Model'!$K$1,MATCH(W670,'Data Model'!L:L,0)-1,0)=TRUE,"Y","N"),"N"))</f>
        <v/>
      </c>
      <c r="V670" s="10" t="str">
        <f t="shared" si="17"/>
        <v/>
      </c>
      <c r="W670" s="10" t="str">
        <f t="shared" si="18"/>
        <v/>
      </c>
    </row>
    <row r="671" spans="1:23">
      <c r="A671" s="11"/>
      <c r="B671" s="11"/>
      <c r="C671" s="11"/>
      <c r="D671" s="11"/>
      <c r="E671" s="11"/>
      <c r="F671" s="11"/>
      <c r="G671" s="11"/>
      <c r="H671" s="11"/>
      <c r="I671" s="10" t="str">
        <f ca="1">IFERROR(OFFSET(Profile!$B$1,MATCH(D671&amp;"-"&amp;Medical!C671,Profile!B:B,0)-1,1),"NO DATA PROFILE FOUND")</f>
        <v>NO DATA PROFILE FOUND</v>
      </c>
      <c r="J671" s="10" t="e">
        <f ca="1">OFFSET(Profile!$B$1,MATCH(D671&amp;"-"&amp;Medical!C671,Profile!B:B,0)-1,2)</f>
        <v>#N/A</v>
      </c>
      <c r="K671" s="10" t="e">
        <f ca="1">OFFSET(Profile!$B$1,MATCH(D671&amp;"-"&amp;Medical!C671,Profile!B:B,0)-1,3)</f>
        <v>#N/A</v>
      </c>
      <c r="L671" s="10" t="e">
        <f ca="1">OFFSET(Profile!$B$1,MATCH(D671&amp;"-"&amp;Medical!C671,Profile!B:B,0)-1,4)</f>
        <v>#N/A</v>
      </c>
      <c r="M671" s="10" t="e">
        <f ca="1">OFFSET(Profile!$B$1,MATCH(D671&amp;"-"&amp;Medical!C671,Profile!B:B,0)-1,5)</f>
        <v>#N/A</v>
      </c>
      <c r="N671" s="13"/>
      <c r="O671" s="13"/>
      <c r="P671" s="13"/>
      <c r="Q671" s="13"/>
      <c r="R671" s="27"/>
      <c r="S671" s="27"/>
      <c r="T671" s="27"/>
      <c r="U671" s="30" t="str">
        <f ca="1">IF(A671="","",IFERROR(IF(OFFSET('Data Model'!$K$1,MATCH(W671,'Data Model'!L:L,0)-1,0)=TRUE,"Y","N"),"N"))</f>
        <v/>
      </c>
      <c r="V671" s="10" t="str">
        <f t="shared" si="17"/>
        <v/>
      </c>
      <c r="W671" s="10" t="str">
        <f t="shared" si="18"/>
        <v/>
      </c>
    </row>
    <row r="672" spans="1:23">
      <c r="A672" s="11"/>
      <c r="B672" s="11"/>
      <c r="C672" s="11"/>
      <c r="D672" s="11"/>
      <c r="E672" s="11"/>
      <c r="F672" s="11"/>
      <c r="G672" s="11"/>
      <c r="H672" s="11"/>
      <c r="I672" s="10" t="str">
        <f ca="1">IFERROR(OFFSET(Profile!$B$1,MATCH(D672&amp;"-"&amp;Medical!C672,Profile!B:B,0)-1,1),"NO DATA PROFILE FOUND")</f>
        <v>NO DATA PROFILE FOUND</v>
      </c>
      <c r="J672" s="10" t="e">
        <f ca="1">OFFSET(Profile!$B$1,MATCH(D672&amp;"-"&amp;Medical!C672,Profile!B:B,0)-1,2)</f>
        <v>#N/A</v>
      </c>
      <c r="K672" s="10" t="e">
        <f ca="1">OFFSET(Profile!$B$1,MATCH(D672&amp;"-"&amp;Medical!C672,Profile!B:B,0)-1,3)</f>
        <v>#N/A</v>
      </c>
      <c r="L672" s="10" t="e">
        <f ca="1">OFFSET(Profile!$B$1,MATCH(D672&amp;"-"&amp;Medical!C672,Profile!B:B,0)-1,4)</f>
        <v>#N/A</v>
      </c>
      <c r="M672" s="10" t="e">
        <f ca="1">OFFSET(Profile!$B$1,MATCH(D672&amp;"-"&amp;Medical!C672,Profile!B:B,0)-1,5)</f>
        <v>#N/A</v>
      </c>
      <c r="N672" s="13"/>
      <c r="O672" s="13"/>
      <c r="P672" s="13"/>
      <c r="Q672" s="13"/>
      <c r="R672" s="27"/>
      <c r="S672" s="27"/>
      <c r="T672" s="27"/>
      <c r="U672" s="30" t="str">
        <f ca="1">IF(A672="","",IFERROR(IF(OFFSET('Data Model'!$K$1,MATCH(W672,'Data Model'!L:L,0)-1,0)=TRUE,"Y","N"),"N"))</f>
        <v/>
      </c>
      <c r="V672" s="10" t="str">
        <f t="shared" si="17"/>
        <v/>
      </c>
      <c r="W672" s="10" t="str">
        <f t="shared" si="18"/>
        <v/>
      </c>
    </row>
    <row r="673" spans="1:23">
      <c r="A673" s="11"/>
      <c r="B673" s="11"/>
      <c r="C673" s="11"/>
      <c r="D673" s="11"/>
      <c r="E673" s="11"/>
      <c r="F673" s="11"/>
      <c r="G673" s="11"/>
      <c r="H673" s="11"/>
      <c r="I673" s="10" t="str">
        <f ca="1">IFERROR(OFFSET(Profile!$B$1,MATCH(D673&amp;"-"&amp;Medical!C673,Profile!B:B,0)-1,1),"NO DATA PROFILE FOUND")</f>
        <v>NO DATA PROFILE FOUND</v>
      </c>
      <c r="J673" s="10" t="e">
        <f ca="1">OFFSET(Profile!$B$1,MATCH(D673&amp;"-"&amp;Medical!C673,Profile!B:B,0)-1,2)</f>
        <v>#N/A</v>
      </c>
      <c r="K673" s="10" t="e">
        <f ca="1">OFFSET(Profile!$B$1,MATCH(D673&amp;"-"&amp;Medical!C673,Profile!B:B,0)-1,3)</f>
        <v>#N/A</v>
      </c>
      <c r="L673" s="10" t="e">
        <f ca="1">OFFSET(Profile!$B$1,MATCH(D673&amp;"-"&amp;Medical!C673,Profile!B:B,0)-1,4)</f>
        <v>#N/A</v>
      </c>
      <c r="M673" s="10" t="e">
        <f ca="1">OFFSET(Profile!$B$1,MATCH(D673&amp;"-"&amp;Medical!C673,Profile!B:B,0)-1,5)</f>
        <v>#N/A</v>
      </c>
      <c r="N673" s="13"/>
      <c r="O673" s="13"/>
      <c r="P673" s="13"/>
      <c r="Q673" s="13"/>
      <c r="R673" s="27"/>
      <c r="S673" s="27"/>
      <c r="T673" s="27"/>
      <c r="U673" s="30" t="str">
        <f ca="1">IF(A673="","",IFERROR(IF(OFFSET('Data Model'!$K$1,MATCH(W673,'Data Model'!L:L,0)-1,0)=TRUE,"Y","N"),"N"))</f>
        <v/>
      </c>
      <c r="V673" s="10" t="str">
        <f t="shared" si="17"/>
        <v/>
      </c>
      <c r="W673" s="10" t="str">
        <f t="shared" si="18"/>
        <v/>
      </c>
    </row>
    <row r="674" spans="1:23">
      <c r="A674" s="11"/>
      <c r="B674" s="11"/>
      <c r="C674" s="11"/>
      <c r="D674" s="11"/>
      <c r="E674" s="11"/>
      <c r="F674" s="11"/>
      <c r="G674" s="11"/>
      <c r="H674" s="11"/>
      <c r="I674" s="10" t="str">
        <f ca="1">IFERROR(OFFSET(Profile!$B$1,MATCH(D674&amp;"-"&amp;Medical!C674,Profile!B:B,0)-1,1),"NO DATA PROFILE FOUND")</f>
        <v>NO DATA PROFILE FOUND</v>
      </c>
      <c r="J674" s="10" t="e">
        <f ca="1">OFFSET(Profile!$B$1,MATCH(D674&amp;"-"&amp;Medical!C674,Profile!B:B,0)-1,2)</f>
        <v>#N/A</v>
      </c>
      <c r="K674" s="10" t="e">
        <f ca="1">OFFSET(Profile!$B$1,MATCH(D674&amp;"-"&amp;Medical!C674,Profile!B:B,0)-1,3)</f>
        <v>#N/A</v>
      </c>
      <c r="L674" s="10" t="e">
        <f ca="1">OFFSET(Profile!$B$1,MATCH(D674&amp;"-"&amp;Medical!C674,Profile!B:B,0)-1,4)</f>
        <v>#N/A</v>
      </c>
      <c r="M674" s="10" t="e">
        <f ca="1">OFFSET(Profile!$B$1,MATCH(D674&amp;"-"&amp;Medical!C674,Profile!B:B,0)-1,5)</f>
        <v>#N/A</v>
      </c>
      <c r="N674" s="13"/>
      <c r="O674" s="13"/>
      <c r="P674" s="13"/>
      <c r="Q674" s="13"/>
      <c r="R674" s="27"/>
      <c r="S674" s="27"/>
      <c r="T674" s="27"/>
      <c r="U674" s="30" t="str">
        <f ca="1">IF(A674="","",IFERROR(IF(OFFSET('Data Model'!$K$1,MATCH(W674,'Data Model'!L:L,0)-1,0)=TRUE,"Y","N"),"N"))</f>
        <v/>
      </c>
      <c r="V674" s="10" t="str">
        <f t="shared" si="17"/>
        <v/>
      </c>
      <c r="W674" s="10" t="str">
        <f t="shared" si="18"/>
        <v/>
      </c>
    </row>
    <row r="675" spans="1:23">
      <c r="A675" s="11"/>
      <c r="B675" s="11"/>
      <c r="C675" s="11"/>
      <c r="D675" s="11"/>
      <c r="E675" s="11"/>
      <c r="F675" s="11"/>
      <c r="G675" s="11"/>
      <c r="H675" s="11"/>
      <c r="I675" s="10" t="str">
        <f ca="1">IFERROR(OFFSET(Profile!$B$1,MATCH(D675&amp;"-"&amp;Medical!C675,Profile!B:B,0)-1,1),"NO DATA PROFILE FOUND")</f>
        <v>NO DATA PROFILE FOUND</v>
      </c>
      <c r="J675" s="10" t="e">
        <f ca="1">OFFSET(Profile!$B$1,MATCH(D675&amp;"-"&amp;Medical!C675,Profile!B:B,0)-1,2)</f>
        <v>#N/A</v>
      </c>
      <c r="K675" s="10" t="e">
        <f ca="1">OFFSET(Profile!$B$1,MATCH(D675&amp;"-"&amp;Medical!C675,Profile!B:B,0)-1,3)</f>
        <v>#N/A</v>
      </c>
      <c r="L675" s="10" t="e">
        <f ca="1">OFFSET(Profile!$B$1,MATCH(D675&amp;"-"&amp;Medical!C675,Profile!B:B,0)-1,4)</f>
        <v>#N/A</v>
      </c>
      <c r="M675" s="10" t="e">
        <f ca="1">OFFSET(Profile!$B$1,MATCH(D675&amp;"-"&amp;Medical!C675,Profile!B:B,0)-1,5)</f>
        <v>#N/A</v>
      </c>
      <c r="N675" s="13"/>
      <c r="O675" s="13"/>
      <c r="P675" s="13"/>
      <c r="Q675" s="13"/>
      <c r="R675" s="27"/>
      <c r="S675" s="27"/>
      <c r="T675" s="27"/>
      <c r="U675" s="30" t="str">
        <f ca="1">IF(A675="","",IFERROR(IF(OFFSET('Data Model'!$K$1,MATCH(W675,'Data Model'!L:L,0)-1,0)=TRUE,"Y","N"),"N"))</f>
        <v/>
      </c>
      <c r="V675" s="10" t="str">
        <f t="shared" si="17"/>
        <v/>
      </c>
      <c r="W675" s="10" t="str">
        <f t="shared" si="18"/>
        <v/>
      </c>
    </row>
    <row r="676" spans="1:23">
      <c r="A676" s="11"/>
      <c r="B676" s="11"/>
      <c r="C676" s="11"/>
      <c r="D676" s="11"/>
      <c r="E676" s="11"/>
      <c r="F676" s="11"/>
      <c r="G676" s="11"/>
      <c r="H676" s="11"/>
      <c r="I676" s="10" t="str">
        <f ca="1">IFERROR(OFFSET(Profile!$B$1,MATCH(D676&amp;"-"&amp;Medical!C676,Profile!B:B,0)-1,1),"NO DATA PROFILE FOUND")</f>
        <v>NO DATA PROFILE FOUND</v>
      </c>
      <c r="J676" s="10" t="e">
        <f ca="1">OFFSET(Profile!$B$1,MATCH(D676&amp;"-"&amp;Medical!C676,Profile!B:B,0)-1,2)</f>
        <v>#N/A</v>
      </c>
      <c r="K676" s="10" t="e">
        <f ca="1">OFFSET(Profile!$B$1,MATCH(D676&amp;"-"&amp;Medical!C676,Profile!B:B,0)-1,3)</f>
        <v>#N/A</v>
      </c>
      <c r="L676" s="10" t="e">
        <f ca="1">OFFSET(Profile!$B$1,MATCH(D676&amp;"-"&amp;Medical!C676,Profile!B:B,0)-1,4)</f>
        <v>#N/A</v>
      </c>
      <c r="M676" s="10" t="e">
        <f ca="1">OFFSET(Profile!$B$1,MATCH(D676&amp;"-"&amp;Medical!C676,Profile!B:B,0)-1,5)</f>
        <v>#N/A</v>
      </c>
      <c r="N676" s="13"/>
      <c r="O676" s="13"/>
      <c r="P676" s="13"/>
      <c r="Q676" s="13"/>
      <c r="R676" s="27"/>
      <c r="S676" s="27"/>
      <c r="T676" s="27"/>
      <c r="U676" s="30" t="str">
        <f ca="1">IF(A676="","",IFERROR(IF(OFFSET('Data Model'!$K$1,MATCH(W676,'Data Model'!L:L,0)-1,0)=TRUE,"Y","N"),"N"))</f>
        <v/>
      </c>
      <c r="V676" s="10" t="str">
        <f t="shared" si="17"/>
        <v/>
      </c>
      <c r="W676" s="10" t="str">
        <f t="shared" si="18"/>
        <v/>
      </c>
    </row>
    <row r="677" spans="1:23">
      <c r="A677" s="11"/>
      <c r="B677" s="11"/>
      <c r="C677" s="11"/>
      <c r="D677" s="11"/>
      <c r="E677" s="11"/>
      <c r="F677" s="11"/>
      <c r="G677" s="11"/>
      <c r="H677" s="11"/>
      <c r="I677" s="10" t="str">
        <f ca="1">IFERROR(OFFSET(Profile!$B$1,MATCH(D677&amp;"-"&amp;Medical!C677,Profile!B:B,0)-1,1),"NO DATA PROFILE FOUND")</f>
        <v>NO DATA PROFILE FOUND</v>
      </c>
      <c r="J677" s="10" t="e">
        <f ca="1">OFFSET(Profile!$B$1,MATCH(D677&amp;"-"&amp;Medical!C677,Profile!B:B,0)-1,2)</f>
        <v>#N/A</v>
      </c>
      <c r="K677" s="10" t="e">
        <f ca="1">OFFSET(Profile!$B$1,MATCH(D677&amp;"-"&amp;Medical!C677,Profile!B:B,0)-1,3)</f>
        <v>#N/A</v>
      </c>
      <c r="L677" s="10" t="e">
        <f ca="1">OFFSET(Profile!$B$1,MATCH(D677&amp;"-"&amp;Medical!C677,Profile!B:B,0)-1,4)</f>
        <v>#N/A</v>
      </c>
      <c r="M677" s="10" t="e">
        <f ca="1">OFFSET(Profile!$B$1,MATCH(D677&amp;"-"&amp;Medical!C677,Profile!B:B,0)-1,5)</f>
        <v>#N/A</v>
      </c>
      <c r="N677" s="13"/>
      <c r="O677" s="13"/>
      <c r="P677" s="13"/>
      <c r="Q677" s="13"/>
      <c r="R677" s="27"/>
      <c r="S677" s="27"/>
      <c r="T677" s="27"/>
      <c r="U677" s="30" t="str">
        <f ca="1">IF(A677="","",IFERROR(IF(OFFSET('Data Model'!$K$1,MATCH(W677,'Data Model'!L:L,0)-1,0)=TRUE,"Y","N"),"N"))</f>
        <v/>
      </c>
      <c r="V677" s="10" t="str">
        <f t="shared" si="17"/>
        <v/>
      </c>
      <c r="W677" s="10" t="str">
        <f t="shared" si="18"/>
        <v/>
      </c>
    </row>
    <row r="678" spans="1:23">
      <c r="A678" s="11"/>
      <c r="B678" s="11"/>
      <c r="C678" s="11"/>
      <c r="D678" s="11"/>
      <c r="E678" s="11"/>
      <c r="F678" s="11"/>
      <c r="G678" s="11"/>
      <c r="H678" s="11"/>
      <c r="I678" s="10" t="str">
        <f ca="1">IFERROR(OFFSET(Profile!$B$1,MATCH(D678&amp;"-"&amp;Medical!C678,Profile!B:B,0)-1,1),"NO DATA PROFILE FOUND")</f>
        <v>NO DATA PROFILE FOUND</v>
      </c>
      <c r="J678" s="10" t="e">
        <f ca="1">OFFSET(Profile!$B$1,MATCH(D678&amp;"-"&amp;Medical!C678,Profile!B:B,0)-1,2)</f>
        <v>#N/A</v>
      </c>
      <c r="K678" s="10" t="e">
        <f ca="1">OFFSET(Profile!$B$1,MATCH(D678&amp;"-"&amp;Medical!C678,Profile!B:B,0)-1,3)</f>
        <v>#N/A</v>
      </c>
      <c r="L678" s="10" t="e">
        <f ca="1">OFFSET(Profile!$B$1,MATCH(D678&amp;"-"&amp;Medical!C678,Profile!B:B,0)-1,4)</f>
        <v>#N/A</v>
      </c>
      <c r="M678" s="10" t="e">
        <f ca="1">OFFSET(Profile!$B$1,MATCH(D678&amp;"-"&amp;Medical!C678,Profile!B:B,0)-1,5)</f>
        <v>#N/A</v>
      </c>
      <c r="N678" s="13"/>
      <c r="O678" s="13"/>
      <c r="P678" s="13"/>
      <c r="Q678" s="13"/>
      <c r="R678" s="27"/>
      <c r="S678" s="27"/>
      <c r="T678" s="27"/>
      <c r="U678" s="30" t="str">
        <f ca="1">IF(A678="","",IFERROR(IF(OFFSET('Data Model'!$K$1,MATCH(W678,'Data Model'!L:L,0)-1,0)=TRUE,"Y","N"),"N"))</f>
        <v/>
      </c>
      <c r="V678" s="10" t="str">
        <f t="shared" si="17"/>
        <v/>
      </c>
      <c r="W678" s="10" t="str">
        <f t="shared" si="18"/>
        <v/>
      </c>
    </row>
    <row r="679" spans="1:23">
      <c r="A679" s="11"/>
      <c r="B679" s="11"/>
      <c r="C679" s="11"/>
      <c r="D679" s="11"/>
      <c r="E679" s="11"/>
      <c r="F679" s="11"/>
      <c r="G679" s="11"/>
      <c r="H679" s="11"/>
      <c r="I679" s="10" t="str">
        <f ca="1">IFERROR(OFFSET(Profile!$B$1,MATCH(D679&amp;"-"&amp;Medical!C679,Profile!B:B,0)-1,1),"NO DATA PROFILE FOUND")</f>
        <v>NO DATA PROFILE FOUND</v>
      </c>
      <c r="J679" s="10" t="e">
        <f ca="1">OFFSET(Profile!$B$1,MATCH(D679&amp;"-"&amp;Medical!C679,Profile!B:B,0)-1,2)</f>
        <v>#N/A</v>
      </c>
      <c r="K679" s="10" t="e">
        <f ca="1">OFFSET(Profile!$B$1,MATCH(D679&amp;"-"&amp;Medical!C679,Profile!B:B,0)-1,3)</f>
        <v>#N/A</v>
      </c>
      <c r="L679" s="10" t="e">
        <f ca="1">OFFSET(Profile!$B$1,MATCH(D679&amp;"-"&amp;Medical!C679,Profile!B:B,0)-1,4)</f>
        <v>#N/A</v>
      </c>
      <c r="M679" s="10" t="e">
        <f ca="1">OFFSET(Profile!$B$1,MATCH(D679&amp;"-"&amp;Medical!C679,Profile!B:B,0)-1,5)</f>
        <v>#N/A</v>
      </c>
      <c r="N679" s="13"/>
      <c r="O679" s="13"/>
      <c r="P679" s="13"/>
      <c r="Q679" s="13"/>
      <c r="R679" s="27"/>
      <c r="S679" s="27"/>
      <c r="T679" s="27"/>
      <c r="U679" s="30" t="str">
        <f ca="1">IF(A679="","",IFERROR(IF(OFFSET('Data Model'!$K$1,MATCH(W679,'Data Model'!L:L,0)-1,0)=TRUE,"Y","N"),"N"))</f>
        <v/>
      </c>
      <c r="V679" s="10" t="str">
        <f t="shared" si="17"/>
        <v/>
      </c>
      <c r="W679" s="10" t="str">
        <f t="shared" si="18"/>
        <v/>
      </c>
    </row>
    <row r="680" spans="1:23">
      <c r="A680" s="11"/>
      <c r="B680" s="11"/>
      <c r="C680" s="11"/>
      <c r="D680" s="11"/>
      <c r="E680" s="11"/>
      <c r="F680" s="11"/>
      <c r="G680" s="11"/>
      <c r="H680" s="11"/>
      <c r="I680" s="10" t="str">
        <f ca="1">IFERROR(OFFSET(Profile!$B$1,MATCH(D680&amp;"-"&amp;Medical!C680,Profile!B:B,0)-1,1),"NO DATA PROFILE FOUND")</f>
        <v>NO DATA PROFILE FOUND</v>
      </c>
      <c r="J680" s="10" t="e">
        <f ca="1">OFFSET(Profile!$B$1,MATCH(D680&amp;"-"&amp;Medical!C680,Profile!B:B,0)-1,2)</f>
        <v>#N/A</v>
      </c>
      <c r="K680" s="10" t="e">
        <f ca="1">OFFSET(Profile!$B$1,MATCH(D680&amp;"-"&amp;Medical!C680,Profile!B:B,0)-1,3)</f>
        <v>#N/A</v>
      </c>
      <c r="L680" s="10" t="e">
        <f ca="1">OFFSET(Profile!$B$1,MATCH(D680&amp;"-"&amp;Medical!C680,Profile!B:B,0)-1,4)</f>
        <v>#N/A</v>
      </c>
      <c r="M680" s="10" t="e">
        <f ca="1">OFFSET(Profile!$B$1,MATCH(D680&amp;"-"&amp;Medical!C680,Profile!B:B,0)-1,5)</f>
        <v>#N/A</v>
      </c>
      <c r="N680" s="13"/>
      <c r="O680" s="13"/>
      <c r="P680" s="13"/>
      <c r="Q680" s="13"/>
      <c r="R680" s="27"/>
      <c r="S680" s="27"/>
      <c r="T680" s="27"/>
      <c r="U680" s="30" t="str">
        <f ca="1">IF(A680="","",IFERROR(IF(OFFSET('Data Model'!$K$1,MATCH(W680,'Data Model'!L:L,0)-1,0)=TRUE,"Y","N"),"N"))</f>
        <v/>
      </c>
      <c r="V680" s="10" t="str">
        <f t="shared" si="17"/>
        <v/>
      </c>
      <c r="W680" s="10" t="str">
        <f t="shared" si="18"/>
        <v/>
      </c>
    </row>
    <row r="681" spans="1:23">
      <c r="A681" s="11"/>
      <c r="B681" s="11"/>
      <c r="C681" s="11"/>
      <c r="D681" s="11"/>
      <c r="E681" s="11"/>
      <c r="F681" s="11"/>
      <c r="G681" s="11"/>
      <c r="H681" s="11"/>
      <c r="I681" s="10" t="str">
        <f ca="1">IFERROR(OFFSET(Profile!$B$1,MATCH(D681&amp;"-"&amp;Medical!C681,Profile!B:B,0)-1,1),"NO DATA PROFILE FOUND")</f>
        <v>NO DATA PROFILE FOUND</v>
      </c>
      <c r="J681" s="10" t="e">
        <f ca="1">OFFSET(Profile!$B$1,MATCH(D681&amp;"-"&amp;Medical!C681,Profile!B:B,0)-1,2)</f>
        <v>#N/A</v>
      </c>
      <c r="K681" s="10" t="e">
        <f ca="1">OFFSET(Profile!$B$1,MATCH(D681&amp;"-"&amp;Medical!C681,Profile!B:B,0)-1,3)</f>
        <v>#N/A</v>
      </c>
      <c r="L681" s="10" t="e">
        <f ca="1">OFFSET(Profile!$B$1,MATCH(D681&amp;"-"&amp;Medical!C681,Profile!B:B,0)-1,4)</f>
        <v>#N/A</v>
      </c>
      <c r="M681" s="10" t="e">
        <f ca="1">OFFSET(Profile!$B$1,MATCH(D681&amp;"-"&amp;Medical!C681,Profile!B:B,0)-1,5)</f>
        <v>#N/A</v>
      </c>
      <c r="N681" s="13"/>
      <c r="O681" s="13"/>
      <c r="P681" s="13"/>
      <c r="Q681" s="13"/>
      <c r="R681" s="27"/>
      <c r="S681" s="27"/>
      <c r="T681" s="27"/>
      <c r="U681" s="30" t="str">
        <f ca="1">IF(A681="","",IFERROR(IF(OFFSET('Data Model'!$K$1,MATCH(W681,'Data Model'!L:L,0)-1,0)=TRUE,"Y","N"),"N"))</f>
        <v/>
      </c>
      <c r="V681" s="10" t="str">
        <f t="shared" si="17"/>
        <v/>
      </c>
      <c r="W681" s="10" t="str">
        <f t="shared" si="18"/>
        <v/>
      </c>
    </row>
    <row r="682" spans="1:23">
      <c r="A682" s="11"/>
      <c r="B682" s="11"/>
      <c r="C682" s="11"/>
      <c r="D682" s="11"/>
      <c r="E682" s="11"/>
      <c r="F682" s="11"/>
      <c r="G682" s="11"/>
      <c r="H682" s="11"/>
      <c r="I682" s="10" t="str">
        <f ca="1">IFERROR(OFFSET(Profile!$B$1,MATCH(D682&amp;"-"&amp;Medical!C682,Profile!B:B,0)-1,1),"NO DATA PROFILE FOUND")</f>
        <v>NO DATA PROFILE FOUND</v>
      </c>
      <c r="J682" s="10" t="e">
        <f ca="1">OFFSET(Profile!$B$1,MATCH(D682&amp;"-"&amp;Medical!C682,Profile!B:B,0)-1,2)</f>
        <v>#N/A</v>
      </c>
      <c r="K682" s="10" t="e">
        <f ca="1">OFFSET(Profile!$B$1,MATCH(D682&amp;"-"&amp;Medical!C682,Profile!B:B,0)-1,3)</f>
        <v>#N/A</v>
      </c>
      <c r="L682" s="10" t="e">
        <f ca="1">OFFSET(Profile!$B$1,MATCH(D682&amp;"-"&amp;Medical!C682,Profile!B:B,0)-1,4)</f>
        <v>#N/A</v>
      </c>
      <c r="M682" s="10" t="e">
        <f ca="1">OFFSET(Profile!$B$1,MATCH(D682&amp;"-"&amp;Medical!C682,Profile!B:B,0)-1,5)</f>
        <v>#N/A</v>
      </c>
      <c r="N682" s="13"/>
      <c r="O682" s="13"/>
      <c r="P682" s="13"/>
      <c r="Q682" s="13"/>
      <c r="R682" s="27"/>
      <c r="S682" s="27"/>
      <c r="T682" s="27"/>
      <c r="U682" s="30" t="str">
        <f ca="1">IF(A682="","",IFERROR(IF(OFFSET('Data Model'!$K$1,MATCH(W682,'Data Model'!L:L,0)-1,0)=TRUE,"Y","N"),"N"))</f>
        <v/>
      </c>
      <c r="V682" s="10" t="str">
        <f t="shared" si="17"/>
        <v/>
      </c>
      <c r="W682" s="10" t="str">
        <f t="shared" si="18"/>
        <v/>
      </c>
    </row>
    <row r="683" spans="1:23">
      <c r="A683" s="11"/>
      <c r="B683" s="11"/>
      <c r="C683" s="11"/>
      <c r="D683" s="11"/>
      <c r="E683" s="11"/>
      <c r="F683" s="11"/>
      <c r="G683" s="11"/>
      <c r="H683" s="11"/>
      <c r="I683" s="10" t="str">
        <f ca="1">IFERROR(OFFSET(Profile!$B$1,MATCH(D683&amp;"-"&amp;Medical!C683,Profile!B:B,0)-1,1),"NO DATA PROFILE FOUND")</f>
        <v>NO DATA PROFILE FOUND</v>
      </c>
      <c r="J683" s="10" t="e">
        <f ca="1">OFFSET(Profile!$B$1,MATCH(D683&amp;"-"&amp;Medical!C683,Profile!B:B,0)-1,2)</f>
        <v>#N/A</v>
      </c>
      <c r="K683" s="10" t="e">
        <f ca="1">OFFSET(Profile!$B$1,MATCH(D683&amp;"-"&amp;Medical!C683,Profile!B:B,0)-1,3)</f>
        <v>#N/A</v>
      </c>
      <c r="L683" s="10" t="e">
        <f ca="1">OFFSET(Profile!$B$1,MATCH(D683&amp;"-"&amp;Medical!C683,Profile!B:B,0)-1,4)</f>
        <v>#N/A</v>
      </c>
      <c r="M683" s="10" t="e">
        <f ca="1">OFFSET(Profile!$B$1,MATCH(D683&amp;"-"&amp;Medical!C683,Profile!B:B,0)-1,5)</f>
        <v>#N/A</v>
      </c>
      <c r="N683" s="13"/>
      <c r="O683" s="13"/>
      <c r="P683" s="13"/>
      <c r="Q683" s="13"/>
      <c r="R683" s="27"/>
      <c r="S683" s="27"/>
      <c r="T683" s="27"/>
      <c r="U683" s="30" t="str">
        <f ca="1">IF(A683="","",IFERROR(IF(OFFSET('Data Model'!$K$1,MATCH(W683,'Data Model'!L:L,0)-1,0)=TRUE,"Y","N"),"N"))</f>
        <v/>
      </c>
      <c r="V683" s="10" t="str">
        <f t="shared" si="17"/>
        <v/>
      </c>
      <c r="W683" s="10" t="str">
        <f t="shared" si="18"/>
        <v/>
      </c>
    </row>
    <row r="684" spans="1:23">
      <c r="A684" s="11"/>
      <c r="B684" s="11"/>
      <c r="C684" s="11"/>
      <c r="D684" s="11"/>
      <c r="E684" s="11"/>
      <c r="F684" s="11"/>
      <c r="G684" s="11"/>
      <c r="H684" s="11"/>
      <c r="I684" s="10" t="str">
        <f ca="1">IFERROR(OFFSET(Profile!$B$1,MATCH(D684&amp;"-"&amp;Medical!C684,Profile!B:B,0)-1,1),"NO DATA PROFILE FOUND")</f>
        <v>NO DATA PROFILE FOUND</v>
      </c>
      <c r="J684" s="10" t="e">
        <f ca="1">OFFSET(Profile!$B$1,MATCH(D684&amp;"-"&amp;Medical!C684,Profile!B:B,0)-1,2)</f>
        <v>#N/A</v>
      </c>
      <c r="K684" s="10" t="e">
        <f ca="1">OFFSET(Profile!$B$1,MATCH(D684&amp;"-"&amp;Medical!C684,Profile!B:B,0)-1,3)</f>
        <v>#N/A</v>
      </c>
      <c r="L684" s="10" t="e">
        <f ca="1">OFFSET(Profile!$B$1,MATCH(D684&amp;"-"&amp;Medical!C684,Profile!B:B,0)-1,4)</f>
        <v>#N/A</v>
      </c>
      <c r="M684" s="10" t="e">
        <f ca="1">OFFSET(Profile!$B$1,MATCH(D684&amp;"-"&amp;Medical!C684,Profile!B:B,0)-1,5)</f>
        <v>#N/A</v>
      </c>
      <c r="N684" s="13"/>
      <c r="O684" s="13"/>
      <c r="P684" s="13"/>
      <c r="Q684" s="13"/>
      <c r="R684" s="27"/>
      <c r="S684" s="27"/>
      <c r="T684" s="27"/>
      <c r="U684" s="30" t="str">
        <f ca="1">IF(A684="","",IFERROR(IF(OFFSET('Data Model'!$K$1,MATCH(W684,'Data Model'!L:L,0)-1,0)=TRUE,"Y","N"),"N"))</f>
        <v/>
      </c>
      <c r="V684" s="10" t="str">
        <f t="shared" si="17"/>
        <v/>
      </c>
      <c r="W684" s="10" t="str">
        <f t="shared" si="18"/>
        <v/>
      </c>
    </row>
    <row r="685" spans="1:23">
      <c r="A685" s="11"/>
      <c r="B685" s="11"/>
      <c r="C685" s="11"/>
      <c r="D685" s="11"/>
      <c r="E685" s="11"/>
      <c r="F685" s="11"/>
      <c r="G685" s="11"/>
      <c r="H685" s="11"/>
      <c r="I685" s="10" t="str">
        <f ca="1">IFERROR(OFFSET(Profile!$B$1,MATCH(D685&amp;"-"&amp;Medical!C685,Profile!B:B,0)-1,1),"NO DATA PROFILE FOUND")</f>
        <v>NO DATA PROFILE FOUND</v>
      </c>
      <c r="J685" s="10" t="e">
        <f ca="1">OFFSET(Profile!$B$1,MATCH(D685&amp;"-"&amp;Medical!C685,Profile!B:B,0)-1,2)</f>
        <v>#N/A</v>
      </c>
      <c r="K685" s="10" t="e">
        <f ca="1">OFFSET(Profile!$B$1,MATCH(D685&amp;"-"&amp;Medical!C685,Profile!B:B,0)-1,3)</f>
        <v>#N/A</v>
      </c>
      <c r="L685" s="10" t="e">
        <f ca="1">OFFSET(Profile!$B$1,MATCH(D685&amp;"-"&amp;Medical!C685,Profile!B:B,0)-1,4)</f>
        <v>#N/A</v>
      </c>
      <c r="M685" s="10" t="e">
        <f ca="1">OFFSET(Profile!$B$1,MATCH(D685&amp;"-"&amp;Medical!C685,Profile!B:B,0)-1,5)</f>
        <v>#N/A</v>
      </c>
      <c r="N685" s="13"/>
      <c r="O685" s="13"/>
      <c r="P685" s="13"/>
      <c r="Q685" s="13"/>
      <c r="R685" s="27"/>
      <c r="S685" s="27"/>
      <c r="T685" s="27"/>
      <c r="U685" s="30" t="str">
        <f ca="1">IF(A685="","",IFERROR(IF(OFFSET('Data Model'!$K$1,MATCH(W685,'Data Model'!L:L,0)-1,0)=TRUE,"Y","N"),"N"))</f>
        <v/>
      </c>
      <c r="V685" s="10" t="str">
        <f t="shared" si="17"/>
        <v/>
      </c>
      <c r="W685" s="10" t="str">
        <f t="shared" si="18"/>
        <v/>
      </c>
    </row>
    <row r="686" spans="1:23">
      <c r="A686" s="11"/>
      <c r="B686" s="11"/>
      <c r="C686" s="11"/>
      <c r="D686" s="11"/>
      <c r="E686" s="11"/>
      <c r="F686" s="11"/>
      <c r="G686" s="11"/>
      <c r="H686" s="11"/>
      <c r="I686" s="10" t="str">
        <f ca="1">IFERROR(OFFSET(Profile!$B$1,MATCH(D686&amp;"-"&amp;Medical!C686,Profile!B:B,0)-1,1),"NO DATA PROFILE FOUND")</f>
        <v>NO DATA PROFILE FOUND</v>
      </c>
      <c r="J686" s="10" t="e">
        <f ca="1">OFFSET(Profile!$B$1,MATCH(D686&amp;"-"&amp;Medical!C686,Profile!B:B,0)-1,2)</f>
        <v>#N/A</v>
      </c>
      <c r="K686" s="10" t="e">
        <f ca="1">OFFSET(Profile!$B$1,MATCH(D686&amp;"-"&amp;Medical!C686,Profile!B:B,0)-1,3)</f>
        <v>#N/A</v>
      </c>
      <c r="L686" s="10" t="e">
        <f ca="1">OFFSET(Profile!$B$1,MATCH(D686&amp;"-"&amp;Medical!C686,Profile!B:B,0)-1,4)</f>
        <v>#N/A</v>
      </c>
      <c r="M686" s="10" t="e">
        <f ca="1">OFFSET(Profile!$B$1,MATCH(D686&amp;"-"&amp;Medical!C686,Profile!B:B,0)-1,5)</f>
        <v>#N/A</v>
      </c>
      <c r="N686" s="13"/>
      <c r="O686" s="13"/>
      <c r="P686" s="13"/>
      <c r="Q686" s="13"/>
      <c r="R686" s="27"/>
      <c r="S686" s="27"/>
      <c r="T686" s="27"/>
      <c r="U686" s="30" t="str">
        <f ca="1">IF(A686="","",IFERROR(IF(OFFSET('Data Model'!$K$1,MATCH(W686,'Data Model'!L:L,0)-1,0)=TRUE,"Y","N"),"N"))</f>
        <v/>
      </c>
      <c r="V686" s="10" t="str">
        <f t="shared" si="17"/>
        <v/>
      </c>
      <c r="W686" s="10" t="str">
        <f t="shared" si="18"/>
        <v/>
      </c>
    </row>
    <row r="687" spans="1:23">
      <c r="A687" s="11"/>
      <c r="B687" s="11"/>
      <c r="C687" s="11"/>
      <c r="D687" s="11"/>
      <c r="E687" s="11"/>
      <c r="F687" s="11"/>
      <c r="G687" s="11"/>
      <c r="H687" s="11"/>
      <c r="I687" s="10" t="str">
        <f ca="1">IFERROR(OFFSET(Profile!$B$1,MATCH(D687&amp;"-"&amp;Medical!C687,Profile!B:B,0)-1,1),"NO DATA PROFILE FOUND")</f>
        <v>NO DATA PROFILE FOUND</v>
      </c>
      <c r="J687" s="10" t="e">
        <f ca="1">OFFSET(Profile!$B$1,MATCH(D687&amp;"-"&amp;Medical!C687,Profile!B:B,0)-1,2)</f>
        <v>#N/A</v>
      </c>
      <c r="K687" s="10" t="e">
        <f ca="1">OFFSET(Profile!$B$1,MATCH(D687&amp;"-"&amp;Medical!C687,Profile!B:B,0)-1,3)</f>
        <v>#N/A</v>
      </c>
      <c r="L687" s="10" t="e">
        <f ca="1">OFFSET(Profile!$B$1,MATCH(D687&amp;"-"&amp;Medical!C687,Profile!B:B,0)-1,4)</f>
        <v>#N/A</v>
      </c>
      <c r="M687" s="10" t="e">
        <f ca="1">OFFSET(Profile!$B$1,MATCH(D687&amp;"-"&amp;Medical!C687,Profile!B:B,0)-1,5)</f>
        <v>#N/A</v>
      </c>
      <c r="N687" s="13"/>
      <c r="O687" s="13"/>
      <c r="P687" s="13"/>
      <c r="Q687" s="13"/>
      <c r="R687" s="27"/>
      <c r="S687" s="27"/>
      <c r="T687" s="27"/>
      <c r="U687" s="30" t="str">
        <f ca="1">IF(A687="","",IFERROR(IF(OFFSET('Data Model'!$K$1,MATCH(W687,'Data Model'!L:L,0)-1,0)=TRUE,"Y","N"),"N"))</f>
        <v/>
      </c>
      <c r="V687" s="10" t="str">
        <f t="shared" si="17"/>
        <v/>
      </c>
      <c r="W687" s="10" t="str">
        <f t="shared" si="18"/>
        <v/>
      </c>
    </row>
    <row r="688" spans="1:23">
      <c r="A688" s="11"/>
      <c r="B688" s="11"/>
      <c r="C688" s="11"/>
      <c r="D688" s="11"/>
      <c r="E688" s="11"/>
      <c r="F688" s="11"/>
      <c r="G688" s="11"/>
      <c r="H688" s="11"/>
      <c r="I688" s="10" t="str">
        <f ca="1">IFERROR(OFFSET(Profile!$B$1,MATCH(D688&amp;"-"&amp;Medical!C688,Profile!B:B,0)-1,1),"NO DATA PROFILE FOUND")</f>
        <v>NO DATA PROFILE FOUND</v>
      </c>
      <c r="J688" s="10" t="e">
        <f ca="1">OFFSET(Profile!$B$1,MATCH(D688&amp;"-"&amp;Medical!C688,Profile!B:B,0)-1,2)</f>
        <v>#N/A</v>
      </c>
      <c r="K688" s="10" t="e">
        <f ca="1">OFFSET(Profile!$B$1,MATCH(D688&amp;"-"&amp;Medical!C688,Profile!B:B,0)-1,3)</f>
        <v>#N/A</v>
      </c>
      <c r="L688" s="10" t="e">
        <f ca="1">OFFSET(Profile!$B$1,MATCH(D688&amp;"-"&amp;Medical!C688,Profile!B:B,0)-1,4)</f>
        <v>#N/A</v>
      </c>
      <c r="M688" s="10" t="e">
        <f ca="1">OFFSET(Profile!$B$1,MATCH(D688&amp;"-"&amp;Medical!C688,Profile!B:B,0)-1,5)</f>
        <v>#N/A</v>
      </c>
      <c r="N688" s="13"/>
      <c r="O688" s="13"/>
      <c r="P688" s="13"/>
      <c r="Q688" s="13"/>
      <c r="R688" s="27"/>
      <c r="S688" s="27"/>
      <c r="T688" s="27"/>
      <c r="U688" s="30" t="str">
        <f ca="1">IF(A688="","",IFERROR(IF(OFFSET('Data Model'!$K$1,MATCH(W688,'Data Model'!L:L,0)-1,0)=TRUE,"Y","N"),"N"))</f>
        <v/>
      </c>
      <c r="V688" s="10" t="str">
        <f t="shared" si="17"/>
        <v/>
      </c>
      <c r="W688" s="10" t="str">
        <f t="shared" si="18"/>
        <v/>
      </c>
    </row>
    <row r="689" spans="1:23">
      <c r="A689" s="11"/>
      <c r="B689" s="11"/>
      <c r="C689" s="11"/>
      <c r="D689" s="11"/>
      <c r="E689" s="11"/>
      <c r="F689" s="11"/>
      <c r="G689" s="11"/>
      <c r="H689" s="11"/>
      <c r="I689" s="10" t="str">
        <f ca="1">IFERROR(OFFSET(Profile!$B$1,MATCH(D689&amp;"-"&amp;Medical!C689,Profile!B:B,0)-1,1),"NO DATA PROFILE FOUND")</f>
        <v>NO DATA PROFILE FOUND</v>
      </c>
      <c r="J689" s="10" t="e">
        <f ca="1">OFFSET(Profile!$B$1,MATCH(D689&amp;"-"&amp;Medical!C689,Profile!B:B,0)-1,2)</f>
        <v>#N/A</v>
      </c>
      <c r="K689" s="10" t="e">
        <f ca="1">OFFSET(Profile!$B$1,MATCH(D689&amp;"-"&amp;Medical!C689,Profile!B:B,0)-1,3)</f>
        <v>#N/A</v>
      </c>
      <c r="L689" s="10" t="e">
        <f ca="1">OFFSET(Profile!$B$1,MATCH(D689&amp;"-"&amp;Medical!C689,Profile!B:B,0)-1,4)</f>
        <v>#N/A</v>
      </c>
      <c r="M689" s="10" t="e">
        <f ca="1">OFFSET(Profile!$B$1,MATCH(D689&amp;"-"&amp;Medical!C689,Profile!B:B,0)-1,5)</f>
        <v>#N/A</v>
      </c>
      <c r="N689" s="13"/>
      <c r="O689" s="13"/>
      <c r="P689" s="13"/>
      <c r="Q689" s="13"/>
      <c r="R689" s="27"/>
      <c r="S689" s="27"/>
      <c r="T689" s="27"/>
      <c r="U689" s="30" t="str">
        <f ca="1">IF(A689="","",IFERROR(IF(OFFSET('Data Model'!$K$1,MATCH(W689,'Data Model'!L:L,0)-1,0)=TRUE,"Y","N"),"N"))</f>
        <v/>
      </c>
      <c r="V689" s="10" t="str">
        <f t="shared" si="17"/>
        <v/>
      </c>
      <c r="W689" s="10" t="str">
        <f t="shared" si="18"/>
        <v/>
      </c>
    </row>
    <row r="690" spans="1:23">
      <c r="A690" s="11"/>
      <c r="B690" s="11"/>
      <c r="C690" s="11"/>
      <c r="D690" s="11"/>
      <c r="E690" s="11"/>
      <c r="F690" s="11"/>
      <c r="G690" s="11"/>
      <c r="H690" s="11"/>
      <c r="I690" s="10" t="str">
        <f ca="1">IFERROR(OFFSET(Profile!$B$1,MATCH(D690&amp;"-"&amp;Medical!C690,Profile!B:B,0)-1,1),"NO DATA PROFILE FOUND")</f>
        <v>NO DATA PROFILE FOUND</v>
      </c>
      <c r="J690" s="10" t="e">
        <f ca="1">OFFSET(Profile!$B$1,MATCH(D690&amp;"-"&amp;Medical!C690,Profile!B:B,0)-1,2)</f>
        <v>#N/A</v>
      </c>
      <c r="K690" s="10" t="e">
        <f ca="1">OFFSET(Profile!$B$1,MATCH(D690&amp;"-"&amp;Medical!C690,Profile!B:B,0)-1,3)</f>
        <v>#N/A</v>
      </c>
      <c r="L690" s="10" t="e">
        <f ca="1">OFFSET(Profile!$B$1,MATCH(D690&amp;"-"&amp;Medical!C690,Profile!B:B,0)-1,4)</f>
        <v>#N/A</v>
      </c>
      <c r="M690" s="10" t="e">
        <f ca="1">OFFSET(Profile!$B$1,MATCH(D690&amp;"-"&amp;Medical!C690,Profile!B:B,0)-1,5)</f>
        <v>#N/A</v>
      </c>
      <c r="N690" s="13"/>
      <c r="O690" s="13"/>
      <c r="P690" s="13"/>
      <c r="Q690" s="13"/>
      <c r="R690" s="27"/>
      <c r="S690" s="27"/>
      <c r="T690" s="27"/>
      <c r="U690" s="30" t="str">
        <f ca="1">IF(A690="","",IFERROR(IF(OFFSET('Data Model'!$K$1,MATCH(W690,'Data Model'!L:L,0)-1,0)=TRUE,"Y","N"),"N"))</f>
        <v/>
      </c>
      <c r="V690" s="10" t="str">
        <f t="shared" si="17"/>
        <v/>
      </c>
      <c r="W690" s="10" t="str">
        <f t="shared" si="18"/>
        <v/>
      </c>
    </row>
    <row r="691" spans="1:23">
      <c r="A691" s="11"/>
      <c r="B691" s="11"/>
      <c r="C691" s="11"/>
      <c r="D691" s="11"/>
      <c r="E691" s="11"/>
      <c r="F691" s="11"/>
      <c r="G691" s="11"/>
      <c r="H691" s="11"/>
      <c r="I691" s="10" t="str">
        <f ca="1">IFERROR(OFFSET(Profile!$B$1,MATCH(D691&amp;"-"&amp;Medical!C691,Profile!B:B,0)-1,1),"NO DATA PROFILE FOUND")</f>
        <v>NO DATA PROFILE FOUND</v>
      </c>
      <c r="J691" s="10" t="e">
        <f ca="1">OFFSET(Profile!$B$1,MATCH(D691&amp;"-"&amp;Medical!C691,Profile!B:B,0)-1,2)</f>
        <v>#N/A</v>
      </c>
      <c r="K691" s="10" t="e">
        <f ca="1">OFFSET(Profile!$B$1,MATCH(D691&amp;"-"&amp;Medical!C691,Profile!B:B,0)-1,3)</f>
        <v>#N/A</v>
      </c>
      <c r="L691" s="10" t="e">
        <f ca="1">OFFSET(Profile!$B$1,MATCH(D691&amp;"-"&amp;Medical!C691,Profile!B:B,0)-1,4)</f>
        <v>#N/A</v>
      </c>
      <c r="M691" s="10" t="e">
        <f ca="1">OFFSET(Profile!$B$1,MATCH(D691&amp;"-"&amp;Medical!C691,Profile!B:B,0)-1,5)</f>
        <v>#N/A</v>
      </c>
      <c r="N691" s="13"/>
      <c r="O691" s="13"/>
      <c r="P691" s="13"/>
      <c r="Q691" s="13"/>
      <c r="R691" s="27"/>
      <c r="S691" s="27"/>
      <c r="T691" s="27"/>
      <c r="U691" s="30" t="str">
        <f ca="1">IF(A691="","",IFERROR(IF(OFFSET('Data Model'!$K$1,MATCH(W691,'Data Model'!L:L,0)-1,0)=TRUE,"Y","N"),"N"))</f>
        <v/>
      </c>
      <c r="V691" s="10" t="str">
        <f t="shared" si="17"/>
        <v/>
      </c>
      <c r="W691" s="10" t="str">
        <f t="shared" si="18"/>
        <v/>
      </c>
    </row>
    <row r="692" spans="1:23">
      <c r="A692" s="11"/>
      <c r="B692" s="11"/>
      <c r="C692" s="11"/>
      <c r="D692" s="11"/>
      <c r="E692" s="11"/>
      <c r="F692" s="11"/>
      <c r="G692" s="11"/>
      <c r="H692" s="11"/>
      <c r="I692" s="10" t="str">
        <f ca="1">IFERROR(OFFSET(Profile!$B$1,MATCH(D692&amp;"-"&amp;Medical!C692,Profile!B:B,0)-1,1),"NO DATA PROFILE FOUND")</f>
        <v>NO DATA PROFILE FOUND</v>
      </c>
      <c r="J692" s="10" t="e">
        <f ca="1">OFFSET(Profile!$B$1,MATCH(D692&amp;"-"&amp;Medical!C692,Profile!B:B,0)-1,2)</f>
        <v>#N/A</v>
      </c>
      <c r="K692" s="10" t="e">
        <f ca="1">OFFSET(Profile!$B$1,MATCH(D692&amp;"-"&amp;Medical!C692,Profile!B:B,0)-1,3)</f>
        <v>#N/A</v>
      </c>
      <c r="L692" s="10" t="e">
        <f ca="1">OFFSET(Profile!$B$1,MATCH(D692&amp;"-"&amp;Medical!C692,Profile!B:B,0)-1,4)</f>
        <v>#N/A</v>
      </c>
      <c r="M692" s="10" t="e">
        <f ca="1">OFFSET(Profile!$B$1,MATCH(D692&amp;"-"&amp;Medical!C692,Profile!B:B,0)-1,5)</f>
        <v>#N/A</v>
      </c>
      <c r="N692" s="13"/>
      <c r="O692" s="13"/>
      <c r="P692" s="13"/>
      <c r="Q692" s="13"/>
      <c r="R692" s="27"/>
      <c r="S692" s="27"/>
      <c r="T692" s="27"/>
      <c r="U692" s="30" t="str">
        <f ca="1">IF(A692="","",IFERROR(IF(OFFSET('Data Model'!$K$1,MATCH(W692,'Data Model'!L:L,0)-1,0)=TRUE,"Y","N"),"N"))</f>
        <v/>
      </c>
      <c r="V692" s="10" t="str">
        <f t="shared" si="17"/>
        <v/>
      </c>
      <c r="W692" s="10" t="str">
        <f t="shared" si="18"/>
        <v/>
      </c>
    </row>
    <row r="693" spans="1:23">
      <c r="A693" s="11"/>
      <c r="B693" s="11"/>
      <c r="C693" s="11"/>
      <c r="D693" s="11"/>
      <c r="E693" s="11"/>
      <c r="F693" s="11"/>
      <c r="G693" s="11"/>
      <c r="H693" s="11"/>
      <c r="I693" s="10" t="str">
        <f ca="1">IFERROR(OFFSET(Profile!$B$1,MATCH(D693&amp;"-"&amp;Medical!C693,Profile!B:B,0)-1,1),"NO DATA PROFILE FOUND")</f>
        <v>NO DATA PROFILE FOUND</v>
      </c>
      <c r="J693" s="10" t="e">
        <f ca="1">OFFSET(Profile!$B$1,MATCH(D693&amp;"-"&amp;Medical!C693,Profile!B:B,0)-1,2)</f>
        <v>#N/A</v>
      </c>
      <c r="K693" s="10" t="e">
        <f ca="1">OFFSET(Profile!$B$1,MATCH(D693&amp;"-"&amp;Medical!C693,Profile!B:B,0)-1,3)</f>
        <v>#N/A</v>
      </c>
      <c r="L693" s="10" t="e">
        <f ca="1">OFFSET(Profile!$B$1,MATCH(D693&amp;"-"&amp;Medical!C693,Profile!B:B,0)-1,4)</f>
        <v>#N/A</v>
      </c>
      <c r="M693" s="10" t="e">
        <f ca="1">OFFSET(Profile!$B$1,MATCH(D693&amp;"-"&amp;Medical!C693,Profile!B:B,0)-1,5)</f>
        <v>#N/A</v>
      </c>
      <c r="N693" s="13"/>
      <c r="O693" s="13"/>
      <c r="P693" s="13"/>
      <c r="Q693" s="13"/>
      <c r="R693" s="27"/>
      <c r="S693" s="27"/>
      <c r="T693" s="27"/>
      <c r="U693" s="30" t="str">
        <f ca="1">IF(A693="","",IFERROR(IF(OFFSET('Data Model'!$K$1,MATCH(W693,'Data Model'!L:L,0)-1,0)=TRUE,"Y","N"),"N"))</f>
        <v/>
      </c>
      <c r="V693" s="10" t="str">
        <f t="shared" si="17"/>
        <v/>
      </c>
      <c r="W693" s="10" t="str">
        <f t="shared" si="18"/>
        <v/>
      </c>
    </row>
    <row r="694" spans="1:23">
      <c r="A694" s="11"/>
      <c r="B694" s="11"/>
      <c r="C694" s="11"/>
      <c r="D694" s="11"/>
      <c r="E694" s="11"/>
      <c r="F694" s="11"/>
      <c r="G694" s="11"/>
      <c r="H694" s="11"/>
      <c r="I694" s="10" t="str">
        <f ca="1">IFERROR(OFFSET(Profile!$B$1,MATCH(D694&amp;"-"&amp;Medical!C694,Profile!B:B,0)-1,1),"NO DATA PROFILE FOUND")</f>
        <v>NO DATA PROFILE FOUND</v>
      </c>
      <c r="J694" s="10" t="e">
        <f ca="1">OFFSET(Profile!$B$1,MATCH(D694&amp;"-"&amp;Medical!C694,Profile!B:B,0)-1,2)</f>
        <v>#N/A</v>
      </c>
      <c r="K694" s="10" t="e">
        <f ca="1">OFFSET(Profile!$B$1,MATCH(D694&amp;"-"&amp;Medical!C694,Profile!B:B,0)-1,3)</f>
        <v>#N/A</v>
      </c>
      <c r="L694" s="10" t="e">
        <f ca="1">OFFSET(Profile!$B$1,MATCH(D694&amp;"-"&amp;Medical!C694,Profile!B:B,0)-1,4)</f>
        <v>#N/A</v>
      </c>
      <c r="M694" s="10" t="e">
        <f ca="1">OFFSET(Profile!$B$1,MATCH(D694&amp;"-"&amp;Medical!C694,Profile!B:B,0)-1,5)</f>
        <v>#N/A</v>
      </c>
      <c r="N694" s="13"/>
      <c r="O694" s="13"/>
      <c r="P694" s="13"/>
      <c r="Q694" s="13"/>
      <c r="R694" s="27"/>
      <c r="S694" s="27"/>
      <c r="T694" s="27"/>
      <c r="U694" s="30" t="str">
        <f ca="1">IF(A694="","",IFERROR(IF(OFFSET('Data Model'!$K$1,MATCH(W694,'Data Model'!L:L,0)-1,0)=TRUE,"Y","N"),"N"))</f>
        <v/>
      </c>
      <c r="V694" s="10" t="str">
        <f t="shared" si="17"/>
        <v/>
      </c>
      <c r="W694" s="10" t="str">
        <f t="shared" si="18"/>
        <v/>
      </c>
    </row>
    <row r="695" spans="1:23">
      <c r="A695" s="11"/>
      <c r="B695" s="11"/>
      <c r="C695" s="11"/>
      <c r="D695" s="11"/>
      <c r="E695" s="11"/>
      <c r="F695" s="11"/>
      <c r="G695" s="11"/>
      <c r="H695" s="11"/>
      <c r="I695" s="10" t="str">
        <f ca="1">IFERROR(OFFSET(Profile!$B$1,MATCH(D695&amp;"-"&amp;Medical!C695,Profile!B:B,0)-1,1),"NO DATA PROFILE FOUND")</f>
        <v>NO DATA PROFILE FOUND</v>
      </c>
      <c r="J695" s="10" t="e">
        <f ca="1">OFFSET(Profile!$B$1,MATCH(D695&amp;"-"&amp;Medical!C695,Profile!B:B,0)-1,2)</f>
        <v>#N/A</v>
      </c>
      <c r="K695" s="10" t="e">
        <f ca="1">OFFSET(Profile!$B$1,MATCH(D695&amp;"-"&amp;Medical!C695,Profile!B:B,0)-1,3)</f>
        <v>#N/A</v>
      </c>
      <c r="L695" s="10" t="e">
        <f ca="1">OFFSET(Profile!$B$1,MATCH(D695&amp;"-"&amp;Medical!C695,Profile!B:B,0)-1,4)</f>
        <v>#N/A</v>
      </c>
      <c r="M695" s="10" t="e">
        <f ca="1">OFFSET(Profile!$B$1,MATCH(D695&amp;"-"&amp;Medical!C695,Profile!B:B,0)-1,5)</f>
        <v>#N/A</v>
      </c>
      <c r="N695" s="13"/>
      <c r="O695" s="13"/>
      <c r="P695" s="13"/>
      <c r="Q695" s="13"/>
      <c r="R695" s="27"/>
      <c r="S695" s="27"/>
      <c r="T695" s="27"/>
      <c r="U695" s="30" t="str">
        <f ca="1">IF(A695="","",IFERROR(IF(OFFSET('Data Model'!$K$1,MATCH(W695,'Data Model'!L:L,0)-1,0)=TRUE,"Y","N"),"N"))</f>
        <v/>
      </c>
      <c r="V695" s="10" t="str">
        <f t="shared" si="17"/>
        <v/>
      </c>
      <c r="W695" s="10" t="str">
        <f t="shared" si="18"/>
        <v/>
      </c>
    </row>
    <row r="696" spans="1:23">
      <c r="A696" s="11"/>
      <c r="B696" s="11"/>
      <c r="C696" s="11"/>
      <c r="D696" s="11"/>
      <c r="E696" s="11"/>
      <c r="F696" s="11"/>
      <c r="G696" s="11"/>
      <c r="H696" s="11"/>
      <c r="I696" s="10" t="str">
        <f ca="1">IFERROR(OFFSET(Profile!$B$1,MATCH(D696&amp;"-"&amp;Medical!C696,Profile!B:B,0)-1,1),"NO DATA PROFILE FOUND")</f>
        <v>NO DATA PROFILE FOUND</v>
      </c>
      <c r="J696" s="10" t="e">
        <f ca="1">OFFSET(Profile!$B$1,MATCH(D696&amp;"-"&amp;Medical!C696,Profile!B:B,0)-1,2)</f>
        <v>#N/A</v>
      </c>
      <c r="K696" s="10" t="e">
        <f ca="1">OFFSET(Profile!$B$1,MATCH(D696&amp;"-"&amp;Medical!C696,Profile!B:B,0)-1,3)</f>
        <v>#N/A</v>
      </c>
      <c r="L696" s="10" t="e">
        <f ca="1">OFFSET(Profile!$B$1,MATCH(D696&amp;"-"&amp;Medical!C696,Profile!B:B,0)-1,4)</f>
        <v>#N/A</v>
      </c>
      <c r="M696" s="10" t="e">
        <f ca="1">OFFSET(Profile!$B$1,MATCH(D696&amp;"-"&amp;Medical!C696,Profile!B:B,0)-1,5)</f>
        <v>#N/A</v>
      </c>
      <c r="N696" s="13"/>
      <c r="O696" s="13"/>
      <c r="P696" s="13"/>
      <c r="Q696" s="13"/>
      <c r="R696" s="27"/>
      <c r="S696" s="27"/>
      <c r="T696" s="27"/>
      <c r="U696" s="30" t="str">
        <f ca="1">IF(A696="","",IFERROR(IF(OFFSET('Data Model'!$K$1,MATCH(W696,'Data Model'!L:L,0)-1,0)=TRUE,"Y","N"),"N"))</f>
        <v/>
      </c>
      <c r="V696" s="10" t="str">
        <f t="shared" si="17"/>
        <v/>
      </c>
      <c r="W696" s="10" t="str">
        <f t="shared" si="18"/>
        <v/>
      </c>
    </row>
    <row r="697" spans="1:23">
      <c r="A697" s="11"/>
      <c r="B697" s="11"/>
      <c r="C697" s="11"/>
      <c r="D697" s="11"/>
      <c r="E697" s="11"/>
      <c r="F697" s="11"/>
      <c r="G697" s="11"/>
      <c r="H697" s="11"/>
      <c r="I697" s="10" t="str">
        <f ca="1">IFERROR(OFFSET(Profile!$B$1,MATCH(D697&amp;"-"&amp;Medical!C697,Profile!B:B,0)-1,1),"NO DATA PROFILE FOUND")</f>
        <v>NO DATA PROFILE FOUND</v>
      </c>
      <c r="J697" s="10" t="e">
        <f ca="1">OFFSET(Profile!$B$1,MATCH(D697&amp;"-"&amp;Medical!C697,Profile!B:B,0)-1,2)</f>
        <v>#N/A</v>
      </c>
      <c r="K697" s="10" t="e">
        <f ca="1">OFFSET(Profile!$B$1,MATCH(D697&amp;"-"&amp;Medical!C697,Profile!B:B,0)-1,3)</f>
        <v>#N/A</v>
      </c>
      <c r="L697" s="10" t="e">
        <f ca="1">OFFSET(Profile!$B$1,MATCH(D697&amp;"-"&amp;Medical!C697,Profile!B:B,0)-1,4)</f>
        <v>#N/A</v>
      </c>
      <c r="M697" s="10" t="e">
        <f ca="1">OFFSET(Profile!$B$1,MATCH(D697&amp;"-"&amp;Medical!C697,Profile!B:B,0)-1,5)</f>
        <v>#N/A</v>
      </c>
      <c r="N697" s="13"/>
      <c r="O697" s="13"/>
      <c r="P697" s="13"/>
      <c r="Q697" s="13"/>
      <c r="R697" s="27"/>
      <c r="S697" s="27"/>
      <c r="T697" s="27"/>
      <c r="U697" s="30" t="str">
        <f ca="1">IF(A697="","",IFERROR(IF(OFFSET('Data Model'!$K$1,MATCH(W697,'Data Model'!L:L,0)-1,0)=TRUE,"Y","N"),"N"))</f>
        <v/>
      </c>
      <c r="V697" s="10" t="str">
        <f t="shared" si="17"/>
        <v/>
      </c>
      <c r="W697" s="10" t="str">
        <f t="shared" si="18"/>
        <v/>
      </c>
    </row>
    <row r="698" spans="1:23">
      <c r="A698" s="11"/>
      <c r="B698" s="11"/>
      <c r="C698" s="11"/>
      <c r="D698" s="11"/>
      <c r="E698" s="11"/>
      <c r="F698" s="11"/>
      <c r="G698" s="11"/>
      <c r="H698" s="11"/>
      <c r="I698" s="10" t="str">
        <f ca="1">IFERROR(OFFSET(Profile!$B$1,MATCH(D698&amp;"-"&amp;Medical!C698,Profile!B:B,0)-1,1),"NO DATA PROFILE FOUND")</f>
        <v>NO DATA PROFILE FOUND</v>
      </c>
      <c r="J698" s="10" t="e">
        <f ca="1">OFFSET(Profile!$B$1,MATCH(D698&amp;"-"&amp;Medical!C698,Profile!B:B,0)-1,2)</f>
        <v>#N/A</v>
      </c>
      <c r="K698" s="10" t="e">
        <f ca="1">OFFSET(Profile!$B$1,MATCH(D698&amp;"-"&amp;Medical!C698,Profile!B:B,0)-1,3)</f>
        <v>#N/A</v>
      </c>
      <c r="L698" s="10" t="e">
        <f ca="1">OFFSET(Profile!$B$1,MATCH(D698&amp;"-"&amp;Medical!C698,Profile!B:B,0)-1,4)</f>
        <v>#N/A</v>
      </c>
      <c r="M698" s="10" t="e">
        <f ca="1">OFFSET(Profile!$B$1,MATCH(D698&amp;"-"&amp;Medical!C698,Profile!B:B,0)-1,5)</f>
        <v>#N/A</v>
      </c>
      <c r="N698" s="13"/>
      <c r="O698" s="13"/>
      <c r="P698" s="13"/>
      <c r="Q698" s="13"/>
      <c r="R698" s="27"/>
      <c r="S698" s="27"/>
      <c r="T698" s="27"/>
      <c r="U698" s="30" t="str">
        <f ca="1">IF(A698="","",IFERROR(IF(OFFSET('Data Model'!$K$1,MATCH(W698,'Data Model'!L:L,0)-1,0)=TRUE,"Y","N"),"N"))</f>
        <v/>
      </c>
      <c r="V698" s="10" t="str">
        <f t="shared" si="17"/>
        <v/>
      </c>
      <c r="W698" s="10" t="str">
        <f t="shared" si="18"/>
        <v/>
      </c>
    </row>
    <row r="699" spans="1:23">
      <c r="A699" s="11"/>
      <c r="B699" s="11"/>
      <c r="C699" s="11"/>
      <c r="D699" s="11"/>
      <c r="E699" s="11"/>
      <c r="F699" s="11"/>
      <c r="G699" s="11"/>
      <c r="H699" s="11"/>
      <c r="I699" s="10" t="str">
        <f ca="1">IFERROR(OFFSET(Profile!$B$1,MATCH(D699&amp;"-"&amp;Medical!C699,Profile!B:B,0)-1,1),"NO DATA PROFILE FOUND")</f>
        <v>NO DATA PROFILE FOUND</v>
      </c>
      <c r="J699" s="10" t="e">
        <f ca="1">OFFSET(Profile!$B$1,MATCH(D699&amp;"-"&amp;Medical!C699,Profile!B:B,0)-1,2)</f>
        <v>#N/A</v>
      </c>
      <c r="K699" s="10" t="e">
        <f ca="1">OFFSET(Profile!$B$1,MATCH(D699&amp;"-"&amp;Medical!C699,Profile!B:B,0)-1,3)</f>
        <v>#N/A</v>
      </c>
      <c r="L699" s="10" t="e">
        <f ca="1">OFFSET(Profile!$B$1,MATCH(D699&amp;"-"&amp;Medical!C699,Profile!B:B,0)-1,4)</f>
        <v>#N/A</v>
      </c>
      <c r="M699" s="10" t="e">
        <f ca="1">OFFSET(Profile!$B$1,MATCH(D699&amp;"-"&amp;Medical!C699,Profile!B:B,0)-1,5)</f>
        <v>#N/A</v>
      </c>
      <c r="N699" s="13"/>
      <c r="O699" s="13"/>
      <c r="P699" s="13"/>
      <c r="Q699" s="13"/>
      <c r="R699" s="27"/>
      <c r="S699" s="27"/>
      <c r="T699" s="27"/>
      <c r="U699" s="30" t="str">
        <f ca="1">IF(A699="","",IFERROR(IF(OFFSET('Data Model'!$K$1,MATCH(W699,'Data Model'!L:L,0)-1,0)=TRUE,"Y","N"),"N"))</f>
        <v/>
      </c>
      <c r="V699" s="10" t="str">
        <f t="shared" si="17"/>
        <v/>
      </c>
      <c r="W699" s="10" t="str">
        <f t="shared" si="18"/>
        <v/>
      </c>
    </row>
    <row r="700" spans="1:23">
      <c r="A700" s="11"/>
      <c r="B700" s="11"/>
      <c r="C700" s="11"/>
      <c r="D700" s="11"/>
      <c r="E700" s="11"/>
      <c r="F700" s="11"/>
      <c r="G700" s="11"/>
      <c r="H700" s="11"/>
      <c r="I700" s="10" t="str">
        <f ca="1">IFERROR(OFFSET(Profile!$B$1,MATCH(D700&amp;"-"&amp;Medical!C700,Profile!B:B,0)-1,1),"NO DATA PROFILE FOUND")</f>
        <v>NO DATA PROFILE FOUND</v>
      </c>
      <c r="J700" s="10" t="e">
        <f ca="1">OFFSET(Profile!$B$1,MATCH(D700&amp;"-"&amp;Medical!C700,Profile!B:B,0)-1,2)</f>
        <v>#N/A</v>
      </c>
      <c r="K700" s="10" t="e">
        <f ca="1">OFFSET(Profile!$B$1,MATCH(D700&amp;"-"&amp;Medical!C700,Profile!B:B,0)-1,3)</f>
        <v>#N/A</v>
      </c>
      <c r="L700" s="10" t="e">
        <f ca="1">OFFSET(Profile!$B$1,MATCH(D700&amp;"-"&amp;Medical!C700,Profile!B:B,0)-1,4)</f>
        <v>#N/A</v>
      </c>
      <c r="M700" s="10" t="e">
        <f ca="1">OFFSET(Profile!$B$1,MATCH(D700&amp;"-"&amp;Medical!C700,Profile!B:B,0)-1,5)</f>
        <v>#N/A</v>
      </c>
      <c r="N700" s="13"/>
      <c r="O700" s="13"/>
      <c r="P700" s="13"/>
      <c r="Q700" s="13"/>
      <c r="R700" s="27"/>
      <c r="S700" s="27"/>
      <c r="T700" s="27"/>
      <c r="U700" s="30" t="str">
        <f ca="1">IF(A700="","",IFERROR(IF(OFFSET('Data Model'!$K$1,MATCH(W700,'Data Model'!L:L,0)-1,0)=TRUE,"Y","N"),"N"))</f>
        <v/>
      </c>
      <c r="V700" s="10" t="str">
        <f t="shared" si="17"/>
        <v/>
      </c>
      <c r="W700" s="10" t="str">
        <f t="shared" si="18"/>
        <v/>
      </c>
    </row>
    <row r="701" spans="1:23">
      <c r="A701" s="11"/>
      <c r="B701" s="11"/>
      <c r="C701" s="11"/>
      <c r="D701" s="11"/>
      <c r="E701" s="11"/>
      <c r="F701" s="11"/>
      <c r="G701" s="11"/>
      <c r="H701" s="11"/>
      <c r="I701" s="10" t="str">
        <f ca="1">IFERROR(OFFSET(Profile!$B$1,MATCH(D701&amp;"-"&amp;Medical!C701,Profile!B:B,0)-1,1),"NO DATA PROFILE FOUND")</f>
        <v>NO DATA PROFILE FOUND</v>
      </c>
      <c r="J701" s="10" t="e">
        <f ca="1">OFFSET(Profile!$B$1,MATCH(D701&amp;"-"&amp;Medical!C701,Profile!B:B,0)-1,2)</f>
        <v>#N/A</v>
      </c>
      <c r="K701" s="10" t="e">
        <f ca="1">OFFSET(Profile!$B$1,MATCH(D701&amp;"-"&amp;Medical!C701,Profile!B:B,0)-1,3)</f>
        <v>#N/A</v>
      </c>
      <c r="L701" s="10" t="e">
        <f ca="1">OFFSET(Profile!$B$1,MATCH(D701&amp;"-"&amp;Medical!C701,Profile!B:B,0)-1,4)</f>
        <v>#N/A</v>
      </c>
      <c r="M701" s="10" t="e">
        <f ca="1">OFFSET(Profile!$B$1,MATCH(D701&amp;"-"&amp;Medical!C701,Profile!B:B,0)-1,5)</f>
        <v>#N/A</v>
      </c>
      <c r="N701" s="13"/>
      <c r="O701" s="13"/>
      <c r="P701" s="13"/>
      <c r="Q701" s="13"/>
      <c r="R701" s="27"/>
      <c r="S701" s="27"/>
      <c r="T701" s="27"/>
      <c r="U701" s="30" t="str">
        <f ca="1">IF(A701="","",IFERROR(IF(OFFSET('Data Model'!$K$1,MATCH(W701,'Data Model'!L:L,0)-1,0)=TRUE,"Y","N"),"N"))</f>
        <v/>
      </c>
      <c r="V701" s="10" t="str">
        <f t="shared" si="17"/>
        <v/>
      </c>
      <c r="W701" s="10" t="str">
        <f t="shared" si="18"/>
        <v/>
      </c>
    </row>
    <row r="702" spans="1:23">
      <c r="A702" s="11"/>
      <c r="B702" s="11"/>
      <c r="C702" s="11"/>
      <c r="D702" s="11"/>
      <c r="E702" s="11"/>
      <c r="F702" s="11"/>
      <c r="G702" s="11"/>
      <c r="H702" s="11"/>
      <c r="I702" s="10" t="str">
        <f ca="1">IFERROR(OFFSET(Profile!$B$1,MATCH(D702&amp;"-"&amp;Medical!C702,Profile!B:B,0)-1,1),"NO DATA PROFILE FOUND")</f>
        <v>NO DATA PROFILE FOUND</v>
      </c>
      <c r="J702" s="10" t="e">
        <f ca="1">OFFSET(Profile!$B$1,MATCH(D702&amp;"-"&amp;Medical!C702,Profile!B:B,0)-1,2)</f>
        <v>#N/A</v>
      </c>
      <c r="K702" s="10" t="e">
        <f ca="1">OFFSET(Profile!$B$1,MATCH(D702&amp;"-"&amp;Medical!C702,Profile!B:B,0)-1,3)</f>
        <v>#N/A</v>
      </c>
      <c r="L702" s="10" t="e">
        <f ca="1">OFFSET(Profile!$B$1,MATCH(D702&amp;"-"&amp;Medical!C702,Profile!B:B,0)-1,4)</f>
        <v>#N/A</v>
      </c>
      <c r="M702" s="10" t="e">
        <f ca="1">OFFSET(Profile!$B$1,MATCH(D702&amp;"-"&amp;Medical!C702,Profile!B:B,0)-1,5)</f>
        <v>#N/A</v>
      </c>
      <c r="N702" s="13"/>
      <c r="O702" s="13"/>
      <c r="P702" s="13"/>
      <c r="Q702" s="13"/>
      <c r="R702" s="27"/>
      <c r="S702" s="27"/>
      <c r="T702" s="27"/>
      <c r="U702" s="30" t="str">
        <f ca="1">IF(A702="","",IFERROR(IF(OFFSET('Data Model'!$K$1,MATCH(W702,'Data Model'!L:L,0)-1,0)=TRUE,"Y","N"),"N"))</f>
        <v/>
      </c>
      <c r="V702" s="10" t="str">
        <f t="shared" si="17"/>
        <v/>
      </c>
      <c r="W702" s="10" t="str">
        <f t="shared" si="18"/>
        <v/>
      </c>
    </row>
    <row r="703" spans="1:23">
      <c r="A703" s="11"/>
      <c r="B703" s="11"/>
      <c r="C703" s="11"/>
      <c r="D703" s="11"/>
      <c r="E703" s="11"/>
      <c r="F703" s="11"/>
      <c r="G703" s="11"/>
      <c r="H703" s="11"/>
      <c r="I703" s="10" t="str">
        <f ca="1">IFERROR(OFFSET(Profile!$B$1,MATCH(D703&amp;"-"&amp;Medical!C703,Profile!B:B,0)-1,1),"NO DATA PROFILE FOUND")</f>
        <v>NO DATA PROFILE FOUND</v>
      </c>
      <c r="J703" s="10" t="e">
        <f ca="1">OFFSET(Profile!$B$1,MATCH(D703&amp;"-"&amp;Medical!C703,Profile!B:B,0)-1,2)</f>
        <v>#N/A</v>
      </c>
      <c r="K703" s="10" t="e">
        <f ca="1">OFFSET(Profile!$B$1,MATCH(D703&amp;"-"&amp;Medical!C703,Profile!B:B,0)-1,3)</f>
        <v>#N/A</v>
      </c>
      <c r="L703" s="10" t="e">
        <f ca="1">OFFSET(Profile!$B$1,MATCH(D703&amp;"-"&amp;Medical!C703,Profile!B:B,0)-1,4)</f>
        <v>#N/A</v>
      </c>
      <c r="M703" s="10" t="e">
        <f ca="1">OFFSET(Profile!$B$1,MATCH(D703&amp;"-"&amp;Medical!C703,Profile!B:B,0)-1,5)</f>
        <v>#N/A</v>
      </c>
      <c r="N703" s="13"/>
      <c r="O703" s="13"/>
      <c r="P703" s="13"/>
      <c r="Q703" s="13"/>
      <c r="R703" s="27"/>
      <c r="S703" s="27"/>
      <c r="T703" s="27"/>
      <c r="U703" s="30" t="str">
        <f ca="1">IF(A703="","",IFERROR(IF(OFFSET('Data Model'!$K$1,MATCH(W703,'Data Model'!L:L,0)-1,0)=TRUE,"Y","N"),"N"))</f>
        <v/>
      </c>
      <c r="V703" s="10" t="str">
        <f t="shared" si="17"/>
        <v/>
      </c>
      <c r="W703" s="10" t="str">
        <f t="shared" si="18"/>
        <v/>
      </c>
    </row>
    <row r="704" spans="1:23">
      <c r="A704" s="11"/>
      <c r="B704" s="11"/>
      <c r="C704" s="11"/>
      <c r="D704" s="11"/>
      <c r="E704" s="11"/>
      <c r="F704" s="11"/>
      <c r="G704" s="11"/>
      <c r="H704" s="11"/>
      <c r="I704" s="10" t="str">
        <f ca="1">IFERROR(OFFSET(Profile!$B$1,MATCH(D704&amp;"-"&amp;Medical!C704,Profile!B:B,0)-1,1),"NO DATA PROFILE FOUND")</f>
        <v>NO DATA PROFILE FOUND</v>
      </c>
      <c r="J704" s="10" t="e">
        <f ca="1">OFFSET(Profile!$B$1,MATCH(D704&amp;"-"&amp;Medical!C704,Profile!B:B,0)-1,2)</f>
        <v>#N/A</v>
      </c>
      <c r="K704" s="10" t="e">
        <f ca="1">OFFSET(Profile!$B$1,MATCH(D704&amp;"-"&amp;Medical!C704,Profile!B:B,0)-1,3)</f>
        <v>#N/A</v>
      </c>
      <c r="L704" s="10" t="e">
        <f ca="1">OFFSET(Profile!$B$1,MATCH(D704&amp;"-"&amp;Medical!C704,Profile!B:B,0)-1,4)</f>
        <v>#N/A</v>
      </c>
      <c r="M704" s="10" t="e">
        <f ca="1">OFFSET(Profile!$B$1,MATCH(D704&amp;"-"&amp;Medical!C704,Profile!B:B,0)-1,5)</f>
        <v>#N/A</v>
      </c>
      <c r="N704" s="13"/>
      <c r="O704" s="13"/>
      <c r="P704" s="13"/>
      <c r="Q704" s="13"/>
      <c r="R704" s="27"/>
      <c r="S704" s="27"/>
      <c r="T704" s="27"/>
      <c r="U704" s="30" t="str">
        <f ca="1">IF(A704="","",IFERROR(IF(OFFSET('Data Model'!$K$1,MATCH(W704,'Data Model'!L:L,0)-1,0)=TRUE,"Y","N"),"N"))</f>
        <v/>
      </c>
      <c r="V704" s="10" t="str">
        <f t="shared" si="17"/>
        <v/>
      </c>
      <c r="W704" s="10" t="str">
        <f t="shared" si="18"/>
        <v/>
      </c>
    </row>
    <row r="705" spans="1:23">
      <c r="A705" s="11"/>
      <c r="B705" s="11"/>
      <c r="C705" s="11"/>
      <c r="D705" s="11"/>
      <c r="E705" s="11"/>
      <c r="F705" s="11"/>
      <c r="G705" s="11"/>
      <c r="H705" s="11"/>
      <c r="I705" s="10" t="str">
        <f ca="1">IFERROR(OFFSET(Profile!$B$1,MATCH(D705&amp;"-"&amp;Medical!C705,Profile!B:B,0)-1,1),"NO DATA PROFILE FOUND")</f>
        <v>NO DATA PROFILE FOUND</v>
      </c>
      <c r="J705" s="10" t="e">
        <f ca="1">OFFSET(Profile!$B$1,MATCH(D705&amp;"-"&amp;Medical!C705,Profile!B:B,0)-1,2)</f>
        <v>#N/A</v>
      </c>
      <c r="K705" s="10" t="e">
        <f ca="1">OFFSET(Profile!$B$1,MATCH(D705&amp;"-"&amp;Medical!C705,Profile!B:B,0)-1,3)</f>
        <v>#N/A</v>
      </c>
      <c r="L705" s="10" t="e">
        <f ca="1">OFFSET(Profile!$B$1,MATCH(D705&amp;"-"&amp;Medical!C705,Profile!B:B,0)-1,4)</f>
        <v>#N/A</v>
      </c>
      <c r="M705" s="10" t="e">
        <f ca="1">OFFSET(Profile!$B$1,MATCH(D705&amp;"-"&amp;Medical!C705,Profile!B:B,0)-1,5)</f>
        <v>#N/A</v>
      </c>
      <c r="N705" s="13"/>
      <c r="O705" s="13"/>
      <c r="P705" s="13"/>
      <c r="Q705" s="13"/>
      <c r="R705" s="27"/>
      <c r="S705" s="27"/>
      <c r="T705" s="27"/>
      <c r="U705" s="30" t="str">
        <f ca="1">IF(A705="","",IFERROR(IF(OFFSET('Data Model'!$K$1,MATCH(W705,'Data Model'!L:L,0)-1,0)=TRUE,"Y","N"),"N"))</f>
        <v/>
      </c>
      <c r="V705" s="10" t="str">
        <f t="shared" si="17"/>
        <v/>
      </c>
      <c r="W705" s="10" t="str">
        <f t="shared" si="18"/>
        <v/>
      </c>
    </row>
    <row r="706" spans="1:23">
      <c r="A706" s="11"/>
      <c r="B706" s="11"/>
      <c r="C706" s="11"/>
      <c r="D706" s="11"/>
      <c r="E706" s="11"/>
      <c r="F706" s="11"/>
      <c r="G706" s="11"/>
      <c r="H706" s="11"/>
      <c r="I706" s="10" t="str">
        <f ca="1">IFERROR(OFFSET(Profile!$B$1,MATCH(D706&amp;"-"&amp;Medical!C706,Profile!B:B,0)-1,1),"NO DATA PROFILE FOUND")</f>
        <v>NO DATA PROFILE FOUND</v>
      </c>
      <c r="J706" s="10" t="e">
        <f ca="1">OFFSET(Profile!$B$1,MATCH(D706&amp;"-"&amp;Medical!C706,Profile!B:B,0)-1,2)</f>
        <v>#N/A</v>
      </c>
      <c r="K706" s="10" t="e">
        <f ca="1">OFFSET(Profile!$B$1,MATCH(D706&amp;"-"&amp;Medical!C706,Profile!B:B,0)-1,3)</f>
        <v>#N/A</v>
      </c>
      <c r="L706" s="10" t="e">
        <f ca="1">OFFSET(Profile!$B$1,MATCH(D706&amp;"-"&amp;Medical!C706,Profile!B:B,0)-1,4)</f>
        <v>#N/A</v>
      </c>
      <c r="M706" s="10" t="e">
        <f ca="1">OFFSET(Profile!$B$1,MATCH(D706&amp;"-"&amp;Medical!C706,Profile!B:B,0)-1,5)</f>
        <v>#N/A</v>
      </c>
      <c r="N706" s="13"/>
      <c r="O706" s="13"/>
      <c r="P706" s="13"/>
      <c r="Q706" s="13"/>
      <c r="R706" s="27"/>
      <c r="S706" s="27"/>
      <c r="T706" s="27"/>
      <c r="U706" s="30" t="str">
        <f ca="1">IF(A706="","",IFERROR(IF(OFFSET('Data Model'!$K$1,MATCH(W706,'Data Model'!L:L,0)-1,0)=TRUE,"Y","N"),"N"))</f>
        <v/>
      </c>
      <c r="V706" s="10" t="str">
        <f t="shared" si="17"/>
        <v/>
      </c>
      <c r="W706" s="10" t="str">
        <f t="shared" si="18"/>
        <v/>
      </c>
    </row>
    <row r="707" spans="1:23">
      <c r="A707" s="11"/>
      <c r="B707" s="11"/>
      <c r="C707" s="11"/>
      <c r="D707" s="11"/>
      <c r="E707" s="11"/>
      <c r="F707" s="11"/>
      <c r="G707" s="11"/>
      <c r="H707" s="11"/>
      <c r="I707" s="10" t="str">
        <f ca="1">IFERROR(OFFSET(Profile!$B$1,MATCH(D707&amp;"-"&amp;Medical!C707,Profile!B:B,0)-1,1),"NO DATA PROFILE FOUND")</f>
        <v>NO DATA PROFILE FOUND</v>
      </c>
      <c r="J707" s="10" t="e">
        <f ca="1">OFFSET(Profile!$B$1,MATCH(D707&amp;"-"&amp;Medical!C707,Profile!B:B,0)-1,2)</f>
        <v>#N/A</v>
      </c>
      <c r="K707" s="10" t="e">
        <f ca="1">OFFSET(Profile!$B$1,MATCH(D707&amp;"-"&amp;Medical!C707,Profile!B:B,0)-1,3)</f>
        <v>#N/A</v>
      </c>
      <c r="L707" s="10" t="e">
        <f ca="1">OFFSET(Profile!$B$1,MATCH(D707&amp;"-"&amp;Medical!C707,Profile!B:B,0)-1,4)</f>
        <v>#N/A</v>
      </c>
      <c r="M707" s="10" t="e">
        <f ca="1">OFFSET(Profile!$B$1,MATCH(D707&amp;"-"&amp;Medical!C707,Profile!B:B,0)-1,5)</f>
        <v>#N/A</v>
      </c>
      <c r="N707" s="13"/>
      <c r="O707" s="13"/>
      <c r="P707" s="13"/>
      <c r="Q707" s="13"/>
      <c r="R707" s="27"/>
      <c r="S707" s="27"/>
      <c r="T707" s="27"/>
      <c r="U707" s="30" t="str">
        <f ca="1">IF(A707="","",IFERROR(IF(OFFSET('Data Model'!$K$1,MATCH(W707,'Data Model'!L:L,0)-1,0)=TRUE,"Y","N"),"N"))</f>
        <v/>
      </c>
      <c r="V707" s="10" t="str">
        <f t="shared" ref="V707:V770" si="19">IF(A707="","",IF(E707="NOT USED","('"&amp;A707&amp;"','"&amp;D707&amp;"',"&amp;B707&amp;",'"""&amp;C707&amp;"""',NULL,NULL,NULL,NULL,NULL,"&amp;IF(P707=TRUE,"TRUE","NULL")&amp;","&amp;IF(O707=TRUE,"TRUE","NULL")&amp;"),","('"&amp;A707&amp;"',"&amp;IF(ISBLANK(D707),"NULL","'"&amp;D707&amp;"'")&amp;","&amp;IF(ISBLANK(B707),"NULL",B707)&amp;","&amp;IF(ISBLANK(C707),"NULL","'"""&amp;C707&amp;"""'")&amp;",'"&amp;G707&amp;"','"&amp;E707&amp;"',"&amp;IF(N707="","NULL",N707)&amp;","&amp;IF(F707="Y","NULL","'"&amp;H707&amp;"'")&amp;","&amp;IF(R707="","NULL","'"&amp;R707&amp;"'")&amp;","&amp;IF(P707=TRUE,"TRUE","NULL")&amp;","&amp;IF(O707=TRUE,"TRUE","NULL")&amp;"),"))</f>
        <v/>
      </c>
      <c r="W707" s="10" t="str">
        <f t="shared" ref="W707:W770" si="20">IF(A707="","",TRIM(G707)&amp;"-"&amp;TRIM(E707))</f>
        <v/>
      </c>
    </row>
    <row r="708" spans="1:23">
      <c r="A708" s="11"/>
      <c r="B708" s="11"/>
      <c r="C708" s="11"/>
      <c r="D708" s="11"/>
      <c r="E708" s="11"/>
      <c r="F708" s="11"/>
      <c r="G708" s="11"/>
      <c r="H708" s="11"/>
      <c r="I708" s="10" t="str">
        <f ca="1">IFERROR(OFFSET(Profile!$B$1,MATCH(D708&amp;"-"&amp;Medical!C708,Profile!B:B,0)-1,1),"NO DATA PROFILE FOUND")</f>
        <v>NO DATA PROFILE FOUND</v>
      </c>
      <c r="J708" s="10" t="e">
        <f ca="1">OFFSET(Profile!$B$1,MATCH(D708&amp;"-"&amp;Medical!C708,Profile!B:B,0)-1,2)</f>
        <v>#N/A</v>
      </c>
      <c r="K708" s="10" t="e">
        <f ca="1">OFFSET(Profile!$B$1,MATCH(D708&amp;"-"&amp;Medical!C708,Profile!B:B,0)-1,3)</f>
        <v>#N/A</v>
      </c>
      <c r="L708" s="10" t="e">
        <f ca="1">OFFSET(Profile!$B$1,MATCH(D708&amp;"-"&amp;Medical!C708,Profile!B:B,0)-1,4)</f>
        <v>#N/A</v>
      </c>
      <c r="M708" s="10" t="e">
        <f ca="1">OFFSET(Profile!$B$1,MATCH(D708&amp;"-"&amp;Medical!C708,Profile!B:B,0)-1,5)</f>
        <v>#N/A</v>
      </c>
      <c r="N708" s="13"/>
      <c r="O708" s="13"/>
      <c r="P708" s="13"/>
      <c r="Q708" s="13"/>
      <c r="R708" s="27"/>
      <c r="S708" s="27"/>
      <c r="T708" s="27"/>
      <c r="U708" s="30" t="str">
        <f ca="1">IF(A708="","",IFERROR(IF(OFFSET('Data Model'!$K$1,MATCH(W708,'Data Model'!L:L,0)-1,0)=TRUE,"Y","N"),"N"))</f>
        <v/>
      </c>
      <c r="V708" s="10" t="str">
        <f t="shared" si="19"/>
        <v/>
      </c>
      <c r="W708" s="10" t="str">
        <f t="shared" si="20"/>
        <v/>
      </c>
    </row>
    <row r="709" spans="1:23">
      <c r="A709" s="11"/>
      <c r="B709" s="11"/>
      <c r="C709" s="11"/>
      <c r="D709" s="11"/>
      <c r="E709" s="11"/>
      <c r="F709" s="11"/>
      <c r="G709" s="11"/>
      <c r="H709" s="11"/>
      <c r="I709" s="10" t="str">
        <f ca="1">IFERROR(OFFSET(Profile!$B$1,MATCH(D709&amp;"-"&amp;Medical!C709,Profile!B:B,0)-1,1),"NO DATA PROFILE FOUND")</f>
        <v>NO DATA PROFILE FOUND</v>
      </c>
      <c r="J709" s="10" t="e">
        <f ca="1">OFFSET(Profile!$B$1,MATCH(D709&amp;"-"&amp;Medical!C709,Profile!B:B,0)-1,2)</f>
        <v>#N/A</v>
      </c>
      <c r="K709" s="10" t="e">
        <f ca="1">OFFSET(Profile!$B$1,MATCH(D709&amp;"-"&amp;Medical!C709,Profile!B:B,0)-1,3)</f>
        <v>#N/A</v>
      </c>
      <c r="L709" s="10" t="e">
        <f ca="1">OFFSET(Profile!$B$1,MATCH(D709&amp;"-"&amp;Medical!C709,Profile!B:B,0)-1,4)</f>
        <v>#N/A</v>
      </c>
      <c r="M709" s="10" t="e">
        <f ca="1">OFFSET(Profile!$B$1,MATCH(D709&amp;"-"&amp;Medical!C709,Profile!B:B,0)-1,5)</f>
        <v>#N/A</v>
      </c>
      <c r="N709" s="13"/>
      <c r="O709" s="13"/>
      <c r="P709" s="13"/>
      <c r="Q709" s="13"/>
      <c r="R709" s="27"/>
      <c r="S709" s="27"/>
      <c r="T709" s="27"/>
      <c r="U709" s="30" t="str">
        <f ca="1">IF(A709="","",IFERROR(IF(OFFSET('Data Model'!$K$1,MATCH(W709,'Data Model'!L:L,0)-1,0)=TRUE,"Y","N"),"N"))</f>
        <v/>
      </c>
      <c r="V709" s="10" t="str">
        <f t="shared" si="19"/>
        <v/>
      </c>
      <c r="W709" s="10" t="str">
        <f t="shared" si="20"/>
        <v/>
      </c>
    </row>
    <row r="710" spans="1:23">
      <c r="A710" s="11"/>
      <c r="B710" s="11"/>
      <c r="C710" s="11"/>
      <c r="D710" s="11"/>
      <c r="E710" s="11"/>
      <c r="F710" s="11"/>
      <c r="G710" s="11"/>
      <c r="H710" s="11"/>
      <c r="I710" s="10" t="str">
        <f ca="1">IFERROR(OFFSET(Profile!$B$1,MATCH(D710&amp;"-"&amp;Medical!C710,Profile!B:B,0)-1,1),"NO DATA PROFILE FOUND")</f>
        <v>NO DATA PROFILE FOUND</v>
      </c>
      <c r="J710" s="10" t="e">
        <f ca="1">OFFSET(Profile!$B$1,MATCH(D710&amp;"-"&amp;Medical!C710,Profile!B:B,0)-1,2)</f>
        <v>#N/A</v>
      </c>
      <c r="K710" s="10" t="e">
        <f ca="1">OFFSET(Profile!$B$1,MATCH(D710&amp;"-"&amp;Medical!C710,Profile!B:B,0)-1,3)</f>
        <v>#N/A</v>
      </c>
      <c r="L710" s="10" t="e">
        <f ca="1">OFFSET(Profile!$B$1,MATCH(D710&amp;"-"&amp;Medical!C710,Profile!B:B,0)-1,4)</f>
        <v>#N/A</v>
      </c>
      <c r="M710" s="10" t="e">
        <f ca="1">OFFSET(Profile!$B$1,MATCH(D710&amp;"-"&amp;Medical!C710,Profile!B:B,0)-1,5)</f>
        <v>#N/A</v>
      </c>
      <c r="N710" s="13"/>
      <c r="O710" s="13"/>
      <c r="P710" s="13"/>
      <c r="Q710" s="13"/>
      <c r="R710" s="27"/>
      <c r="S710" s="27"/>
      <c r="T710" s="27"/>
      <c r="U710" s="30" t="str">
        <f ca="1">IF(A710="","",IFERROR(IF(OFFSET('Data Model'!$K$1,MATCH(W710,'Data Model'!L:L,0)-1,0)=TRUE,"Y","N"),"N"))</f>
        <v/>
      </c>
      <c r="V710" s="10" t="str">
        <f t="shared" si="19"/>
        <v/>
      </c>
      <c r="W710" s="10" t="str">
        <f t="shared" si="20"/>
        <v/>
      </c>
    </row>
    <row r="711" spans="1:23">
      <c r="A711" s="11"/>
      <c r="B711" s="11"/>
      <c r="C711" s="11"/>
      <c r="D711" s="11"/>
      <c r="E711" s="11"/>
      <c r="F711" s="11"/>
      <c r="G711" s="11"/>
      <c r="H711" s="11"/>
      <c r="I711" s="10" t="str">
        <f ca="1">IFERROR(OFFSET(Profile!$B$1,MATCH(D711&amp;"-"&amp;Medical!C711,Profile!B:B,0)-1,1),"NO DATA PROFILE FOUND")</f>
        <v>NO DATA PROFILE FOUND</v>
      </c>
      <c r="J711" s="10" t="e">
        <f ca="1">OFFSET(Profile!$B$1,MATCH(D711&amp;"-"&amp;Medical!C711,Profile!B:B,0)-1,2)</f>
        <v>#N/A</v>
      </c>
      <c r="K711" s="10" t="e">
        <f ca="1">OFFSET(Profile!$B$1,MATCH(D711&amp;"-"&amp;Medical!C711,Profile!B:B,0)-1,3)</f>
        <v>#N/A</v>
      </c>
      <c r="L711" s="10" t="e">
        <f ca="1">OFFSET(Profile!$B$1,MATCH(D711&amp;"-"&amp;Medical!C711,Profile!B:B,0)-1,4)</f>
        <v>#N/A</v>
      </c>
      <c r="M711" s="10" t="e">
        <f ca="1">OFFSET(Profile!$B$1,MATCH(D711&amp;"-"&amp;Medical!C711,Profile!B:B,0)-1,5)</f>
        <v>#N/A</v>
      </c>
      <c r="N711" s="13"/>
      <c r="O711" s="13"/>
      <c r="P711" s="13"/>
      <c r="Q711" s="13"/>
      <c r="R711" s="27"/>
      <c r="S711" s="27"/>
      <c r="T711" s="27"/>
      <c r="U711" s="30" t="str">
        <f ca="1">IF(A711="","",IFERROR(IF(OFFSET('Data Model'!$K$1,MATCH(W711,'Data Model'!L:L,0)-1,0)=TRUE,"Y","N"),"N"))</f>
        <v/>
      </c>
      <c r="V711" s="10" t="str">
        <f t="shared" si="19"/>
        <v/>
      </c>
      <c r="W711" s="10" t="str">
        <f t="shared" si="20"/>
        <v/>
      </c>
    </row>
    <row r="712" spans="1:23">
      <c r="A712" s="11"/>
      <c r="B712" s="11"/>
      <c r="C712" s="11"/>
      <c r="D712" s="11"/>
      <c r="E712" s="11"/>
      <c r="F712" s="11"/>
      <c r="G712" s="11"/>
      <c r="H712" s="11"/>
      <c r="I712" s="10" t="str">
        <f ca="1">IFERROR(OFFSET(Profile!$B$1,MATCH(D712&amp;"-"&amp;Medical!C712,Profile!B:B,0)-1,1),"NO DATA PROFILE FOUND")</f>
        <v>NO DATA PROFILE FOUND</v>
      </c>
      <c r="J712" s="10" t="e">
        <f ca="1">OFFSET(Profile!$B$1,MATCH(D712&amp;"-"&amp;Medical!C712,Profile!B:B,0)-1,2)</f>
        <v>#N/A</v>
      </c>
      <c r="K712" s="10" t="e">
        <f ca="1">OFFSET(Profile!$B$1,MATCH(D712&amp;"-"&amp;Medical!C712,Profile!B:B,0)-1,3)</f>
        <v>#N/A</v>
      </c>
      <c r="L712" s="10" t="e">
        <f ca="1">OFFSET(Profile!$B$1,MATCH(D712&amp;"-"&amp;Medical!C712,Profile!B:B,0)-1,4)</f>
        <v>#N/A</v>
      </c>
      <c r="M712" s="10" t="e">
        <f ca="1">OFFSET(Profile!$B$1,MATCH(D712&amp;"-"&amp;Medical!C712,Profile!B:B,0)-1,5)</f>
        <v>#N/A</v>
      </c>
      <c r="N712" s="13"/>
      <c r="O712" s="13"/>
      <c r="P712" s="13"/>
      <c r="Q712" s="13"/>
      <c r="R712" s="27"/>
      <c r="S712" s="27"/>
      <c r="T712" s="27"/>
      <c r="U712" s="30" t="str">
        <f ca="1">IF(A712="","",IFERROR(IF(OFFSET('Data Model'!$K$1,MATCH(W712,'Data Model'!L:L,0)-1,0)=TRUE,"Y","N"),"N"))</f>
        <v/>
      </c>
      <c r="V712" s="10" t="str">
        <f t="shared" si="19"/>
        <v/>
      </c>
      <c r="W712" s="10" t="str">
        <f t="shared" si="20"/>
        <v/>
      </c>
    </row>
    <row r="713" spans="1:23">
      <c r="A713" s="11"/>
      <c r="B713" s="11"/>
      <c r="C713" s="11"/>
      <c r="D713" s="11"/>
      <c r="E713" s="11"/>
      <c r="F713" s="11"/>
      <c r="G713" s="11"/>
      <c r="H713" s="11"/>
      <c r="I713" s="10" t="str">
        <f ca="1">IFERROR(OFFSET(Profile!$B$1,MATCH(D713&amp;"-"&amp;Medical!C713,Profile!B:B,0)-1,1),"NO DATA PROFILE FOUND")</f>
        <v>NO DATA PROFILE FOUND</v>
      </c>
      <c r="J713" s="10" t="e">
        <f ca="1">OFFSET(Profile!$B$1,MATCH(D713&amp;"-"&amp;Medical!C713,Profile!B:B,0)-1,2)</f>
        <v>#N/A</v>
      </c>
      <c r="K713" s="10" t="e">
        <f ca="1">OFFSET(Profile!$B$1,MATCH(D713&amp;"-"&amp;Medical!C713,Profile!B:B,0)-1,3)</f>
        <v>#N/A</v>
      </c>
      <c r="L713" s="10" t="e">
        <f ca="1">OFFSET(Profile!$B$1,MATCH(D713&amp;"-"&amp;Medical!C713,Profile!B:B,0)-1,4)</f>
        <v>#N/A</v>
      </c>
      <c r="M713" s="10" t="e">
        <f ca="1">OFFSET(Profile!$B$1,MATCH(D713&amp;"-"&amp;Medical!C713,Profile!B:B,0)-1,5)</f>
        <v>#N/A</v>
      </c>
      <c r="N713" s="13"/>
      <c r="O713" s="13"/>
      <c r="P713" s="13"/>
      <c r="Q713" s="13"/>
      <c r="R713" s="27"/>
      <c r="S713" s="27"/>
      <c r="T713" s="27"/>
      <c r="U713" s="30" t="str">
        <f ca="1">IF(A713="","",IFERROR(IF(OFFSET('Data Model'!$K$1,MATCH(W713,'Data Model'!L:L,0)-1,0)=TRUE,"Y","N"),"N"))</f>
        <v/>
      </c>
      <c r="V713" s="10" t="str">
        <f t="shared" si="19"/>
        <v/>
      </c>
      <c r="W713" s="10" t="str">
        <f t="shared" si="20"/>
        <v/>
      </c>
    </row>
    <row r="714" spans="1:23">
      <c r="A714" s="11"/>
      <c r="B714" s="11"/>
      <c r="C714" s="11"/>
      <c r="D714" s="11"/>
      <c r="E714" s="11"/>
      <c r="F714" s="11"/>
      <c r="G714" s="11"/>
      <c r="H714" s="11"/>
      <c r="I714" s="10" t="str">
        <f ca="1">IFERROR(OFFSET(Profile!$B$1,MATCH(D714&amp;"-"&amp;Medical!C714,Profile!B:B,0)-1,1),"NO DATA PROFILE FOUND")</f>
        <v>NO DATA PROFILE FOUND</v>
      </c>
      <c r="J714" s="10" t="e">
        <f ca="1">OFFSET(Profile!$B$1,MATCH(D714&amp;"-"&amp;Medical!C714,Profile!B:B,0)-1,2)</f>
        <v>#N/A</v>
      </c>
      <c r="K714" s="10" t="e">
        <f ca="1">OFFSET(Profile!$B$1,MATCH(D714&amp;"-"&amp;Medical!C714,Profile!B:B,0)-1,3)</f>
        <v>#N/A</v>
      </c>
      <c r="L714" s="10" t="e">
        <f ca="1">OFFSET(Profile!$B$1,MATCH(D714&amp;"-"&amp;Medical!C714,Profile!B:B,0)-1,4)</f>
        <v>#N/A</v>
      </c>
      <c r="M714" s="10" t="e">
        <f ca="1">OFFSET(Profile!$B$1,MATCH(D714&amp;"-"&amp;Medical!C714,Profile!B:B,0)-1,5)</f>
        <v>#N/A</v>
      </c>
      <c r="N714" s="13"/>
      <c r="O714" s="13"/>
      <c r="P714" s="13"/>
      <c r="Q714" s="13"/>
      <c r="R714" s="27"/>
      <c r="S714" s="27"/>
      <c r="T714" s="27"/>
      <c r="U714" s="30" t="str">
        <f ca="1">IF(A714="","",IFERROR(IF(OFFSET('Data Model'!$K$1,MATCH(W714,'Data Model'!L:L,0)-1,0)=TRUE,"Y","N"),"N"))</f>
        <v/>
      </c>
      <c r="V714" s="10" t="str">
        <f t="shared" si="19"/>
        <v/>
      </c>
      <c r="W714" s="10" t="str">
        <f t="shared" si="20"/>
        <v/>
      </c>
    </row>
    <row r="715" spans="1:23">
      <c r="A715" s="11"/>
      <c r="B715" s="11"/>
      <c r="C715" s="11"/>
      <c r="D715" s="11"/>
      <c r="E715" s="11"/>
      <c r="F715" s="11"/>
      <c r="G715" s="11"/>
      <c r="H715" s="11"/>
      <c r="I715" s="10" t="str">
        <f ca="1">IFERROR(OFFSET(Profile!$B$1,MATCH(D715&amp;"-"&amp;Medical!C715,Profile!B:B,0)-1,1),"NO DATA PROFILE FOUND")</f>
        <v>NO DATA PROFILE FOUND</v>
      </c>
      <c r="J715" s="10" t="e">
        <f ca="1">OFFSET(Profile!$B$1,MATCH(D715&amp;"-"&amp;Medical!C715,Profile!B:B,0)-1,2)</f>
        <v>#N/A</v>
      </c>
      <c r="K715" s="10" t="e">
        <f ca="1">OFFSET(Profile!$B$1,MATCH(D715&amp;"-"&amp;Medical!C715,Profile!B:B,0)-1,3)</f>
        <v>#N/A</v>
      </c>
      <c r="L715" s="10" t="e">
        <f ca="1">OFFSET(Profile!$B$1,MATCH(D715&amp;"-"&amp;Medical!C715,Profile!B:B,0)-1,4)</f>
        <v>#N/A</v>
      </c>
      <c r="M715" s="10" t="e">
        <f ca="1">OFFSET(Profile!$B$1,MATCH(D715&amp;"-"&amp;Medical!C715,Profile!B:B,0)-1,5)</f>
        <v>#N/A</v>
      </c>
      <c r="N715" s="13"/>
      <c r="O715" s="13"/>
      <c r="P715" s="13"/>
      <c r="Q715" s="13"/>
      <c r="R715" s="27"/>
      <c r="S715" s="27"/>
      <c r="T715" s="27"/>
      <c r="U715" s="30" t="str">
        <f ca="1">IF(A715="","",IFERROR(IF(OFFSET('Data Model'!$K$1,MATCH(W715,'Data Model'!L:L,0)-1,0)=TRUE,"Y","N"),"N"))</f>
        <v/>
      </c>
      <c r="V715" s="10" t="str">
        <f t="shared" si="19"/>
        <v/>
      </c>
      <c r="W715" s="10" t="str">
        <f t="shared" si="20"/>
        <v/>
      </c>
    </row>
    <row r="716" spans="1:23">
      <c r="A716" s="11"/>
      <c r="B716" s="11"/>
      <c r="C716" s="11"/>
      <c r="D716" s="11"/>
      <c r="E716" s="11"/>
      <c r="F716" s="11"/>
      <c r="G716" s="11"/>
      <c r="H716" s="11"/>
      <c r="I716" s="10" t="str">
        <f ca="1">IFERROR(OFFSET(Profile!$B$1,MATCH(D716&amp;"-"&amp;Medical!C716,Profile!B:B,0)-1,1),"NO DATA PROFILE FOUND")</f>
        <v>NO DATA PROFILE FOUND</v>
      </c>
      <c r="J716" s="10" t="e">
        <f ca="1">OFFSET(Profile!$B$1,MATCH(D716&amp;"-"&amp;Medical!C716,Profile!B:B,0)-1,2)</f>
        <v>#N/A</v>
      </c>
      <c r="K716" s="10" t="e">
        <f ca="1">OFFSET(Profile!$B$1,MATCH(D716&amp;"-"&amp;Medical!C716,Profile!B:B,0)-1,3)</f>
        <v>#N/A</v>
      </c>
      <c r="L716" s="10" t="e">
        <f ca="1">OFFSET(Profile!$B$1,MATCH(D716&amp;"-"&amp;Medical!C716,Profile!B:B,0)-1,4)</f>
        <v>#N/A</v>
      </c>
      <c r="M716" s="10" t="e">
        <f ca="1">OFFSET(Profile!$B$1,MATCH(D716&amp;"-"&amp;Medical!C716,Profile!B:B,0)-1,5)</f>
        <v>#N/A</v>
      </c>
      <c r="N716" s="13"/>
      <c r="O716" s="13"/>
      <c r="P716" s="13"/>
      <c r="Q716" s="13"/>
      <c r="R716" s="27"/>
      <c r="S716" s="27"/>
      <c r="T716" s="27"/>
      <c r="U716" s="30" t="str">
        <f ca="1">IF(A716="","",IFERROR(IF(OFFSET('Data Model'!$K$1,MATCH(W716,'Data Model'!L:L,0)-1,0)=TRUE,"Y","N"),"N"))</f>
        <v/>
      </c>
      <c r="V716" s="10" t="str">
        <f t="shared" si="19"/>
        <v/>
      </c>
      <c r="W716" s="10" t="str">
        <f t="shared" si="20"/>
        <v/>
      </c>
    </row>
    <row r="717" spans="1:23">
      <c r="A717" s="11"/>
      <c r="B717" s="11"/>
      <c r="C717" s="11"/>
      <c r="D717" s="11"/>
      <c r="E717" s="11"/>
      <c r="F717" s="11"/>
      <c r="G717" s="11"/>
      <c r="H717" s="11"/>
      <c r="I717" s="10" t="str">
        <f ca="1">IFERROR(OFFSET(Profile!$B$1,MATCH(D717&amp;"-"&amp;Medical!C717,Profile!B:B,0)-1,1),"NO DATA PROFILE FOUND")</f>
        <v>NO DATA PROFILE FOUND</v>
      </c>
      <c r="J717" s="10" t="e">
        <f ca="1">OFFSET(Profile!$B$1,MATCH(D717&amp;"-"&amp;Medical!C717,Profile!B:B,0)-1,2)</f>
        <v>#N/A</v>
      </c>
      <c r="K717" s="10" t="e">
        <f ca="1">OFFSET(Profile!$B$1,MATCH(D717&amp;"-"&amp;Medical!C717,Profile!B:B,0)-1,3)</f>
        <v>#N/A</v>
      </c>
      <c r="L717" s="10" t="e">
        <f ca="1">OFFSET(Profile!$B$1,MATCH(D717&amp;"-"&amp;Medical!C717,Profile!B:B,0)-1,4)</f>
        <v>#N/A</v>
      </c>
      <c r="M717" s="10" t="e">
        <f ca="1">OFFSET(Profile!$B$1,MATCH(D717&amp;"-"&amp;Medical!C717,Profile!B:B,0)-1,5)</f>
        <v>#N/A</v>
      </c>
      <c r="N717" s="13"/>
      <c r="O717" s="13"/>
      <c r="P717" s="13"/>
      <c r="Q717" s="13"/>
      <c r="R717" s="27"/>
      <c r="S717" s="27"/>
      <c r="T717" s="27"/>
      <c r="U717" s="30" t="str">
        <f ca="1">IF(A717="","",IFERROR(IF(OFFSET('Data Model'!$K$1,MATCH(W717,'Data Model'!L:L,0)-1,0)=TRUE,"Y","N"),"N"))</f>
        <v/>
      </c>
      <c r="V717" s="10" t="str">
        <f t="shared" si="19"/>
        <v/>
      </c>
      <c r="W717" s="10" t="str">
        <f t="shared" si="20"/>
        <v/>
      </c>
    </row>
    <row r="718" spans="1:23">
      <c r="A718" s="11"/>
      <c r="B718" s="11"/>
      <c r="C718" s="11"/>
      <c r="D718" s="11"/>
      <c r="E718" s="11"/>
      <c r="F718" s="11"/>
      <c r="G718" s="11"/>
      <c r="H718" s="11"/>
      <c r="I718" s="10" t="str">
        <f ca="1">IFERROR(OFFSET(Profile!$B$1,MATCH(D718&amp;"-"&amp;Medical!C718,Profile!B:B,0)-1,1),"NO DATA PROFILE FOUND")</f>
        <v>NO DATA PROFILE FOUND</v>
      </c>
      <c r="J718" s="10" t="e">
        <f ca="1">OFFSET(Profile!$B$1,MATCH(D718&amp;"-"&amp;Medical!C718,Profile!B:B,0)-1,2)</f>
        <v>#N/A</v>
      </c>
      <c r="K718" s="10" t="e">
        <f ca="1">OFFSET(Profile!$B$1,MATCH(D718&amp;"-"&amp;Medical!C718,Profile!B:B,0)-1,3)</f>
        <v>#N/A</v>
      </c>
      <c r="L718" s="10" t="e">
        <f ca="1">OFFSET(Profile!$B$1,MATCH(D718&amp;"-"&amp;Medical!C718,Profile!B:B,0)-1,4)</f>
        <v>#N/A</v>
      </c>
      <c r="M718" s="10" t="e">
        <f ca="1">OFFSET(Profile!$B$1,MATCH(D718&amp;"-"&amp;Medical!C718,Profile!B:B,0)-1,5)</f>
        <v>#N/A</v>
      </c>
      <c r="N718" s="13"/>
      <c r="O718" s="13"/>
      <c r="P718" s="13"/>
      <c r="Q718" s="13"/>
      <c r="R718" s="27"/>
      <c r="S718" s="27"/>
      <c r="T718" s="27"/>
      <c r="U718" s="30" t="str">
        <f ca="1">IF(A718="","",IFERROR(IF(OFFSET('Data Model'!$K$1,MATCH(W718,'Data Model'!L:L,0)-1,0)=TRUE,"Y","N"),"N"))</f>
        <v/>
      </c>
      <c r="V718" s="10" t="str">
        <f t="shared" si="19"/>
        <v/>
      </c>
      <c r="W718" s="10" t="str">
        <f t="shared" si="20"/>
        <v/>
      </c>
    </row>
    <row r="719" spans="1:23">
      <c r="A719" s="11"/>
      <c r="B719" s="11"/>
      <c r="C719" s="11"/>
      <c r="D719" s="11"/>
      <c r="E719" s="11"/>
      <c r="F719" s="11"/>
      <c r="G719" s="11"/>
      <c r="H719" s="11"/>
      <c r="I719" s="10" t="str">
        <f ca="1">IFERROR(OFFSET(Profile!$B$1,MATCH(D719&amp;"-"&amp;Medical!C719,Profile!B:B,0)-1,1),"NO DATA PROFILE FOUND")</f>
        <v>NO DATA PROFILE FOUND</v>
      </c>
      <c r="J719" s="10" t="e">
        <f ca="1">OFFSET(Profile!$B$1,MATCH(D719&amp;"-"&amp;Medical!C719,Profile!B:B,0)-1,2)</f>
        <v>#N/A</v>
      </c>
      <c r="K719" s="10" t="e">
        <f ca="1">OFFSET(Profile!$B$1,MATCH(D719&amp;"-"&amp;Medical!C719,Profile!B:B,0)-1,3)</f>
        <v>#N/A</v>
      </c>
      <c r="L719" s="10" t="e">
        <f ca="1">OFFSET(Profile!$B$1,MATCH(D719&amp;"-"&amp;Medical!C719,Profile!B:B,0)-1,4)</f>
        <v>#N/A</v>
      </c>
      <c r="M719" s="10" t="e">
        <f ca="1">OFFSET(Profile!$B$1,MATCH(D719&amp;"-"&amp;Medical!C719,Profile!B:B,0)-1,5)</f>
        <v>#N/A</v>
      </c>
      <c r="N719" s="13"/>
      <c r="O719" s="13"/>
      <c r="P719" s="13"/>
      <c r="Q719" s="13"/>
      <c r="R719" s="27"/>
      <c r="S719" s="27"/>
      <c r="T719" s="27"/>
      <c r="U719" s="30" t="str">
        <f ca="1">IF(A719="","",IFERROR(IF(OFFSET('Data Model'!$K$1,MATCH(W719,'Data Model'!L:L,0)-1,0)=TRUE,"Y","N"),"N"))</f>
        <v/>
      </c>
      <c r="V719" s="10" t="str">
        <f t="shared" si="19"/>
        <v/>
      </c>
      <c r="W719" s="10" t="str">
        <f t="shared" si="20"/>
        <v/>
      </c>
    </row>
    <row r="720" spans="1:23">
      <c r="A720" s="11"/>
      <c r="B720" s="11"/>
      <c r="C720" s="11"/>
      <c r="D720" s="11"/>
      <c r="E720" s="11"/>
      <c r="F720" s="11"/>
      <c r="G720" s="11"/>
      <c r="H720" s="11"/>
      <c r="I720" s="10" t="str">
        <f ca="1">IFERROR(OFFSET(Profile!$B$1,MATCH(D720&amp;"-"&amp;Medical!C720,Profile!B:B,0)-1,1),"NO DATA PROFILE FOUND")</f>
        <v>NO DATA PROFILE FOUND</v>
      </c>
      <c r="J720" s="10" t="e">
        <f ca="1">OFFSET(Profile!$B$1,MATCH(D720&amp;"-"&amp;Medical!C720,Profile!B:B,0)-1,2)</f>
        <v>#N/A</v>
      </c>
      <c r="K720" s="10" t="e">
        <f ca="1">OFFSET(Profile!$B$1,MATCH(D720&amp;"-"&amp;Medical!C720,Profile!B:B,0)-1,3)</f>
        <v>#N/A</v>
      </c>
      <c r="L720" s="10" t="e">
        <f ca="1">OFFSET(Profile!$B$1,MATCH(D720&amp;"-"&amp;Medical!C720,Profile!B:B,0)-1,4)</f>
        <v>#N/A</v>
      </c>
      <c r="M720" s="10" t="e">
        <f ca="1">OFFSET(Profile!$B$1,MATCH(D720&amp;"-"&amp;Medical!C720,Profile!B:B,0)-1,5)</f>
        <v>#N/A</v>
      </c>
      <c r="N720" s="13"/>
      <c r="O720" s="13"/>
      <c r="P720" s="13"/>
      <c r="Q720" s="13"/>
      <c r="R720" s="27"/>
      <c r="S720" s="27"/>
      <c r="T720" s="27"/>
      <c r="U720" s="30" t="str">
        <f ca="1">IF(A720="","",IFERROR(IF(OFFSET('Data Model'!$K$1,MATCH(W720,'Data Model'!L:L,0)-1,0)=TRUE,"Y","N"),"N"))</f>
        <v/>
      </c>
      <c r="V720" s="10" t="str">
        <f t="shared" si="19"/>
        <v/>
      </c>
      <c r="W720" s="10" t="str">
        <f t="shared" si="20"/>
        <v/>
      </c>
    </row>
    <row r="721" spans="1:23">
      <c r="A721" s="11"/>
      <c r="B721" s="11"/>
      <c r="C721" s="11"/>
      <c r="D721" s="11"/>
      <c r="E721" s="11"/>
      <c r="F721" s="11"/>
      <c r="G721" s="11"/>
      <c r="H721" s="11"/>
      <c r="I721" s="10" t="str">
        <f ca="1">IFERROR(OFFSET(Profile!$B$1,MATCH(D721&amp;"-"&amp;Medical!C721,Profile!B:B,0)-1,1),"NO DATA PROFILE FOUND")</f>
        <v>NO DATA PROFILE FOUND</v>
      </c>
      <c r="J721" s="10" t="e">
        <f ca="1">OFFSET(Profile!$B$1,MATCH(D721&amp;"-"&amp;Medical!C721,Profile!B:B,0)-1,2)</f>
        <v>#N/A</v>
      </c>
      <c r="K721" s="10" t="e">
        <f ca="1">OFFSET(Profile!$B$1,MATCH(D721&amp;"-"&amp;Medical!C721,Profile!B:B,0)-1,3)</f>
        <v>#N/A</v>
      </c>
      <c r="L721" s="10" t="e">
        <f ca="1">OFFSET(Profile!$B$1,MATCH(D721&amp;"-"&amp;Medical!C721,Profile!B:B,0)-1,4)</f>
        <v>#N/A</v>
      </c>
      <c r="M721" s="10" t="e">
        <f ca="1">OFFSET(Profile!$B$1,MATCH(D721&amp;"-"&amp;Medical!C721,Profile!B:B,0)-1,5)</f>
        <v>#N/A</v>
      </c>
      <c r="N721" s="13"/>
      <c r="O721" s="13"/>
      <c r="P721" s="13"/>
      <c r="Q721" s="13"/>
      <c r="R721" s="27"/>
      <c r="S721" s="27"/>
      <c r="T721" s="27"/>
      <c r="U721" s="30" t="str">
        <f ca="1">IF(A721="","",IFERROR(IF(OFFSET('Data Model'!$K$1,MATCH(W721,'Data Model'!L:L,0)-1,0)=TRUE,"Y","N"),"N"))</f>
        <v/>
      </c>
      <c r="V721" s="10" t="str">
        <f t="shared" si="19"/>
        <v/>
      </c>
      <c r="W721" s="10" t="str">
        <f t="shared" si="20"/>
        <v/>
      </c>
    </row>
    <row r="722" spans="1:23">
      <c r="A722" s="11"/>
      <c r="B722" s="11"/>
      <c r="C722" s="11"/>
      <c r="D722" s="11"/>
      <c r="E722" s="11"/>
      <c r="F722" s="11"/>
      <c r="G722" s="11"/>
      <c r="H722" s="11"/>
      <c r="I722" s="10" t="str">
        <f ca="1">IFERROR(OFFSET(Profile!$B$1,MATCH(D722&amp;"-"&amp;Medical!C722,Profile!B:B,0)-1,1),"NO DATA PROFILE FOUND")</f>
        <v>NO DATA PROFILE FOUND</v>
      </c>
      <c r="J722" s="10" t="e">
        <f ca="1">OFFSET(Profile!$B$1,MATCH(D722&amp;"-"&amp;Medical!C722,Profile!B:B,0)-1,2)</f>
        <v>#N/A</v>
      </c>
      <c r="K722" s="10" t="e">
        <f ca="1">OFFSET(Profile!$B$1,MATCH(D722&amp;"-"&amp;Medical!C722,Profile!B:B,0)-1,3)</f>
        <v>#N/A</v>
      </c>
      <c r="L722" s="10" t="e">
        <f ca="1">OFFSET(Profile!$B$1,MATCH(D722&amp;"-"&amp;Medical!C722,Profile!B:B,0)-1,4)</f>
        <v>#N/A</v>
      </c>
      <c r="M722" s="10" t="e">
        <f ca="1">OFFSET(Profile!$B$1,MATCH(D722&amp;"-"&amp;Medical!C722,Profile!B:B,0)-1,5)</f>
        <v>#N/A</v>
      </c>
      <c r="N722" s="13"/>
      <c r="O722" s="13"/>
      <c r="P722" s="13"/>
      <c r="Q722" s="13"/>
      <c r="R722" s="27"/>
      <c r="S722" s="27"/>
      <c r="T722" s="27"/>
      <c r="U722" s="30" t="str">
        <f ca="1">IF(A722="","",IFERROR(IF(OFFSET('Data Model'!$K$1,MATCH(W722,'Data Model'!L:L,0)-1,0)=TRUE,"Y","N"),"N"))</f>
        <v/>
      </c>
      <c r="V722" s="10" t="str">
        <f t="shared" si="19"/>
        <v/>
      </c>
      <c r="W722" s="10" t="str">
        <f t="shared" si="20"/>
        <v/>
      </c>
    </row>
    <row r="723" spans="1:23">
      <c r="A723" s="11"/>
      <c r="B723" s="11"/>
      <c r="C723" s="11"/>
      <c r="D723" s="11"/>
      <c r="E723" s="11"/>
      <c r="F723" s="11"/>
      <c r="G723" s="11"/>
      <c r="H723" s="11"/>
      <c r="I723" s="10" t="str">
        <f ca="1">IFERROR(OFFSET(Profile!$B$1,MATCH(D723&amp;"-"&amp;Medical!C723,Profile!B:B,0)-1,1),"NO DATA PROFILE FOUND")</f>
        <v>NO DATA PROFILE FOUND</v>
      </c>
      <c r="J723" s="10" t="e">
        <f ca="1">OFFSET(Profile!$B$1,MATCH(D723&amp;"-"&amp;Medical!C723,Profile!B:B,0)-1,2)</f>
        <v>#N/A</v>
      </c>
      <c r="K723" s="10" t="e">
        <f ca="1">OFFSET(Profile!$B$1,MATCH(D723&amp;"-"&amp;Medical!C723,Profile!B:B,0)-1,3)</f>
        <v>#N/A</v>
      </c>
      <c r="L723" s="10" t="e">
        <f ca="1">OFFSET(Profile!$B$1,MATCH(D723&amp;"-"&amp;Medical!C723,Profile!B:B,0)-1,4)</f>
        <v>#N/A</v>
      </c>
      <c r="M723" s="10" t="e">
        <f ca="1">OFFSET(Profile!$B$1,MATCH(D723&amp;"-"&amp;Medical!C723,Profile!B:B,0)-1,5)</f>
        <v>#N/A</v>
      </c>
      <c r="N723" s="13"/>
      <c r="O723" s="13"/>
      <c r="P723" s="13"/>
      <c r="Q723" s="13"/>
      <c r="R723" s="27"/>
      <c r="S723" s="27"/>
      <c r="T723" s="27"/>
      <c r="U723" s="30" t="str">
        <f ca="1">IF(A723="","",IFERROR(IF(OFFSET('Data Model'!$K$1,MATCH(W723,'Data Model'!L:L,0)-1,0)=TRUE,"Y","N"),"N"))</f>
        <v/>
      </c>
      <c r="V723" s="10" t="str">
        <f t="shared" si="19"/>
        <v/>
      </c>
      <c r="W723" s="10" t="str">
        <f t="shared" si="20"/>
        <v/>
      </c>
    </row>
    <row r="724" spans="1:23">
      <c r="A724" s="11"/>
      <c r="B724" s="11"/>
      <c r="C724" s="11"/>
      <c r="D724" s="11"/>
      <c r="E724" s="11"/>
      <c r="F724" s="11"/>
      <c r="G724" s="11"/>
      <c r="H724" s="11"/>
      <c r="I724" s="10" t="str">
        <f ca="1">IFERROR(OFFSET(Profile!$B$1,MATCH(D724&amp;"-"&amp;Medical!C724,Profile!B:B,0)-1,1),"NO DATA PROFILE FOUND")</f>
        <v>NO DATA PROFILE FOUND</v>
      </c>
      <c r="J724" s="10" t="e">
        <f ca="1">OFFSET(Profile!$B$1,MATCH(D724&amp;"-"&amp;Medical!C724,Profile!B:B,0)-1,2)</f>
        <v>#N/A</v>
      </c>
      <c r="K724" s="10" t="e">
        <f ca="1">OFFSET(Profile!$B$1,MATCH(D724&amp;"-"&amp;Medical!C724,Profile!B:B,0)-1,3)</f>
        <v>#N/A</v>
      </c>
      <c r="L724" s="10" t="e">
        <f ca="1">OFFSET(Profile!$B$1,MATCH(D724&amp;"-"&amp;Medical!C724,Profile!B:B,0)-1,4)</f>
        <v>#N/A</v>
      </c>
      <c r="M724" s="10" t="e">
        <f ca="1">OFFSET(Profile!$B$1,MATCH(D724&amp;"-"&amp;Medical!C724,Profile!B:B,0)-1,5)</f>
        <v>#N/A</v>
      </c>
      <c r="N724" s="13"/>
      <c r="O724" s="13"/>
      <c r="P724" s="13"/>
      <c r="Q724" s="13"/>
      <c r="R724" s="27"/>
      <c r="S724" s="27"/>
      <c r="T724" s="27"/>
      <c r="U724" s="30" t="str">
        <f ca="1">IF(A724="","",IFERROR(IF(OFFSET('Data Model'!$K$1,MATCH(W724,'Data Model'!L:L,0)-1,0)=TRUE,"Y","N"),"N"))</f>
        <v/>
      </c>
      <c r="V724" s="10" t="str">
        <f t="shared" si="19"/>
        <v/>
      </c>
      <c r="W724" s="10" t="str">
        <f t="shared" si="20"/>
        <v/>
      </c>
    </row>
    <row r="725" spans="1:23">
      <c r="A725" s="11"/>
      <c r="B725" s="11"/>
      <c r="C725" s="11"/>
      <c r="D725" s="11"/>
      <c r="E725" s="11"/>
      <c r="F725" s="11"/>
      <c r="G725" s="11"/>
      <c r="H725" s="11"/>
      <c r="I725" s="10" t="str">
        <f ca="1">IFERROR(OFFSET(Profile!$B$1,MATCH(D725&amp;"-"&amp;Medical!C725,Profile!B:B,0)-1,1),"NO DATA PROFILE FOUND")</f>
        <v>NO DATA PROFILE FOUND</v>
      </c>
      <c r="J725" s="10" t="e">
        <f ca="1">OFFSET(Profile!$B$1,MATCH(D725&amp;"-"&amp;Medical!C725,Profile!B:B,0)-1,2)</f>
        <v>#N/A</v>
      </c>
      <c r="K725" s="10" t="e">
        <f ca="1">OFFSET(Profile!$B$1,MATCH(D725&amp;"-"&amp;Medical!C725,Profile!B:B,0)-1,3)</f>
        <v>#N/A</v>
      </c>
      <c r="L725" s="10" t="e">
        <f ca="1">OFFSET(Profile!$B$1,MATCH(D725&amp;"-"&amp;Medical!C725,Profile!B:B,0)-1,4)</f>
        <v>#N/A</v>
      </c>
      <c r="M725" s="10" t="e">
        <f ca="1">OFFSET(Profile!$B$1,MATCH(D725&amp;"-"&amp;Medical!C725,Profile!B:B,0)-1,5)</f>
        <v>#N/A</v>
      </c>
      <c r="N725" s="13"/>
      <c r="O725" s="13"/>
      <c r="P725" s="13"/>
      <c r="Q725" s="13"/>
      <c r="R725" s="27"/>
      <c r="S725" s="27"/>
      <c r="T725" s="27"/>
      <c r="U725" s="30" t="str">
        <f ca="1">IF(A725="","",IFERROR(IF(OFFSET('Data Model'!$K$1,MATCH(W725,'Data Model'!L:L,0)-1,0)=TRUE,"Y","N"),"N"))</f>
        <v/>
      </c>
      <c r="V725" s="10" t="str">
        <f t="shared" si="19"/>
        <v/>
      </c>
      <c r="W725" s="10" t="str">
        <f t="shared" si="20"/>
        <v/>
      </c>
    </row>
    <row r="726" spans="1:23">
      <c r="A726" s="11"/>
      <c r="B726" s="11"/>
      <c r="C726" s="11"/>
      <c r="D726" s="11"/>
      <c r="E726" s="11"/>
      <c r="F726" s="11"/>
      <c r="G726" s="11"/>
      <c r="H726" s="11"/>
      <c r="I726" s="10" t="str">
        <f ca="1">IFERROR(OFFSET(Profile!$B$1,MATCH(D726&amp;"-"&amp;Medical!C726,Profile!B:B,0)-1,1),"NO DATA PROFILE FOUND")</f>
        <v>NO DATA PROFILE FOUND</v>
      </c>
      <c r="J726" s="10" t="e">
        <f ca="1">OFFSET(Profile!$B$1,MATCH(D726&amp;"-"&amp;Medical!C726,Profile!B:B,0)-1,2)</f>
        <v>#N/A</v>
      </c>
      <c r="K726" s="10" t="e">
        <f ca="1">OFFSET(Profile!$B$1,MATCH(D726&amp;"-"&amp;Medical!C726,Profile!B:B,0)-1,3)</f>
        <v>#N/A</v>
      </c>
      <c r="L726" s="10" t="e">
        <f ca="1">OFFSET(Profile!$B$1,MATCH(D726&amp;"-"&amp;Medical!C726,Profile!B:B,0)-1,4)</f>
        <v>#N/A</v>
      </c>
      <c r="M726" s="10" t="e">
        <f ca="1">OFFSET(Profile!$B$1,MATCH(D726&amp;"-"&amp;Medical!C726,Profile!B:B,0)-1,5)</f>
        <v>#N/A</v>
      </c>
      <c r="N726" s="13"/>
      <c r="O726" s="13"/>
      <c r="P726" s="13"/>
      <c r="Q726" s="13"/>
      <c r="R726" s="27"/>
      <c r="S726" s="27"/>
      <c r="T726" s="27"/>
      <c r="U726" s="30" t="str">
        <f ca="1">IF(A726="","",IFERROR(IF(OFFSET('Data Model'!$K$1,MATCH(W726,'Data Model'!L:L,0)-1,0)=TRUE,"Y","N"),"N"))</f>
        <v/>
      </c>
      <c r="V726" s="10" t="str">
        <f t="shared" si="19"/>
        <v/>
      </c>
      <c r="W726" s="10" t="str">
        <f t="shared" si="20"/>
        <v/>
      </c>
    </row>
    <row r="727" spans="1:23">
      <c r="A727" s="11"/>
      <c r="B727" s="11"/>
      <c r="C727" s="11"/>
      <c r="D727" s="11"/>
      <c r="E727" s="11"/>
      <c r="F727" s="11"/>
      <c r="G727" s="11"/>
      <c r="H727" s="11"/>
      <c r="I727" s="10" t="str">
        <f ca="1">IFERROR(OFFSET(Profile!$B$1,MATCH(D727&amp;"-"&amp;Medical!C727,Profile!B:B,0)-1,1),"NO DATA PROFILE FOUND")</f>
        <v>NO DATA PROFILE FOUND</v>
      </c>
      <c r="J727" s="10" t="e">
        <f ca="1">OFFSET(Profile!$B$1,MATCH(D727&amp;"-"&amp;Medical!C727,Profile!B:B,0)-1,2)</f>
        <v>#N/A</v>
      </c>
      <c r="K727" s="10" t="e">
        <f ca="1">OFFSET(Profile!$B$1,MATCH(D727&amp;"-"&amp;Medical!C727,Profile!B:B,0)-1,3)</f>
        <v>#N/A</v>
      </c>
      <c r="L727" s="10" t="e">
        <f ca="1">OFFSET(Profile!$B$1,MATCH(D727&amp;"-"&amp;Medical!C727,Profile!B:B,0)-1,4)</f>
        <v>#N/A</v>
      </c>
      <c r="M727" s="10" t="e">
        <f ca="1">OFFSET(Profile!$B$1,MATCH(D727&amp;"-"&amp;Medical!C727,Profile!B:B,0)-1,5)</f>
        <v>#N/A</v>
      </c>
      <c r="N727" s="13"/>
      <c r="O727" s="13"/>
      <c r="P727" s="13"/>
      <c r="Q727" s="13"/>
      <c r="R727" s="27"/>
      <c r="S727" s="27"/>
      <c r="T727" s="27"/>
      <c r="U727" s="30" t="str">
        <f ca="1">IF(A727="","",IFERROR(IF(OFFSET('Data Model'!$K$1,MATCH(W727,'Data Model'!L:L,0)-1,0)=TRUE,"Y","N"),"N"))</f>
        <v/>
      </c>
      <c r="V727" s="10" t="str">
        <f t="shared" si="19"/>
        <v/>
      </c>
      <c r="W727" s="10" t="str">
        <f t="shared" si="20"/>
        <v/>
      </c>
    </row>
    <row r="728" spans="1:23">
      <c r="A728" s="11"/>
      <c r="B728" s="11"/>
      <c r="C728" s="11"/>
      <c r="D728" s="11"/>
      <c r="E728" s="11"/>
      <c r="F728" s="11"/>
      <c r="G728" s="11"/>
      <c r="H728" s="11"/>
      <c r="I728" s="10" t="str">
        <f ca="1">IFERROR(OFFSET(Profile!$B$1,MATCH(D728&amp;"-"&amp;Medical!C728,Profile!B:B,0)-1,1),"NO DATA PROFILE FOUND")</f>
        <v>NO DATA PROFILE FOUND</v>
      </c>
      <c r="J728" s="10" t="e">
        <f ca="1">OFFSET(Profile!$B$1,MATCH(D728&amp;"-"&amp;Medical!C728,Profile!B:B,0)-1,2)</f>
        <v>#N/A</v>
      </c>
      <c r="K728" s="10" t="e">
        <f ca="1">OFFSET(Profile!$B$1,MATCH(D728&amp;"-"&amp;Medical!C728,Profile!B:B,0)-1,3)</f>
        <v>#N/A</v>
      </c>
      <c r="L728" s="10" t="e">
        <f ca="1">OFFSET(Profile!$B$1,MATCH(D728&amp;"-"&amp;Medical!C728,Profile!B:B,0)-1,4)</f>
        <v>#N/A</v>
      </c>
      <c r="M728" s="10" t="e">
        <f ca="1">OFFSET(Profile!$B$1,MATCH(D728&amp;"-"&amp;Medical!C728,Profile!B:B,0)-1,5)</f>
        <v>#N/A</v>
      </c>
      <c r="N728" s="13"/>
      <c r="O728" s="13"/>
      <c r="P728" s="13"/>
      <c r="Q728" s="13"/>
      <c r="R728" s="27"/>
      <c r="S728" s="27"/>
      <c r="T728" s="27"/>
      <c r="U728" s="30" t="str">
        <f ca="1">IF(A728="","",IFERROR(IF(OFFSET('Data Model'!$K$1,MATCH(W728,'Data Model'!L:L,0)-1,0)=TRUE,"Y","N"),"N"))</f>
        <v/>
      </c>
      <c r="V728" s="10" t="str">
        <f t="shared" si="19"/>
        <v/>
      </c>
      <c r="W728" s="10" t="str">
        <f t="shared" si="20"/>
        <v/>
      </c>
    </row>
    <row r="729" spans="1:23">
      <c r="A729" s="11"/>
      <c r="B729" s="11"/>
      <c r="C729" s="11"/>
      <c r="D729" s="11"/>
      <c r="E729" s="11"/>
      <c r="F729" s="11"/>
      <c r="G729" s="11"/>
      <c r="H729" s="11"/>
      <c r="I729" s="10" t="str">
        <f ca="1">IFERROR(OFFSET(Profile!$B$1,MATCH(D729&amp;"-"&amp;Medical!C729,Profile!B:B,0)-1,1),"NO DATA PROFILE FOUND")</f>
        <v>NO DATA PROFILE FOUND</v>
      </c>
      <c r="J729" s="10" t="e">
        <f ca="1">OFFSET(Profile!$B$1,MATCH(D729&amp;"-"&amp;Medical!C729,Profile!B:B,0)-1,2)</f>
        <v>#N/A</v>
      </c>
      <c r="K729" s="10" t="e">
        <f ca="1">OFFSET(Profile!$B$1,MATCH(D729&amp;"-"&amp;Medical!C729,Profile!B:B,0)-1,3)</f>
        <v>#N/A</v>
      </c>
      <c r="L729" s="10" t="e">
        <f ca="1">OFFSET(Profile!$B$1,MATCH(D729&amp;"-"&amp;Medical!C729,Profile!B:B,0)-1,4)</f>
        <v>#N/A</v>
      </c>
      <c r="M729" s="10" t="e">
        <f ca="1">OFFSET(Profile!$B$1,MATCH(D729&amp;"-"&amp;Medical!C729,Profile!B:B,0)-1,5)</f>
        <v>#N/A</v>
      </c>
      <c r="N729" s="13"/>
      <c r="O729" s="13"/>
      <c r="P729" s="13"/>
      <c r="Q729" s="13"/>
      <c r="R729" s="27"/>
      <c r="S729" s="27"/>
      <c r="T729" s="27"/>
      <c r="U729" s="30" t="str">
        <f ca="1">IF(A729="","",IFERROR(IF(OFFSET('Data Model'!$K$1,MATCH(W729,'Data Model'!L:L,0)-1,0)=TRUE,"Y","N"),"N"))</f>
        <v/>
      </c>
      <c r="V729" s="10" t="str">
        <f t="shared" si="19"/>
        <v/>
      </c>
      <c r="W729" s="10" t="str">
        <f t="shared" si="20"/>
        <v/>
      </c>
    </row>
    <row r="730" spans="1:23">
      <c r="A730" s="11"/>
      <c r="B730" s="11"/>
      <c r="C730" s="11"/>
      <c r="D730" s="11"/>
      <c r="E730" s="11"/>
      <c r="F730" s="11"/>
      <c r="G730" s="11"/>
      <c r="H730" s="11"/>
      <c r="I730" s="10" t="str">
        <f ca="1">IFERROR(OFFSET(Profile!$B$1,MATCH(D730&amp;"-"&amp;Medical!C730,Profile!B:B,0)-1,1),"NO DATA PROFILE FOUND")</f>
        <v>NO DATA PROFILE FOUND</v>
      </c>
      <c r="J730" s="10" t="e">
        <f ca="1">OFFSET(Profile!$B$1,MATCH(D730&amp;"-"&amp;Medical!C730,Profile!B:B,0)-1,2)</f>
        <v>#N/A</v>
      </c>
      <c r="K730" s="10" t="e">
        <f ca="1">OFFSET(Profile!$B$1,MATCH(D730&amp;"-"&amp;Medical!C730,Profile!B:B,0)-1,3)</f>
        <v>#N/A</v>
      </c>
      <c r="L730" s="10" t="e">
        <f ca="1">OFFSET(Profile!$B$1,MATCH(D730&amp;"-"&amp;Medical!C730,Profile!B:B,0)-1,4)</f>
        <v>#N/A</v>
      </c>
      <c r="M730" s="10" t="e">
        <f ca="1">OFFSET(Profile!$B$1,MATCH(D730&amp;"-"&amp;Medical!C730,Profile!B:B,0)-1,5)</f>
        <v>#N/A</v>
      </c>
      <c r="N730" s="13"/>
      <c r="O730" s="13"/>
      <c r="P730" s="13"/>
      <c r="Q730" s="13"/>
      <c r="R730" s="27"/>
      <c r="S730" s="27"/>
      <c r="T730" s="27"/>
      <c r="U730" s="30" t="str">
        <f ca="1">IF(A730="","",IFERROR(IF(OFFSET('Data Model'!$K$1,MATCH(W730,'Data Model'!L:L,0)-1,0)=TRUE,"Y","N"),"N"))</f>
        <v/>
      </c>
      <c r="V730" s="10" t="str">
        <f t="shared" si="19"/>
        <v/>
      </c>
      <c r="W730" s="10" t="str">
        <f t="shared" si="20"/>
        <v/>
      </c>
    </row>
    <row r="731" spans="1:23">
      <c r="A731" s="11"/>
      <c r="B731" s="11"/>
      <c r="C731" s="11"/>
      <c r="D731" s="11"/>
      <c r="E731" s="11"/>
      <c r="F731" s="11"/>
      <c r="G731" s="11"/>
      <c r="H731" s="11"/>
      <c r="I731" s="10" t="str">
        <f ca="1">IFERROR(OFFSET(Profile!$B$1,MATCH(D731&amp;"-"&amp;Medical!C731,Profile!B:B,0)-1,1),"NO DATA PROFILE FOUND")</f>
        <v>NO DATA PROFILE FOUND</v>
      </c>
      <c r="J731" s="10" t="e">
        <f ca="1">OFFSET(Profile!$B$1,MATCH(D731&amp;"-"&amp;Medical!C731,Profile!B:B,0)-1,2)</f>
        <v>#N/A</v>
      </c>
      <c r="K731" s="10" t="e">
        <f ca="1">OFFSET(Profile!$B$1,MATCH(D731&amp;"-"&amp;Medical!C731,Profile!B:B,0)-1,3)</f>
        <v>#N/A</v>
      </c>
      <c r="L731" s="10" t="e">
        <f ca="1">OFFSET(Profile!$B$1,MATCH(D731&amp;"-"&amp;Medical!C731,Profile!B:B,0)-1,4)</f>
        <v>#N/A</v>
      </c>
      <c r="M731" s="10" t="e">
        <f ca="1">OFFSET(Profile!$B$1,MATCH(D731&amp;"-"&amp;Medical!C731,Profile!B:B,0)-1,5)</f>
        <v>#N/A</v>
      </c>
      <c r="N731" s="13"/>
      <c r="O731" s="13"/>
      <c r="P731" s="13"/>
      <c r="Q731" s="13"/>
      <c r="R731" s="27"/>
      <c r="S731" s="27"/>
      <c r="T731" s="27"/>
      <c r="U731" s="30" t="str">
        <f ca="1">IF(A731="","",IFERROR(IF(OFFSET('Data Model'!$K$1,MATCH(W731,'Data Model'!L:L,0)-1,0)=TRUE,"Y","N"),"N"))</f>
        <v/>
      </c>
      <c r="V731" s="10" t="str">
        <f t="shared" si="19"/>
        <v/>
      </c>
      <c r="W731" s="10" t="str">
        <f t="shared" si="20"/>
        <v/>
      </c>
    </row>
    <row r="732" spans="1:23">
      <c r="A732" s="11"/>
      <c r="B732" s="11"/>
      <c r="C732" s="11"/>
      <c r="D732" s="11"/>
      <c r="E732" s="11"/>
      <c r="F732" s="11"/>
      <c r="G732" s="11"/>
      <c r="H732" s="11"/>
      <c r="I732" s="10" t="str">
        <f ca="1">IFERROR(OFFSET(Profile!$B$1,MATCH(D732&amp;"-"&amp;Medical!C732,Profile!B:B,0)-1,1),"NO DATA PROFILE FOUND")</f>
        <v>NO DATA PROFILE FOUND</v>
      </c>
      <c r="J732" s="10" t="e">
        <f ca="1">OFFSET(Profile!$B$1,MATCH(D732&amp;"-"&amp;Medical!C732,Profile!B:B,0)-1,2)</f>
        <v>#N/A</v>
      </c>
      <c r="K732" s="10" t="e">
        <f ca="1">OFFSET(Profile!$B$1,MATCH(D732&amp;"-"&amp;Medical!C732,Profile!B:B,0)-1,3)</f>
        <v>#N/A</v>
      </c>
      <c r="L732" s="10" t="e">
        <f ca="1">OFFSET(Profile!$B$1,MATCH(D732&amp;"-"&amp;Medical!C732,Profile!B:B,0)-1,4)</f>
        <v>#N/A</v>
      </c>
      <c r="M732" s="10" t="e">
        <f ca="1">OFFSET(Profile!$B$1,MATCH(D732&amp;"-"&amp;Medical!C732,Profile!B:B,0)-1,5)</f>
        <v>#N/A</v>
      </c>
      <c r="N732" s="13"/>
      <c r="O732" s="13"/>
      <c r="P732" s="13"/>
      <c r="Q732" s="13"/>
      <c r="R732" s="27"/>
      <c r="S732" s="27"/>
      <c r="T732" s="27"/>
      <c r="U732" s="30" t="str">
        <f ca="1">IF(A732="","",IFERROR(IF(OFFSET('Data Model'!$K$1,MATCH(W732,'Data Model'!L:L,0)-1,0)=TRUE,"Y","N"),"N"))</f>
        <v/>
      </c>
      <c r="V732" s="10" t="str">
        <f t="shared" si="19"/>
        <v/>
      </c>
      <c r="W732" s="10" t="str">
        <f t="shared" si="20"/>
        <v/>
      </c>
    </row>
    <row r="733" spans="1:23">
      <c r="A733" s="11"/>
      <c r="B733" s="11"/>
      <c r="C733" s="11"/>
      <c r="D733" s="11"/>
      <c r="E733" s="11"/>
      <c r="F733" s="11"/>
      <c r="G733" s="11"/>
      <c r="H733" s="11"/>
      <c r="I733" s="10" t="str">
        <f ca="1">IFERROR(OFFSET(Profile!$B$1,MATCH(D733&amp;"-"&amp;Medical!C733,Profile!B:B,0)-1,1),"NO DATA PROFILE FOUND")</f>
        <v>NO DATA PROFILE FOUND</v>
      </c>
      <c r="J733" s="10" t="e">
        <f ca="1">OFFSET(Profile!$B$1,MATCH(D733&amp;"-"&amp;Medical!C733,Profile!B:B,0)-1,2)</f>
        <v>#N/A</v>
      </c>
      <c r="K733" s="10" t="e">
        <f ca="1">OFFSET(Profile!$B$1,MATCH(D733&amp;"-"&amp;Medical!C733,Profile!B:B,0)-1,3)</f>
        <v>#N/A</v>
      </c>
      <c r="L733" s="10" t="e">
        <f ca="1">OFFSET(Profile!$B$1,MATCH(D733&amp;"-"&amp;Medical!C733,Profile!B:B,0)-1,4)</f>
        <v>#N/A</v>
      </c>
      <c r="M733" s="10" t="e">
        <f ca="1">OFFSET(Profile!$B$1,MATCH(D733&amp;"-"&amp;Medical!C733,Profile!B:B,0)-1,5)</f>
        <v>#N/A</v>
      </c>
      <c r="N733" s="13"/>
      <c r="O733" s="13"/>
      <c r="P733" s="13"/>
      <c r="Q733" s="13"/>
      <c r="R733" s="27"/>
      <c r="S733" s="27"/>
      <c r="T733" s="27"/>
      <c r="U733" s="30" t="str">
        <f ca="1">IF(A733="","",IFERROR(IF(OFFSET('Data Model'!$K$1,MATCH(W733,'Data Model'!L:L,0)-1,0)=TRUE,"Y","N"),"N"))</f>
        <v/>
      </c>
      <c r="V733" s="10" t="str">
        <f t="shared" si="19"/>
        <v/>
      </c>
      <c r="W733" s="10" t="str">
        <f t="shared" si="20"/>
        <v/>
      </c>
    </row>
    <row r="734" spans="1:23">
      <c r="A734" s="11"/>
      <c r="B734" s="11"/>
      <c r="C734" s="11"/>
      <c r="D734" s="11"/>
      <c r="E734" s="11"/>
      <c r="F734" s="11"/>
      <c r="G734" s="11"/>
      <c r="H734" s="11"/>
      <c r="I734" s="10" t="str">
        <f ca="1">IFERROR(OFFSET(Profile!$B$1,MATCH(D734&amp;"-"&amp;Medical!C734,Profile!B:B,0)-1,1),"NO DATA PROFILE FOUND")</f>
        <v>NO DATA PROFILE FOUND</v>
      </c>
      <c r="J734" s="10" t="e">
        <f ca="1">OFFSET(Profile!$B$1,MATCH(D734&amp;"-"&amp;Medical!C734,Profile!B:B,0)-1,2)</f>
        <v>#N/A</v>
      </c>
      <c r="K734" s="10" t="e">
        <f ca="1">OFFSET(Profile!$B$1,MATCH(D734&amp;"-"&amp;Medical!C734,Profile!B:B,0)-1,3)</f>
        <v>#N/A</v>
      </c>
      <c r="L734" s="10" t="e">
        <f ca="1">OFFSET(Profile!$B$1,MATCH(D734&amp;"-"&amp;Medical!C734,Profile!B:B,0)-1,4)</f>
        <v>#N/A</v>
      </c>
      <c r="M734" s="10" t="e">
        <f ca="1">OFFSET(Profile!$B$1,MATCH(D734&amp;"-"&amp;Medical!C734,Profile!B:B,0)-1,5)</f>
        <v>#N/A</v>
      </c>
      <c r="N734" s="13"/>
      <c r="O734" s="13"/>
      <c r="P734" s="13"/>
      <c r="Q734" s="13"/>
      <c r="R734" s="27"/>
      <c r="S734" s="27"/>
      <c r="T734" s="27"/>
      <c r="U734" s="30" t="str">
        <f ca="1">IF(A734="","",IFERROR(IF(OFFSET('Data Model'!$K$1,MATCH(W734,'Data Model'!L:L,0)-1,0)=TRUE,"Y","N"),"N"))</f>
        <v/>
      </c>
      <c r="V734" s="10" t="str">
        <f t="shared" si="19"/>
        <v/>
      </c>
      <c r="W734" s="10" t="str">
        <f t="shared" si="20"/>
        <v/>
      </c>
    </row>
    <row r="735" spans="1:23">
      <c r="A735" s="11"/>
      <c r="B735" s="11"/>
      <c r="C735" s="11"/>
      <c r="D735" s="11"/>
      <c r="E735" s="11"/>
      <c r="F735" s="11"/>
      <c r="G735" s="11"/>
      <c r="H735" s="11"/>
      <c r="I735" s="10" t="str">
        <f ca="1">IFERROR(OFFSET(Profile!$B$1,MATCH(D735&amp;"-"&amp;Medical!C735,Profile!B:B,0)-1,1),"NO DATA PROFILE FOUND")</f>
        <v>NO DATA PROFILE FOUND</v>
      </c>
      <c r="J735" s="10" t="e">
        <f ca="1">OFFSET(Profile!$B$1,MATCH(D735&amp;"-"&amp;Medical!C735,Profile!B:B,0)-1,2)</f>
        <v>#N/A</v>
      </c>
      <c r="K735" s="10" t="e">
        <f ca="1">OFFSET(Profile!$B$1,MATCH(D735&amp;"-"&amp;Medical!C735,Profile!B:B,0)-1,3)</f>
        <v>#N/A</v>
      </c>
      <c r="L735" s="10" t="e">
        <f ca="1">OFFSET(Profile!$B$1,MATCH(D735&amp;"-"&amp;Medical!C735,Profile!B:B,0)-1,4)</f>
        <v>#N/A</v>
      </c>
      <c r="M735" s="10" t="e">
        <f ca="1">OFFSET(Profile!$B$1,MATCH(D735&amp;"-"&amp;Medical!C735,Profile!B:B,0)-1,5)</f>
        <v>#N/A</v>
      </c>
      <c r="N735" s="13"/>
      <c r="O735" s="13"/>
      <c r="P735" s="13"/>
      <c r="Q735" s="13"/>
      <c r="R735" s="27"/>
      <c r="S735" s="27"/>
      <c r="T735" s="27"/>
      <c r="U735" s="30" t="str">
        <f ca="1">IF(A735="","",IFERROR(IF(OFFSET('Data Model'!$K$1,MATCH(W735,'Data Model'!L:L,0)-1,0)=TRUE,"Y","N"),"N"))</f>
        <v/>
      </c>
      <c r="V735" s="10" t="str">
        <f t="shared" si="19"/>
        <v/>
      </c>
      <c r="W735" s="10" t="str">
        <f t="shared" si="20"/>
        <v/>
      </c>
    </row>
    <row r="736" spans="1:23">
      <c r="A736" s="11"/>
      <c r="B736" s="11"/>
      <c r="C736" s="11"/>
      <c r="D736" s="11"/>
      <c r="E736" s="11"/>
      <c r="F736" s="11"/>
      <c r="G736" s="11"/>
      <c r="H736" s="11"/>
      <c r="I736" s="10" t="str">
        <f ca="1">IFERROR(OFFSET(Profile!$B$1,MATCH(D736&amp;"-"&amp;Medical!C736,Profile!B:B,0)-1,1),"NO DATA PROFILE FOUND")</f>
        <v>NO DATA PROFILE FOUND</v>
      </c>
      <c r="J736" s="10" t="e">
        <f ca="1">OFFSET(Profile!$B$1,MATCH(D736&amp;"-"&amp;Medical!C736,Profile!B:B,0)-1,2)</f>
        <v>#N/A</v>
      </c>
      <c r="K736" s="10" t="e">
        <f ca="1">OFFSET(Profile!$B$1,MATCH(D736&amp;"-"&amp;Medical!C736,Profile!B:B,0)-1,3)</f>
        <v>#N/A</v>
      </c>
      <c r="L736" s="10" t="e">
        <f ca="1">OFFSET(Profile!$B$1,MATCH(D736&amp;"-"&amp;Medical!C736,Profile!B:B,0)-1,4)</f>
        <v>#N/A</v>
      </c>
      <c r="M736" s="10" t="e">
        <f ca="1">OFFSET(Profile!$B$1,MATCH(D736&amp;"-"&amp;Medical!C736,Profile!B:B,0)-1,5)</f>
        <v>#N/A</v>
      </c>
      <c r="N736" s="13"/>
      <c r="O736" s="13"/>
      <c r="P736" s="13"/>
      <c r="Q736" s="13"/>
      <c r="R736" s="27"/>
      <c r="S736" s="27"/>
      <c r="T736" s="27"/>
      <c r="U736" s="30" t="str">
        <f ca="1">IF(A736="","",IFERROR(IF(OFFSET('Data Model'!$K$1,MATCH(W736,'Data Model'!L:L,0)-1,0)=TRUE,"Y","N"),"N"))</f>
        <v/>
      </c>
      <c r="V736" s="10" t="str">
        <f t="shared" si="19"/>
        <v/>
      </c>
      <c r="W736" s="10" t="str">
        <f t="shared" si="20"/>
        <v/>
      </c>
    </row>
    <row r="737" spans="1:23">
      <c r="A737" s="11"/>
      <c r="B737" s="11"/>
      <c r="C737" s="11"/>
      <c r="D737" s="11"/>
      <c r="E737" s="11"/>
      <c r="F737" s="11"/>
      <c r="G737" s="11"/>
      <c r="H737" s="11"/>
      <c r="I737" s="10" t="str">
        <f ca="1">IFERROR(OFFSET(Profile!$B$1,MATCH(D737&amp;"-"&amp;Medical!C737,Profile!B:B,0)-1,1),"NO DATA PROFILE FOUND")</f>
        <v>NO DATA PROFILE FOUND</v>
      </c>
      <c r="J737" s="10" t="e">
        <f ca="1">OFFSET(Profile!$B$1,MATCH(D737&amp;"-"&amp;Medical!C737,Profile!B:B,0)-1,2)</f>
        <v>#N/A</v>
      </c>
      <c r="K737" s="10" t="e">
        <f ca="1">OFFSET(Profile!$B$1,MATCH(D737&amp;"-"&amp;Medical!C737,Profile!B:B,0)-1,3)</f>
        <v>#N/A</v>
      </c>
      <c r="L737" s="10" t="e">
        <f ca="1">OFFSET(Profile!$B$1,MATCH(D737&amp;"-"&amp;Medical!C737,Profile!B:B,0)-1,4)</f>
        <v>#N/A</v>
      </c>
      <c r="M737" s="10" t="e">
        <f ca="1">OFFSET(Profile!$B$1,MATCH(D737&amp;"-"&amp;Medical!C737,Profile!B:B,0)-1,5)</f>
        <v>#N/A</v>
      </c>
      <c r="N737" s="13"/>
      <c r="O737" s="13"/>
      <c r="P737" s="13"/>
      <c r="Q737" s="13"/>
      <c r="R737" s="27"/>
      <c r="S737" s="27"/>
      <c r="T737" s="27"/>
      <c r="U737" s="30" t="str">
        <f ca="1">IF(A737="","",IFERROR(IF(OFFSET('Data Model'!$K$1,MATCH(W737,'Data Model'!L:L,0)-1,0)=TRUE,"Y","N"),"N"))</f>
        <v/>
      </c>
      <c r="V737" s="10" t="str">
        <f t="shared" si="19"/>
        <v/>
      </c>
      <c r="W737" s="10" t="str">
        <f t="shared" si="20"/>
        <v/>
      </c>
    </row>
    <row r="738" spans="1:23">
      <c r="A738" s="11"/>
      <c r="B738" s="11"/>
      <c r="C738" s="11"/>
      <c r="D738" s="11"/>
      <c r="E738" s="11"/>
      <c r="F738" s="11"/>
      <c r="G738" s="11"/>
      <c r="H738" s="11"/>
      <c r="I738" s="10" t="str">
        <f ca="1">IFERROR(OFFSET(Profile!$B$1,MATCH(D738&amp;"-"&amp;Medical!C738,Profile!B:B,0)-1,1),"NO DATA PROFILE FOUND")</f>
        <v>NO DATA PROFILE FOUND</v>
      </c>
      <c r="J738" s="10" t="e">
        <f ca="1">OFFSET(Profile!$B$1,MATCH(D738&amp;"-"&amp;Medical!C738,Profile!B:B,0)-1,2)</f>
        <v>#N/A</v>
      </c>
      <c r="K738" s="10" t="e">
        <f ca="1">OFFSET(Profile!$B$1,MATCH(D738&amp;"-"&amp;Medical!C738,Profile!B:B,0)-1,3)</f>
        <v>#N/A</v>
      </c>
      <c r="L738" s="10" t="e">
        <f ca="1">OFFSET(Profile!$B$1,MATCH(D738&amp;"-"&amp;Medical!C738,Profile!B:B,0)-1,4)</f>
        <v>#N/A</v>
      </c>
      <c r="M738" s="10" t="e">
        <f ca="1">OFFSET(Profile!$B$1,MATCH(D738&amp;"-"&amp;Medical!C738,Profile!B:B,0)-1,5)</f>
        <v>#N/A</v>
      </c>
      <c r="N738" s="13"/>
      <c r="O738" s="13"/>
      <c r="P738" s="13"/>
      <c r="Q738" s="13"/>
      <c r="R738" s="27"/>
      <c r="S738" s="27"/>
      <c r="T738" s="27"/>
      <c r="U738" s="30" t="str">
        <f ca="1">IF(A738="","",IFERROR(IF(OFFSET('Data Model'!$K$1,MATCH(W738,'Data Model'!L:L,0)-1,0)=TRUE,"Y","N"),"N"))</f>
        <v/>
      </c>
      <c r="V738" s="10" t="str">
        <f t="shared" si="19"/>
        <v/>
      </c>
      <c r="W738" s="10" t="str">
        <f t="shared" si="20"/>
        <v/>
      </c>
    </row>
    <row r="739" spans="1:23">
      <c r="A739" s="11"/>
      <c r="B739" s="11"/>
      <c r="C739" s="11"/>
      <c r="D739" s="11"/>
      <c r="E739" s="11"/>
      <c r="F739" s="11"/>
      <c r="G739" s="11"/>
      <c r="H739" s="11"/>
      <c r="I739" s="10" t="str">
        <f ca="1">IFERROR(OFFSET(Profile!$B$1,MATCH(D739&amp;"-"&amp;Medical!C739,Profile!B:B,0)-1,1),"NO DATA PROFILE FOUND")</f>
        <v>NO DATA PROFILE FOUND</v>
      </c>
      <c r="J739" s="10" t="e">
        <f ca="1">OFFSET(Profile!$B$1,MATCH(D739&amp;"-"&amp;Medical!C739,Profile!B:B,0)-1,2)</f>
        <v>#N/A</v>
      </c>
      <c r="K739" s="10" t="e">
        <f ca="1">OFFSET(Profile!$B$1,MATCH(D739&amp;"-"&amp;Medical!C739,Profile!B:B,0)-1,3)</f>
        <v>#N/A</v>
      </c>
      <c r="L739" s="10" t="e">
        <f ca="1">OFFSET(Profile!$B$1,MATCH(D739&amp;"-"&amp;Medical!C739,Profile!B:B,0)-1,4)</f>
        <v>#N/A</v>
      </c>
      <c r="M739" s="10" t="e">
        <f ca="1">OFFSET(Profile!$B$1,MATCH(D739&amp;"-"&amp;Medical!C739,Profile!B:B,0)-1,5)</f>
        <v>#N/A</v>
      </c>
      <c r="N739" s="13"/>
      <c r="O739" s="13"/>
      <c r="P739" s="13"/>
      <c r="Q739" s="13"/>
      <c r="R739" s="27"/>
      <c r="S739" s="27"/>
      <c r="T739" s="27"/>
      <c r="U739" s="30" t="str">
        <f ca="1">IF(A739="","",IFERROR(IF(OFFSET('Data Model'!$K$1,MATCH(W739,'Data Model'!L:L,0)-1,0)=TRUE,"Y","N"),"N"))</f>
        <v/>
      </c>
      <c r="V739" s="10" t="str">
        <f t="shared" si="19"/>
        <v/>
      </c>
      <c r="W739" s="10" t="str">
        <f t="shared" si="20"/>
        <v/>
      </c>
    </row>
    <row r="740" spans="1:23">
      <c r="A740" s="11"/>
      <c r="B740" s="11"/>
      <c r="C740" s="11"/>
      <c r="D740" s="11"/>
      <c r="E740" s="11"/>
      <c r="F740" s="11"/>
      <c r="G740" s="11"/>
      <c r="H740" s="11"/>
      <c r="I740" s="10" t="str">
        <f ca="1">IFERROR(OFFSET(Profile!$B$1,MATCH(D740&amp;"-"&amp;Medical!C740,Profile!B:B,0)-1,1),"NO DATA PROFILE FOUND")</f>
        <v>NO DATA PROFILE FOUND</v>
      </c>
      <c r="J740" s="10" t="e">
        <f ca="1">OFFSET(Profile!$B$1,MATCH(D740&amp;"-"&amp;Medical!C740,Profile!B:B,0)-1,2)</f>
        <v>#N/A</v>
      </c>
      <c r="K740" s="10" t="e">
        <f ca="1">OFFSET(Profile!$B$1,MATCH(D740&amp;"-"&amp;Medical!C740,Profile!B:B,0)-1,3)</f>
        <v>#N/A</v>
      </c>
      <c r="L740" s="10" t="e">
        <f ca="1">OFFSET(Profile!$B$1,MATCH(D740&amp;"-"&amp;Medical!C740,Profile!B:B,0)-1,4)</f>
        <v>#N/A</v>
      </c>
      <c r="M740" s="10" t="e">
        <f ca="1">OFFSET(Profile!$B$1,MATCH(D740&amp;"-"&amp;Medical!C740,Profile!B:B,0)-1,5)</f>
        <v>#N/A</v>
      </c>
      <c r="N740" s="13"/>
      <c r="O740" s="13"/>
      <c r="P740" s="13"/>
      <c r="Q740" s="13"/>
      <c r="R740" s="27"/>
      <c r="S740" s="27"/>
      <c r="T740" s="27"/>
      <c r="U740" s="30" t="str">
        <f ca="1">IF(A740="","",IFERROR(IF(OFFSET('Data Model'!$K$1,MATCH(W740,'Data Model'!L:L,0)-1,0)=TRUE,"Y","N"),"N"))</f>
        <v/>
      </c>
      <c r="V740" s="10" t="str">
        <f t="shared" si="19"/>
        <v/>
      </c>
      <c r="W740" s="10" t="str">
        <f t="shared" si="20"/>
        <v/>
      </c>
    </row>
    <row r="741" spans="1:23">
      <c r="A741" s="11"/>
      <c r="B741" s="11"/>
      <c r="C741" s="11"/>
      <c r="D741" s="11"/>
      <c r="E741" s="11"/>
      <c r="F741" s="11"/>
      <c r="G741" s="11"/>
      <c r="H741" s="11"/>
      <c r="I741" s="10" t="str">
        <f ca="1">IFERROR(OFFSET(Profile!$B$1,MATCH(D741&amp;"-"&amp;Medical!C741,Profile!B:B,0)-1,1),"NO DATA PROFILE FOUND")</f>
        <v>NO DATA PROFILE FOUND</v>
      </c>
      <c r="J741" s="10" t="e">
        <f ca="1">OFFSET(Profile!$B$1,MATCH(D741&amp;"-"&amp;Medical!C741,Profile!B:B,0)-1,2)</f>
        <v>#N/A</v>
      </c>
      <c r="K741" s="10" t="e">
        <f ca="1">OFFSET(Profile!$B$1,MATCH(D741&amp;"-"&amp;Medical!C741,Profile!B:B,0)-1,3)</f>
        <v>#N/A</v>
      </c>
      <c r="L741" s="10" t="e">
        <f ca="1">OFFSET(Profile!$B$1,MATCH(D741&amp;"-"&amp;Medical!C741,Profile!B:B,0)-1,4)</f>
        <v>#N/A</v>
      </c>
      <c r="M741" s="10" t="e">
        <f ca="1">OFFSET(Profile!$B$1,MATCH(D741&amp;"-"&amp;Medical!C741,Profile!B:B,0)-1,5)</f>
        <v>#N/A</v>
      </c>
      <c r="N741" s="13"/>
      <c r="O741" s="13"/>
      <c r="P741" s="13"/>
      <c r="Q741" s="13"/>
      <c r="R741" s="27"/>
      <c r="S741" s="27"/>
      <c r="T741" s="27"/>
      <c r="U741" s="30" t="str">
        <f ca="1">IF(A741="","",IFERROR(IF(OFFSET('Data Model'!$K$1,MATCH(W741,'Data Model'!L:L,0)-1,0)=TRUE,"Y","N"),"N"))</f>
        <v/>
      </c>
      <c r="V741" s="10" t="str">
        <f t="shared" si="19"/>
        <v/>
      </c>
      <c r="W741" s="10" t="str">
        <f t="shared" si="20"/>
        <v/>
      </c>
    </row>
    <row r="742" spans="1:23">
      <c r="A742" s="11"/>
      <c r="B742" s="11"/>
      <c r="C742" s="11"/>
      <c r="D742" s="11"/>
      <c r="E742" s="11"/>
      <c r="F742" s="11"/>
      <c r="G742" s="11"/>
      <c r="H742" s="11"/>
      <c r="I742" s="10" t="str">
        <f ca="1">IFERROR(OFFSET(Profile!$B$1,MATCH(D742&amp;"-"&amp;Medical!C742,Profile!B:B,0)-1,1),"NO DATA PROFILE FOUND")</f>
        <v>NO DATA PROFILE FOUND</v>
      </c>
      <c r="J742" s="10" t="e">
        <f ca="1">OFFSET(Profile!$B$1,MATCH(D742&amp;"-"&amp;Medical!C742,Profile!B:B,0)-1,2)</f>
        <v>#N/A</v>
      </c>
      <c r="K742" s="10" t="e">
        <f ca="1">OFFSET(Profile!$B$1,MATCH(D742&amp;"-"&amp;Medical!C742,Profile!B:B,0)-1,3)</f>
        <v>#N/A</v>
      </c>
      <c r="L742" s="10" t="e">
        <f ca="1">OFFSET(Profile!$B$1,MATCH(D742&amp;"-"&amp;Medical!C742,Profile!B:B,0)-1,4)</f>
        <v>#N/A</v>
      </c>
      <c r="M742" s="10" t="e">
        <f ca="1">OFFSET(Profile!$B$1,MATCH(D742&amp;"-"&amp;Medical!C742,Profile!B:B,0)-1,5)</f>
        <v>#N/A</v>
      </c>
      <c r="N742" s="13"/>
      <c r="O742" s="13"/>
      <c r="P742" s="13"/>
      <c r="Q742" s="13"/>
      <c r="R742" s="27"/>
      <c r="S742" s="27"/>
      <c r="T742" s="27"/>
      <c r="U742" s="30" t="str">
        <f ca="1">IF(A742="","",IFERROR(IF(OFFSET('Data Model'!$K$1,MATCH(W742,'Data Model'!L:L,0)-1,0)=TRUE,"Y","N"),"N"))</f>
        <v/>
      </c>
      <c r="V742" s="10" t="str">
        <f t="shared" si="19"/>
        <v/>
      </c>
      <c r="W742" s="10" t="str">
        <f t="shared" si="20"/>
        <v/>
      </c>
    </row>
    <row r="743" spans="1:23">
      <c r="A743" s="11"/>
      <c r="B743" s="11"/>
      <c r="C743" s="11"/>
      <c r="D743" s="11"/>
      <c r="E743" s="11"/>
      <c r="F743" s="11"/>
      <c r="G743" s="11"/>
      <c r="H743" s="11"/>
      <c r="I743" s="10" t="str">
        <f ca="1">IFERROR(OFFSET(Profile!$B$1,MATCH(D743&amp;"-"&amp;Medical!C743,Profile!B:B,0)-1,1),"NO DATA PROFILE FOUND")</f>
        <v>NO DATA PROFILE FOUND</v>
      </c>
      <c r="J743" s="10" t="e">
        <f ca="1">OFFSET(Profile!$B$1,MATCH(D743&amp;"-"&amp;Medical!C743,Profile!B:B,0)-1,2)</f>
        <v>#N/A</v>
      </c>
      <c r="K743" s="10" t="e">
        <f ca="1">OFFSET(Profile!$B$1,MATCH(D743&amp;"-"&amp;Medical!C743,Profile!B:B,0)-1,3)</f>
        <v>#N/A</v>
      </c>
      <c r="L743" s="10" t="e">
        <f ca="1">OFFSET(Profile!$B$1,MATCH(D743&amp;"-"&amp;Medical!C743,Profile!B:B,0)-1,4)</f>
        <v>#N/A</v>
      </c>
      <c r="M743" s="10" t="e">
        <f ca="1">OFFSET(Profile!$B$1,MATCH(D743&amp;"-"&amp;Medical!C743,Profile!B:B,0)-1,5)</f>
        <v>#N/A</v>
      </c>
      <c r="N743" s="13"/>
      <c r="O743" s="13"/>
      <c r="P743" s="13"/>
      <c r="Q743" s="13"/>
      <c r="R743" s="27"/>
      <c r="S743" s="27"/>
      <c r="T743" s="27"/>
      <c r="U743" s="30" t="str">
        <f ca="1">IF(A743="","",IFERROR(IF(OFFSET('Data Model'!$K$1,MATCH(W743,'Data Model'!L:L,0)-1,0)=TRUE,"Y","N"),"N"))</f>
        <v/>
      </c>
      <c r="V743" s="10" t="str">
        <f t="shared" si="19"/>
        <v/>
      </c>
      <c r="W743" s="10" t="str">
        <f t="shared" si="20"/>
        <v/>
      </c>
    </row>
    <row r="744" spans="1:23">
      <c r="A744" s="11"/>
      <c r="B744" s="11"/>
      <c r="C744" s="11"/>
      <c r="D744" s="11"/>
      <c r="E744" s="11"/>
      <c r="F744" s="11"/>
      <c r="G744" s="11"/>
      <c r="H744" s="11"/>
      <c r="I744" s="10" t="str">
        <f ca="1">IFERROR(OFFSET(Profile!$B$1,MATCH(D744&amp;"-"&amp;Medical!C744,Profile!B:B,0)-1,1),"NO DATA PROFILE FOUND")</f>
        <v>NO DATA PROFILE FOUND</v>
      </c>
      <c r="J744" s="10" t="e">
        <f ca="1">OFFSET(Profile!$B$1,MATCH(D744&amp;"-"&amp;Medical!C744,Profile!B:B,0)-1,2)</f>
        <v>#N/A</v>
      </c>
      <c r="K744" s="10" t="e">
        <f ca="1">OFFSET(Profile!$B$1,MATCH(D744&amp;"-"&amp;Medical!C744,Profile!B:B,0)-1,3)</f>
        <v>#N/A</v>
      </c>
      <c r="L744" s="10" t="e">
        <f ca="1">OFFSET(Profile!$B$1,MATCH(D744&amp;"-"&amp;Medical!C744,Profile!B:B,0)-1,4)</f>
        <v>#N/A</v>
      </c>
      <c r="M744" s="10" t="e">
        <f ca="1">OFFSET(Profile!$B$1,MATCH(D744&amp;"-"&amp;Medical!C744,Profile!B:B,0)-1,5)</f>
        <v>#N/A</v>
      </c>
      <c r="N744" s="13"/>
      <c r="O744" s="13"/>
      <c r="P744" s="13"/>
      <c r="Q744" s="13"/>
      <c r="R744" s="27"/>
      <c r="S744" s="27"/>
      <c r="T744" s="27"/>
      <c r="U744" s="30" t="str">
        <f ca="1">IF(A744="","",IFERROR(IF(OFFSET('Data Model'!$K$1,MATCH(W744,'Data Model'!L:L,0)-1,0)=TRUE,"Y","N"),"N"))</f>
        <v/>
      </c>
      <c r="V744" s="10" t="str">
        <f t="shared" si="19"/>
        <v/>
      </c>
      <c r="W744" s="10" t="str">
        <f t="shared" si="20"/>
        <v/>
      </c>
    </row>
    <row r="745" spans="1:23">
      <c r="A745" s="11"/>
      <c r="B745" s="11"/>
      <c r="C745" s="11"/>
      <c r="D745" s="11"/>
      <c r="E745" s="11"/>
      <c r="F745" s="11"/>
      <c r="G745" s="11"/>
      <c r="H745" s="11"/>
      <c r="I745" s="10" t="str">
        <f ca="1">IFERROR(OFFSET(Profile!$B$1,MATCH(D745&amp;"-"&amp;Medical!C745,Profile!B:B,0)-1,1),"NO DATA PROFILE FOUND")</f>
        <v>NO DATA PROFILE FOUND</v>
      </c>
      <c r="J745" s="10" t="e">
        <f ca="1">OFFSET(Profile!$B$1,MATCH(D745&amp;"-"&amp;Medical!C745,Profile!B:B,0)-1,2)</f>
        <v>#N/A</v>
      </c>
      <c r="K745" s="10" t="e">
        <f ca="1">OFFSET(Profile!$B$1,MATCH(D745&amp;"-"&amp;Medical!C745,Profile!B:B,0)-1,3)</f>
        <v>#N/A</v>
      </c>
      <c r="L745" s="10" t="e">
        <f ca="1">OFFSET(Profile!$B$1,MATCH(D745&amp;"-"&amp;Medical!C745,Profile!B:B,0)-1,4)</f>
        <v>#N/A</v>
      </c>
      <c r="M745" s="10" t="e">
        <f ca="1">OFFSET(Profile!$B$1,MATCH(D745&amp;"-"&amp;Medical!C745,Profile!B:B,0)-1,5)</f>
        <v>#N/A</v>
      </c>
      <c r="N745" s="13"/>
      <c r="O745" s="13"/>
      <c r="P745" s="13"/>
      <c r="Q745" s="13"/>
      <c r="R745" s="27"/>
      <c r="S745" s="27"/>
      <c r="T745" s="27"/>
      <c r="U745" s="30" t="str">
        <f ca="1">IF(A745="","",IFERROR(IF(OFFSET('Data Model'!$K$1,MATCH(W745,'Data Model'!L:L,0)-1,0)=TRUE,"Y","N"),"N"))</f>
        <v/>
      </c>
      <c r="V745" s="10" t="str">
        <f t="shared" si="19"/>
        <v/>
      </c>
      <c r="W745" s="10" t="str">
        <f t="shared" si="20"/>
        <v/>
      </c>
    </row>
    <row r="746" spans="1:23">
      <c r="A746" s="11"/>
      <c r="B746" s="11"/>
      <c r="C746" s="11"/>
      <c r="D746" s="11"/>
      <c r="E746" s="11"/>
      <c r="F746" s="11"/>
      <c r="G746" s="11"/>
      <c r="H746" s="11"/>
      <c r="I746" s="10" t="str">
        <f ca="1">IFERROR(OFFSET(Profile!$B$1,MATCH(D746&amp;"-"&amp;Medical!C746,Profile!B:B,0)-1,1),"NO DATA PROFILE FOUND")</f>
        <v>NO DATA PROFILE FOUND</v>
      </c>
      <c r="J746" s="10" t="e">
        <f ca="1">OFFSET(Profile!$B$1,MATCH(D746&amp;"-"&amp;Medical!C746,Profile!B:B,0)-1,2)</f>
        <v>#N/A</v>
      </c>
      <c r="K746" s="10" t="e">
        <f ca="1">OFFSET(Profile!$B$1,MATCH(D746&amp;"-"&amp;Medical!C746,Profile!B:B,0)-1,3)</f>
        <v>#N/A</v>
      </c>
      <c r="L746" s="10" t="e">
        <f ca="1">OFFSET(Profile!$B$1,MATCH(D746&amp;"-"&amp;Medical!C746,Profile!B:B,0)-1,4)</f>
        <v>#N/A</v>
      </c>
      <c r="M746" s="10" t="e">
        <f ca="1">OFFSET(Profile!$B$1,MATCH(D746&amp;"-"&amp;Medical!C746,Profile!B:B,0)-1,5)</f>
        <v>#N/A</v>
      </c>
      <c r="N746" s="13"/>
      <c r="O746" s="13"/>
      <c r="P746" s="13"/>
      <c r="Q746" s="13"/>
      <c r="R746" s="27"/>
      <c r="S746" s="27"/>
      <c r="T746" s="27"/>
      <c r="U746" s="30" t="str">
        <f ca="1">IF(A746="","",IFERROR(IF(OFFSET('Data Model'!$K$1,MATCH(W746,'Data Model'!L:L,0)-1,0)=TRUE,"Y","N"),"N"))</f>
        <v/>
      </c>
      <c r="V746" s="10" t="str">
        <f t="shared" si="19"/>
        <v/>
      </c>
      <c r="W746" s="10" t="str">
        <f t="shared" si="20"/>
        <v/>
      </c>
    </row>
    <row r="747" spans="1:23">
      <c r="A747" s="11"/>
      <c r="B747" s="11"/>
      <c r="C747" s="11"/>
      <c r="D747" s="11"/>
      <c r="E747" s="11"/>
      <c r="F747" s="11"/>
      <c r="G747" s="11"/>
      <c r="H747" s="11"/>
      <c r="I747" s="10" t="str">
        <f ca="1">IFERROR(OFFSET(Profile!$B$1,MATCH(D747&amp;"-"&amp;Medical!C747,Profile!B:B,0)-1,1),"NO DATA PROFILE FOUND")</f>
        <v>NO DATA PROFILE FOUND</v>
      </c>
      <c r="J747" s="10" t="e">
        <f ca="1">OFFSET(Profile!$B$1,MATCH(D747&amp;"-"&amp;Medical!C747,Profile!B:B,0)-1,2)</f>
        <v>#N/A</v>
      </c>
      <c r="K747" s="10" t="e">
        <f ca="1">OFFSET(Profile!$B$1,MATCH(D747&amp;"-"&amp;Medical!C747,Profile!B:B,0)-1,3)</f>
        <v>#N/A</v>
      </c>
      <c r="L747" s="10" t="e">
        <f ca="1">OFFSET(Profile!$B$1,MATCH(D747&amp;"-"&amp;Medical!C747,Profile!B:B,0)-1,4)</f>
        <v>#N/A</v>
      </c>
      <c r="M747" s="10" t="e">
        <f ca="1">OFFSET(Profile!$B$1,MATCH(D747&amp;"-"&amp;Medical!C747,Profile!B:B,0)-1,5)</f>
        <v>#N/A</v>
      </c>
      <c r="N747" s="13"/>
      <c r="O747" s="13"/>
      <c r="P747" s="13"/>
      <c r="Q747" s="13"/>
      <c r="R747" s="27"/>
      <c r="S747" s="27"/>
      <c r="T747" s="27"/>
      <c r="U747" s="30" t="str">
        <f ca="1">IF(A747="","",IFERROR(IF(OFFSET('Data Model'!$K$1,MATCH(W747,'Data Model'!L:L,0)-1,0)=TRUE,"Y","N"),"N"))</f>
        <v/>
      </c>
      <c r="V747" s="10" t="str">
        <f t="shared" si="19"/>
        <v/>
      </c>
      <c r="W747" s="10" t="str">
        <f t="shared" si="20"/>
        <v/>
      </c>
    </row>
    <row r="748" spans="1:23">
      <c r="A748" s="11"/>
      <c r="B748" s="11"/>
      <c r="C748" s="11"/>
      <c r="D748" s="11"/>
      <c r="E748" s="11"/>
      <c r="F748" s="11"/>
      <c r="G748" s="11"/>
      <c r="H748" s="11"/>
      <c r="I748" s="10" t="str">
        <f ca="1">IFERROR(OFFSET(Profile!$B$1,MATCH(D748&amp;"-"&amp;Medical!C748,Profile!B:B,0)-1,1),"NO DATA PROFILE FOUND")</f>
        <v>NO DATA PROFILE FOUND</v>
      </c>
      <c r="J748" s="10" t="e">
        <f ca="1">OFFSET(Profile!$B$1,MATCH(D748&amp;"-"&amp;Medical!C748,Profile!B:B,0)-1,2)</f>
        <v>#N/A</v>
      </c>
      <c r="K748" s="10" t="e">
        <f ca="1">OFFSET(Profile!$B$1,MATCH(D748&amp;"-"&amp;Medical!C748,Profile!B:B,0)-1,3)</f>
        <v>#N/A</v>
      </c>
      <c r="L748" s="10" t="e">
        <f ca="1">OFFSET(Profile!$B$1,MATCH(D748&amp;"-"&amp;Medical!C748,Profile!B:B,0)-1,4)</f>
        <v>#N/A</v>
      </c>
      <c r="M748" s="10" t="e">
        <f ca="1">OFFSET(Profile!$B$1,MATCH(D748&amp;"-"&amp;Medical!C748,Profile!B:B,0)-1,5)</f>
        <v>#N/A</v>
      </c>
      <c r="N748" s="13"/>
      <c r="O748" s="13"/>
      <c r="P748" s="13"/>
      <c r="Q748" s="13"/>
      <c r="R748" s="27"/>
      <c r="S748" s="27"/>
      <c r="T748" s="27"/>
      <c r="U748" s="30" t="str">
        <f ca="1">IF(A748="","",IFERROR(IF(OFFSET('Data Model'!$K$1,MATCH(W748,'Data Model'!L:L,0)-1,0)=TRUE,"Y","N"),"N"))</f>
        <v/>
      </c>
      <c r="V748" s="10" t="str">
        <f t="shared" si="19"/>
        <v/>
      </c>
      <c r="W748" s="10" t="str">
        <f t="shared" si="20"/>
        <v/>
      </c>
    </row>
    <row r="749" spans="1:23">
      <c r="A749" s="11"/>
      <c r="B749" s="11"/>
      <c r="C749" s="11"/>
      <c r="D749" s="11"/>
      <c r="E749" s="11"/>
      <c r="F749" s="11"/>
      <c r="G749" s="11"/>
      <c r="H749" s="11"/>
      <c r="I749" s="10" t="str">
        <f ca="1">IFERROR(OFFSET(Profile!$B$1,MATCH(D749&amp;"-"&amp;Medical!C749,Profile!B:B,0)-1,1),"NO DATA PROFILE FOUND")</f>
        <v>NO DATA PROFILE FOUND</v>
      </c>
      <c r="J749" s="10" t="e">
        <f ca="1">OFFSET(Profile!$B$1,MATCH(D749&amp;"-"&amp;Medical!C749,Profile!B:B,0)-1,2)</f>
        <v>#N/A</v>
      </c>
      <c r="K749" s="10" t="e">
        <f ca="1">OFFSET(Profile!$B$1,MATCH(D749&amp;"-"&amp;Medical!C749,Profile!B:B,0)-1,3)</f>
        <v>#N/A</v>
      </c>
      <c r="L749" s="10" t="e">
        <f ca="1">OFFSET(Profile!$B$1,MATCH(D749&amp;"-"&amp;Medical!C749,Profile!B:B,0)-1,4)</f>
        <v>#N/A</v>
      </c>
      <c r="M749" s="10" t="e">
        <f ca="1">OFFSET(Profile!$B$1,MATCH(D749&amp;"-"&amp;Medical!C749,Profile!B:B,0)-1,5)</f>
        <v>#N/A</v>
      </c>
      <c r="N749" s="13"/>
      <c r="O749" s="13"/>
      <c r="P749" s="13"/>
      <c r="Q749" s="13"/>
      <c r="R749" s="27"/>
      <c r="S749" s="27"/>
      <c r="T749" s="27"/>
      <c r="U749" s="30" t="str">
        <f ca="1">IF(A749="","",IFERROR(IF(OFFSET('Data Model'!$K$1,MATCH(W749,'Data Model'!L:L,0)-1,0)=TRUE,"Y","N"),"N"))</f>
        <v/>
      </c>
      <c r="V749" s="10" t="str">
        <f t="shared" si="19"/>
        <v/>
      </c>
      <c r="W749" s="10" t="str">
        <f t="shared" si="20"/>
        <v/>
      </c>
    </row>
    <row r="750" spans="1:23">
      <c r="A750" s="11"/>
      <c r="B750" s="11"/>
      <c r="C750" s="11"/>
      <c r="D750" s="11"/>
      <c r="E750" s="11"/>
      <c r="F750" s="11"/>
      <c r="G750" s="11"/>
      <c r="H750" s="11"/>
      <c r="I750" s="10" t="str">
        <f ca="1">IFERROR(OFFSET(Profile!$B$1,MATCH(D750&amp;"-"&amp;Medical!C750,Profile!B:B,0)-1,1),"NO DATA PROFILE FOUND")</f>
        <v>NO DATA PROFILE FOUND</v>
      </c>
      <c r="J750" s="10" t="e">
        <f ca="1">OFFSET(Profile!$B$1,MATCH(D750&amp;"-"&amp;Medical!C750,Profile!B:B,0)-1,2)</f>
        <v>#N/A</v>
      </c>
      <c r="K750" s="10" t="e">
        <f ca="1">OFFSET(Profile!$B$1,MATCH(D750&amp;"-"&amp;Medical!C750,Profile!B:B,0)-1,3)</f>
        <v>#N/A</v>
      </c>
      <c r="L750" s="10" t="e">
        <f ca="1">OFFSET(Profile!$B$1,MATCH(D750&amp;"-"&amp;Medical!C750,Profile!B:B,0)-1,4)</f>
        <v>#N/A</v>
      </c>
      <c r="M750" s="10" t="e">
        <f ca="1">OFFSET(Profile!$B$1,MATCH(D750&amp;"-"&amp;Medical!C750,Profile!B:B,0)-1,5)</f>
        <v>#N/A</v>
      </c>
      <c r="N750" s="13"/>
      <c r="O750" s="13"/>
      <c r="P750" s="13"/>
      <c r="Q750" s="13"/>
      <c r="R750" s="27"/>
      <c r="S750" s="27"/>
      <c r="T750" s="27"/>
      <c r="U750" s="30" t="str">
        <f ca="1">IF(A750="","",IFERROR(IF(OFFSET('Data Model'!$K$1,MATCH(W750,'Data Model'!L:L,0)-1,0)=TRUE,"Y","N"),"N"))</f>
        <v/>
      </c>
      <c r="V750" s="10" t="str">
        <f t="shared" si="19"/>
        <v/>
      </c>
      <c r="W750" s="10" t="str">
        <f t="shared" si="20"/>
        <v/>
      </c>
    </row>
    <row r="751" spans="1:23">
      <c r="A751" s="11"/>
      <c r="B751" s="11"/>
      <c r="C751" s="11"/>
      <c r="D751" s="11"/>
      <c r="E751" s="11"/>
      <c r="F751" s="11"/>
      <c r="G751" s="11"/>
      <c r="H751" s="11"/>
      <c r="I751" s="10" t="str">
        <f ca="1">IFERROR(OFFSET(Profile!$B$1,MATCH(D751&amp;"-"&amp;Medical!C751,Profile!B:B,0)-1,1),"NO DATA PROFILE FOUND")</f>
        <v>NO DATA PROFILE FOUND</v>
      </c>
      <c r="J751" s="10" t="e">
        <f ca="1">OFFSET(Profile!$B$1,MATCH(D751&amp;"-"&amp;Medical!C751,Profile!B:B,0)-1,2)</f>
        <v>#N/A</v>
      </c>
      <c r="K751" s="10" t="e">
        <f ca="1">OFFSET(Profile!$B$1,MATCH(D751&amp;"-"&amp;Medical!C751,Profile!B:B,0)-1,3)</f>
        <v>#N/A</v>
      </c>
      <c r="L751" s="10" t="e">
        <f ca="1">OFFSET(Profile!$B$1,MATCH(D751&amp;"-"&amp;Medical!C751,Profile!B:B,0)-1,4)</f>
        <v>#N/A</v>
      </c>
      <c r="M751" s="10" t="e">
        <f ca="1">OFFSET(Profile!$B$1,MATCH(D751&amp;"-"&amp;Medical!C751,Profile!B:B,0)-1,5)</f>
        <v>#N/A</v>
      </c>
      <c r="N751" s="13"/>
      <c r="O751" s="13"/>
      <c r="P751" s="13"/>
      <c r="Q751" s="13"/>
      <c r="R751" s="27"/>
      <c r="S751" s="27"/>
      <c r="T751" s="27"/>
      <c r="U751" s="30" t="str">
        <f ca="1">IF(A751="","",IFERROR(IF(OFFSET('Data Model'!$K$1,MATCH(W751,'Data Model'!L:L,0)-1,0)=TRUE,"Y","N"),"N"))</f>
        <v/>
      </c>
      <c r="V751" s="10" t="str">
        <f t="shared" si="19"/>
        <v/>
      </c>
      <c r="W751" s="10" t="str">
        <f t="shared" si="20"/>
        <v/>
      </c>
    </row>
    <row r="752" spans="1:23">
      <c r="A752" s="11"/>
      <c r="B752" s="11"/>
      <c r="C752" s="11"/>
      <c r="D752" s="11"/>
      <c r="E752" s="11"/>
      <c r="F752" s="11"/>
      <c r="G752" s="11"/>
      <c r="H752" s="11"/>
      <c r="I752" s="10" t="str">
        <f ca="1">IFERROR(OFFSET(Profile!$B$1,MATCH(D752&amp;"-"&amp;Medical!C752,Profile!B:B,0)-1,1),"NO DATA PROFILE FOUND")</f>
        <v>NO DATA PROFILE FOUND</v>
      </c>
      <c r="J752" s="10" t="e">
        <f ca="1">OFFSET(Profile!$B$1,MATCH(D752&amp;"-"&amp;Medical!C752,Profile!B:B,0)-1,2)</f>
        <v>#N/A</v>
      </c>
      <c r="K752" s="10" t="e">
        <f ca="1">OFFSET(Profile!$B$1,MATCH(D752&amp;"-"&amp;Medical!C752,Profile!B:B,0)-1,3)</f>
        <v>#N/A</v>
      </c>
      <c r="L752" s="10" t="e">
        <f ca="1">OFFSET(Profile!$B$1,MATCH(D752&amp;"-"&amp;Medical!C752,Profile!B:B,0)-1,4)</f>
        <v>#N/A</v>
      </c>
      <c r="M752" s="10" t="e">
        <f ca="1">OFFSET(Profile!$B$1,MATCH(D752&amp;"-"&amp;Medical!C752,Profile!B:B,0)-1,5)</f>
        <v>#N/A</v>
      </c>
      <c r="N752" s="13"/>
      <c r="O752" s="13"/>
      <c r="P752" s="13"/>
      <c r="Q752" s="13"/>
      <c r="R752" s="27"/>
      <c r="S752" s="27"/>
      <c r="T752" s="27"/>
      <c r="U752" s="30" t="str">
        <f ca="1">IF(A752="","",IFERROR(IF(OFFSET('Data Model'!$K$1,MATCH(W752,'Data Model'!L:L,0)-1,0)=TRUE,"Y","N"),"N"))</f>
        <v/>
      </c>
      <c r="V752" s="10" t="str">
        <f t="shared" si="19"/>
        <v/>
      </c>
      <c r="W752" s="10" t="str">
        <f t="shared" si="20"/>
        <v/>
      </c>
    </row>
    <row r="753" spans="1:23">
      <c r="A753" s="11"/>
      <c r="B753" s="11"/>
      <c r="C753" s="11"/>
      <c r="D753" s="11"/>
      <c r="E753" s="11"/>
      <c r="F753" s="11"/>
      <c r="G753" s="11"/>
      <c r="H753" s="11"/>
      <c r="I753" s="10" t="str">
        <f ca="1">IFERROR(OFFSET(Profile!$B$1,MATCH(D753&amp;"-"&amp;Medical!C753,Profile!B:B,0)-1,1),"NO DATA PROFILE FOUND")</f>
        <v>NO DATA PROFILE FOUND</v>
      </c>
      <c r="J753" s="10" t="e">
        <f ca="1">OFFSET(Profile!$B$1,MATCH(D753&amp;"-"&amp;Medical!C753,Profile!B:B,0)-1,2)</f>
        <v>#N/A</v>
      </c>
      <c r="K753" s="10" t="e">
        <f ca="1">OFFSET(Profile!$B$1,MATCH(D753&amp;"-"&amp;Medical!C753,Profile!B:B,0)-1,3)</f>
        <v>#N/A</v>
      </c>
      <c r="L753" s="10" t="e">
        <f ca="1">OFFSET(Profile!$B$1,MATCH(D753&amp;"-"&amp;Medical!C753,Profile!B:B,0)-1,4)</f>
        <v>#N/A</v>
      </c>
      <c r="M753" s="10" t="e">
        <f ca="1">OFFSET(Profile!$B$1,MATCH(D753&amp;"-"&amp;Medical!C753,Profile!B:B,0)-1,5)</f>
        <v>#N/A</v>
      </c>
      <c r="N753" s="13"/>
      <c r="O753" s="13"/>
      <c r="P753" s="13"/>
      <c r="Q753" s="13"/>
      <c r="R753" s="27"/>
      <c r="S753" s="27"/>
      <c r="T753" s="27"/>
      <c r="U753" s="30" t="str">
        <f ca="1">IF(A753="","",IFERROR(IF(OFFSET('Data Model'!$K$1,MATCH(W753,'Data Model'!L:L,0)-1,0)=TRUE,"Y","N"),"N"))</f>
        <v/>
      </c>
      <c r="V753" s="10" t="str">
        <f t="shared" si="19"/>
        <v/>
      </c>
      <c r="W753" s="10" t="str">
        <f t="shared" si="20"/>
        <v/>
      </c>
    </row>
    <row r="754" spans="1:23">
      <c r="A754" s="11"/>
      <c r="B754" s="11"/>
      <c r="C754" s="11"/>
      <c r="D754" s="11"/>
      <c r="E754" s="11"/>
      <c r="F754" s="11"/>
      <c r="G754" s="11"/>
      <c r="H754" s="11"/>
      <c r="I754" s="10" t="str">
        <f ca="1">IFERROR(OFFSET(Profile!$B$1,MATCH(D754&amp;"-"&amp;Medical!C754,Profile!B:B,0)-1,1),"NO DATA PROFILE FOUND")</f>
        <v>NO DATA PROFILE FOUND</v>
      </c>
      <c r="J754" s="10" t="e">
        <f ca="1">OFFSET(Profile!$B$1,MATCH(D754&amp;"-"&amp;Medical!C754,Profile!B:B,0)-1,2)</f>
        <v>#N/A</v>
      </c>
      <c r="K754" s="10" t="e">
        <f ca="1">OFFSET(Profile!$B$1,MATCH(D754&amp;"-"&amp;Medical!C754,Profile!B:B,0)-1,3)</f>
        <v>#N/A</v>
      </c>
      <c r="L754" s="10" t="e">
        <f ca="1">OFFSET(Profile!$B$1,MATCH(D754&amp;"-"&amp;Medical!C754,Profile!B:B,0)-1,4)</f>
        <v>#N/A</v>
      </c>
      <c r="M754" s="10" t="e">
        <f ca="1">OFFSET(Profile!$B$1,MATCH(D754&amp;"-"&amp;Medical!C754,Profile!B:B,0)-1,5)</f>
        <v>#N/A</v>
      </c>
      <c r="N754" s="13"/>
      <c r="O754" s="13"/>
      <c r="P754" s="13"/>
      <c r="Q754" s="13"/>
      <c r="R754" s="27"/>
      <c r="S754" s="27"/>
      <c r="T754" s="27"/>
      <c r="U754" s="30" t="str">
        <f ca="1">IF(A754="","",IFERROR(IF(OFFSET('Data Model'!$K$1,MATCH(W754,'Data Model'!L:L,0)-1,0)=TRUE,"Y","N"),"N"))</f>
        <v/>
      </c>
      <c r="V754" s="10" t="str">
        <f t="shared" si="19"/>
        <v/>
      </c>
      <c r="W754" s="10" t="str">
        <f t="shared" si="20"/>
        <v/>
      </c>
    </row>
    <row r="755" spans="1:23">
      <c r="A755" s="11"/>
      <c r="B755" s="11"/>
      <c r="C755" s="11"/>
      <c r="D755" s="11"/>
      <c r="E755" s="11"/>
      <c r="F755" s="11"/>
      <c r="G755" s="11"/>
      <c r="H755" s="11"/>
      <c r="I755" s="10" t="str">
        <f ca="1">IFERROR(OFFSET(Profile!$B$1,MATCH(D755&amp;"-"&amp;Medical!C755,Profile!B:B,0)-1,1),"NO DATA PROFILE FOUND")</f>
        <v>NO DATA PROFILE FOUND</v>
      </c>
      <c r="J755" s="10" t="e">
        <f ca="1">OFFSET(Profile!$B$1,MATCH(D755&amp;"-"&amp;Medical!C755,Profile!B:B,0)-1,2)</f>
        <v>#N/A</v>
      </c>
      <c r="K755" s="10" t="e">
        <f ca="1">OFFSET(Profile!$B$1,MATCH(D755&amp;"-"&amp;Medical!C755,Profile!B:B,0)-1,3)</f>
        <v>#N/A</v>
      </c>
      <c r="L755" s="10" t="e">
        <f ca="1">OFFSET(Profile!$B$1,MATCH(D755&amp;"-"&amp;Medical!C755,Profile!B:B,0)-1,4)</f>
        <v>#N/A</v>
      </c>
      <c r="M755" s="10" t="e">
        <f ca="1">OFFSET(Profile!$B$1,MATCH(D755&amp;"-"&amp;Medical!C755,Profile!B:B,0)-1,5)</f>
        <v>#N/A</v>
      </c>
      <c r="N755" s="13"/>
      <c r="O755" s="13"/>
      <c r="P755" s="13"/>
      <c r="Q755" s="13"/>
      <c r="R755" s="27"/>
      <c r="S755" s="27"/>
      <c r="T755" s="27"/>
      <c r="U755" s="30" t="str">
        <f ca="1">IF(A755="","",IFERROR(IF(OFFSET('Data Model'!$K$1,MATCH(W755,'Data Model'!L:L,0)-1,0)=TRUE,"Y","N"),"N"))</f>
        <v/>
      </c>
      <c r="V755" s="10" t="str">
        <f t="shared" si="19"/>
        <v/>
      </c>
      <c r="W755" s="10" t="str">
        <f t="shared" si="20"/>
        <v/>
      </c>
    </row>
    <row r="756" spans="1:23">
      <c r="A756" s="11"/>
      <c r="B756" s="11"/>
      <c r="C756" s="11"/>
      <c r="D756" s="11"/>
      <c r="E756" s="11"/>
      <c r="F756" s="11"/>
      <c r="G756" s="11"/>
      <c r="H756" s="11"/>
      <c r="I756" s="10" t="str">
        <f ca="1">IFERROR(OFFSET(Profile!$B$1,MATCH(D756&amp;"-"&amp;Medical!C756,Profile!B:B,0)-1,1),"NO DATA PROFILE FOUND")</f>
        <v>NO DATA PROFILE FOUND</v>
      </c>
      <c r="J756" s="10" t="e">
        <f ca="1">OFFSET(Profile!$B$1,MATCH(D756&amp;"-"&amp;Medical!C756,Profile!B:B,0)-1,2)</f>
        <v>#N/A</v>
      </c>
      <c r="K756" s="10" t="e">
        <f ca="1">OFFSET(Profile!$B$1,MATCH(D756&amp;"-"&amp;Medical!C756,Profile!B:B,0)-1,3)</f>
        <v>#N/A</v>
      </c>
      <c r="L756" s="10" t="e">
        <f ca="1">OFFSET(Profile!$B$1,MATCH(D756&amp;"-"&amp;Medical!C756,Profile!B:B,0)-1,4)</f>
        <v>#N/A</v>
      </c>
      <c r="M756" s="10" t="e">
        <f ca="1">OFFSET(Profile!$B$1,MATCH(D756&amp;"-"&amp;Medical!C756,Profile!B:B,0)-1,5)</f>
        <v>#N/A</v>
      </c>
      <c r="N756" s="13"/>
      <c r="O756" s="13"/>
      <c r="P756" s="13"/>
      <c r="Q756" s="13"/>
      <c r="R756" s="27"/>
      <c r="S756" s="27"/>
      <c r="T756" s="27"/>
      <c r="U756" s="30" t="str">
        <f ca="1">IF(A756="","",IFERROR(IF(OFFSET('Data Model'!$K$1,MATCH(W756,'Data Model'!L:L,0)-1,0)=TRUE,"Y","N"),"N"))</f>
        <v/>
      </c>
      <c r="V756" s="10" t="str">
        <f t="shared" si="19"/>
        <v/>
      </c>
      <c r="W756" s="10" t="str">
        <f t="shared" si="20"/>
        <v/>
      </c>
    </row>
    <row r="757" spans="1:23">
      <c r="A757" s="11"/>
      <c r="B757" s="11"/>
      <c r="C757" s="11"/>
      <c r="D757" s="11"/>
      <c r="E757" s="11"/>
      <c r="F757" s="11"/>
      <c r="G757" s="11"/>
      <c r="H757" s="11"/>
      <c r="I757" s="10" t="str">
        <f ca="1">IFERROR(OFFSET(Profile!$B$1,MATCH(D757&amp;"-"&amp;Medical!C757,Profile!B:B,0)-1,1),"NO DATA PROFILE FOUND")</f>
        <v>NO DATA PROFILE FOUND</v>
      </c>
      <c r="J757" s="10" t="e">
        <f ca="1">OFFSET(Profile!$B$1,MATCH(D757&amp;"-"&amp;Medical!C757,Profile!B:B,0)-1,2)</f>
        <v>#N/A</v>
      </c>
      <c r="K757" s="10" t="e">
        <f ca="1">OFFSET(Profile!$B$1,MATCH(D757&amp;"-"&amp;Medical!C757,Profile!B:B,0)-1,3)</f>
        <v>#N/A</v>
      </c>
      <c r="L757" s="10" t="e">
        <f ca="1">OFFSET(Profile!$B$1,MATCH(D757&amp;"-"&amp;Medical!C757,Profile!B:B,0)-1,4)</f>
        <v>#N/A</v>
      </c>
      <c r="M757" s="10" t="e">
        <f ca="1">OFFSET(Profile!$B$1,MATCH(D757&amp;"-"&amp;Medical!C757,Profile!B:B,0)-1,5)</f>
        <v>#N/A</v>
      </c>
      <c r="N757" s="13"/>
      <c r="O757" s="13"/>
      <c r="P757" s="13"/>
      <c r="Q757" s="13"/>
      <c r="R757" s="27"/>
      <c r="S757" s="27"/>
      <c r="T757" s="27"/>
      <c r="U757" s="30" t="str">
        <f ca="1">IF(A757="","",IFERROR(IF(OFFSET('Data Model'!$K$1,MATCH(W757,'Data Model'!L:L,0)-1,0)=TRUE,"Y","N"),"N"))</f>
        <v/>
      </c>
      <c r="V757" s="10" t="str">
        <f t="shared" si="19"/>
        <v/>
      </c>
      <c r="W757" s="10" t="str">
        <f t="shared" si="20"/>
        <v/>
      </c>
    </row>
    <row r="758" spans="1:23">
      <c r="A758" s="11"/>
      <c r="B758" s="11"/>
      <c r="C758" s="11"/>
      <c r="D758" s="11"/>
      <c r="E758" s="11"/>
      <c r="F758" s="11"/>
      <c r="G758" s="11"/>
      <c r="H758" s="11"/>
      <c r="I758" s="10" t="str">
        <f ca="1">IFERROR(OFFSET(Profile!$B$1,MATCH(D758&amp;"-"&amp;Medical!C758,Profile!B:B,0)-1,1),"NO DATA PROFILE FOUND")</f>
        <v>NO DATA PROFILE FOUND</v>
      </c>
      <c r="J758" s="10" t="e">
        <f ca="1">OFFSET(Profile!$B$1,MATCH(D758&amp;"-"&amp;Medical!C758,Profile!B:B,0)-1,2)</f>
        <v>#N/A</v>
      </c>
      <c r="K758" s="10" t="e">
        <f ca="1">OFFSET(Profile!$B$1,MATCH(D758&amp;"-"&amp;Medical!C758,Profile!B:B,0)-1,3)</f>
        <v>#N/A</v>
      </c>
      <c r="L758" s="10" t="e">
        <f ca="1">OFFSET(Profile!$B$1,MATCH(D758&amp;"-"&amp;Medical!C758,Profile!B:B,0)-1,4)</f>
        <v>#N/A</v>
      </c>
      <c r="M758" s="10" t="e">
        <f ca="1">OFFSET(Profile!$B$1,MATCH(D758&amp;"-"&amp;Medical!C758,Profile!B:B,0)-1,5)</f>
        <v>#N/A</v>
      </c>
      <c r="N758" s="13"/>
      <c r="O758" s="13"/>
      <c r="P758" s="13"/>
      <c r="Q758" s="13"/>
      <c r="R758" s="27"/>
      <c r="S758" s="27"/>
      <c r="T758" s="27"/>
      <c r="U758" s="30" t="str">
        <f ca="1">IF(A758="","",IFERROR(IF(OFFSET('Data Model'!$K$1,MATCH(W758,'Data Model'!L:L,0)-1,0)=TRUE,"Y","N"),"N"))</f>
        <v/>
      </c>
      <c r="V758" s="10" t="str">
        <f t="shared" si="19"/>
        <v/>
      </c>
      <c r="W758" s="10" t="str">
        <f t="shared" si="20"/>
        <v/>
      </c>
    </row>
    <row r="759" spans="1:23">
      <c r="A759" s="11"/>
      <c r="B759" s="11"/>
      <c r="C759" s="11"/>
      <c r="D759" s="11"/>
      <c r="E759" s="11"/>
      <c r="F759" s="11"/>
      <c r="G759" s="11"/>
      <c r="H759" s="11"/>
      <c r="I759" s="10" t="str">
        <f ca="1">IFERROR(OFFSET(Profile!$B$1,MATCH(D759&amp;"-"&amp;Medical!C759,Profile!B:B,0)-1,1),"NO DATA PROFILE FOUND")</f>
        <v>NO DATA PROFILE FOUND</v>
      </c>
      <c r="J759" s="10" t="e">
        <f ca="1">OFFSET(Profile!$B$1,MATCH(D759&amp;"-"&amp;Medical!C759,Profile!B:B,0)-1,2)</f>
        <v>#N/A</v>
      </c>
      <c r="K759" s="10" t="e">
        <f ca="1">OFFSET(Profile!$B$1,MATCH(D759&amp;"-"&amp;Medical!C759,Profile!B:B,0)-1,3)</f>
        <v>#N/A</v>
      </c>
      <c r="L759" s="10" t="e">
        <f ca="1">OFFSET(Profile!$B$1,MATCH(D759&amp;"-"&amp;Medical!C759,Profile!B:B,0)-1,4)</f>
        <v>#N/A</v>
      </c>
      <c r="M759" s="10" t="e">
        <f ca="1">OFFSET(Profile!$B$1,MATCH(D759&amp;"-"&amp;Medical!C759,Profile!B:B,0)-1,5)</f>
        <v>#N/A</v>
      </c>
      <c r="N759" s="13"/>
      <c r="O759" s="13"/>
      <c r="P759" s="13"/>
      <c r="Q759" s="13"/>
      <c r="R759" s="27"/>
      <c r="S759" s="27"/>
      <c r="T759" s="27"/>
      <c r="U759" s="30" t="str">
        <f ca="1">IF(A759="","",IFERROR(IF(OFFSET('Data Model'!$K$1,MATCH(W759,'Data Model'!L:L,0)-1,0)=TRUE,"Y","N"),"N"))</f>
        <v/>
      </c>
      <c r="V759" s="10" t="str">
        <f t="shared" si="19"/>
        <v/>
      </c>
      <c r="W759" s="10" t="str">
        <f t="shared" si="20"/>
        <v/>
      </c>
    </row>
    <row r="760" spans="1:23">
      <c r="A760" s="11"/>
      <c r="B760" s="11"/>
      <c r="C760" s="11"/>
      <c r="D760" s="11"/>
      <c r="E760" s="11"/>
      <c r="F760" s="11"/>
      <c r="G760" s="11"/>
      <c r="H760" s="11"/>
      <c r="I760" s="10" t="str">
        <f ca="1">IFERROR(OFFSET(Profile!$B$1,MATCH(D760&amp;"-"&amp;Medical!C760,Profile!B:B,0)-1,1),"NO DATA PROFILE FOUND")</f>
        <v>NO DATA PROFILE FOUND</v>
      </c>
      <c r="J760" s="10" t="e">
        <f ca="1">OFFSET(Profile!$B$1,MATCH(D760&amp;"-"&amp;Medical!C760,Profile!B:B,0)-1,2)</f>
        <v>#N/A</v>
      </c>
      <c r="K760" s="10" t="e">
        <f ca="1">OFFSET(Profile!$B$1,MATCH(D760&amp;"-"&amp;Medical!C760,Profile!B:B,0)-1,3)</f>
        <v>#N/A</v>
      </c>
      <c r="L760" s="10" t="e">
        <f ca="1">OFFSET(Profile!$B$1,MATCH(D760&amp;"-"&amp;Medical!C760,Profile!B:B,0)-1,4)</f>
        <v>#N/A</v>
      </c>
      <c r="M760" s="10" t="e">
        <f ca="1">OFFSET(Profile!$B$1,MATCH(D760&amp;"-"&amp;Medical!C760,Profile!B:B,0)-1,5)</f>
        <v>#N/A</v>
      </c>
      <c r="N760" s="13"/>
      <c r="O760" s="13"/>
      <c r="P760" s="13"/>
      <c r="Q760" s="13"/>
      <c r="R760" s="27"/>
      <c r="S760" s="27"/>
      <c r="T760" s="27"/>
      <c r="U760" s="30" t="str">
        <f ca="1">IF(A760="","",IFERROR(IF(OFFSET('Data Model'!$K$1,MATCH(W760,'Data Model'!L:L,0)-1,0)=TRUE,"Y","N"),"N"))</f>
        <v/>
      </c>
      <c r="V760" s="10" t="str">
        <f t="shared" si="19"/>
        <v/>
      </c>
      <c r="W760" s="10" t="str">
        <f t="shared" si="20"/>
        <v/>
      </c>
    </row>
    <row r="761" spans="1:23">
      <c r="A761" s="11"/>
      <c r="B761" s="11"/>
      <c r="C761" s="11"/>
      <c r="D761" s="11"/>
      <c r="E761" s="11"/>
      <c r="F761" s="11"/>
      <c r="G761" s="11"/>
      <c r="H761" s="11"/>
      <c r="I761" s="10" t="str">
        <f ca="1">IFERROR(OFFSET(Profile!$B$1,MATCH(D761&amp;"-"&amp;Medical!C761,Profile!B:B,0)-1,1),"NO DATA PROFILE FOUND")</f>
        <v>NO DATA PROFILE FOUND</v>
      </c>
      <c r="J761" s="10" t="e">
        <f ca="1">OFFSET(Profile!$B$1,MATCH(D761&amp;"-"&amp;Medical!C761,Profile!B:B,0)-1,2)</f>
        <v>#N/A</v>
      </c>
      <c r="K761" s="10" t="e">
        <f ca="1">OFFSET(Profile!$B$1,MATCH(D761&amp;"-"&amp;Medical!C761,Profile!B:B,0)-1,3)</f>
        <v>#N/A</v>
      </c>
      <c r="L761" s="10" t="e">
        <f ca="1">OFFSET(Profile!$B$1,MATCH(D761&amp;"-"&amp;Medical!C761,Profile!B:B,0)-1,4)</f>
        <v>#N/A</v>
      </c>
      <c r="M761" s="10" t="e">
        <f ca="1">OFFSET(Profile!$B$1,MATCH(D761&amp;"-"&amp;Medical!C761,Profile!B:B,0)-1,5)</f>
        <v>#N/A</v>
      </c>
      <c r="N761" s="13"/>
      <c r="O761" s="13"/>
      <c r="P761" s="13"/>
      <c r="Q761" s="13"/>
      <c r="R761" s="27"/>
      <c r="S761" s="27"/>
      <c r="T761" s="27"/>
      <c r="U761" s="30" t="str">
        <f ca="1">IF(A761="","",IFERROR(IF(OFFSET('Data Model'!$K$1,MATCH(W761,'Data Model'!L:L,0)-1,0)=TRUE,"Y","N"),"N"))</f>
        <v/>
      </c>
      <c r="V761" s="10" t="str">
        <f t="shared" si="19"/>
        <v/>
      </c>
      <c r="W761" s="10" t="str">
        <f t="shared" si="20"/>
        <v/>
      </c>
    </row>
    <row r="762" spans="1:23">
      <c r="A762" s="11"/>
      <c r="B762" s="11"/>
      <c r="C762" s="11"/>
      <c r="D762" s="11"/>
      <c r="E762" s="11"/>
      <c r="F762" s="11"/>
      <c r="G762" s="11"/>
      <c r="H762" s="11"/>
      <c r="I762" s="10" t="str">
        <f ca="1">IFERROR(OFFSET(Profile!$B$1,MATCH(D762&amp;"-"&amp;Medical!C762,Profile!B:B,0)-1,1),"NO DATA PROFILE FOUND")</f>
        <v>NO DATA PROFILE FOUND</v>
      </c>
      <c r="J762" s="10" t="e">
        <f ca="1">OFFSET(Profile!$B$1,MATCH(D762&amp;"-"&amp;Medical!C762,Profile!B:B,0)-1,2)</f>
        <v>#N/A</v>
      </c>
      <c r="K762" s="10" t="e">
        <f ca="1">OFFSET(Profile!$B$1,MATCH(D762&amp;"-"&amp;Medical!C762,Profile!B:B,0)-1,3)</f>
        <v>#N/A</v>
      </c>
      <c r="L762" s="10" t="e">
        <f ca="1">OFFSET(Profile!$B$1,MATCH(D762&amp;"-"&amp;Medical!C762,Profile!B:B,0)-1,4)</f>
        <v>#N/A</v>
      </c>
      <c r="M762" s="10" t="e">
        <f ca="1">OFFSET(Profile!$B$1,MATCH(D762&amp;"-"&amp;Medical!C762,Profile!B:B,0)-1,5)</f>
        <v>#N/A</v>
      </c>
      <c r="N762" s="13"/>
      <c r="O762" s="13"/>
      <c r="P762" s="13"/>
      <c r="Q762" s="13"/>
      <c r="R762" s="27"/>
      <c r="S762" s="27"/>
      <c r="T762" s="27"/>
      <c r="U762" s="30" t="str">
        <f ca="1">IF(A762="","",IFERROR(IF(OFFSET('Data Model'!$K$1,MATCH(W762,'Data Model'!L:L,0)-1,0)=TRUE,"Y","N"),"N"))</f>
        <v/>
      </c>
      <c r="V762" s="10" t="str">
        <f t="shared" si="19"/>
        <v/>
      </c>
      <c r="W762" s="10" t="str">
        <f t="shared" si="20"/>
        <v/>
      </c>
    </row>
    <row r="763" spans="1:23">
      <c r="A763" s="11"/>
      <c r="B763" s="11"/>
      <c r="C763" s="11"/>
      <c r="D763" s="11"/>
      <c r="E763" s="11"/>
      <c r="F763" s="11"/>
      <c r="G763" s="11"/>
      <c r="H763" s="11"/>
      <c r="I763" s="10" t="str">
        <f ca="1">IFERROR(OFFSET(Profile!$B$1,MATCH(D763&amp;"-"&amp;Medical!C763,Profile!B:B,0)-1,1),"NO DATA PROFILE FOUND")</f>
        <v>NO DATA PROFILE FOUND</v>
      </c>
      <c r="J763" s="10" t="e">
        <f ca="1">OFFSET(Profile!$B$1,MATCH(D763&amp;"-"&amp;Medical!C763,Profile!B:B,0)-1,2)</f>
        <v>#N/A</v>
      </c>
      <c r="K763" s="10" t="e">
        <f ca="1">OFFSET(Profile!$B$1,MATCH(D763&amp;"-"&amp;Medical!C763,Profile!B:B,0)-1,3)</f>
        <v>#N/A</v>
      </c>
      <c r="L763" s="10" t="e">
        <f ca="1">OFFSET(Profile!$B$1,MATCH(D763&amp;"-"&amp;Medical!C763,Profile!B:B,0)-1,4)</f>
        <v>#N/A</v>
      </c>
      <c r="M763" s="10" t="e">
        <f ca="1">OFFSET(Profile!$B$1,MATCH(D763&amp;"-"&amp;Medical!C763,Profile!B:B,0)-1,5)</f>
        <v>#N/A</v>
      </c>
      <c r="N763" s="13"/>
      <c r="O763" s="13"/>
      <c r="P763" s="13"/>
      <c r="Q763" s="13"/>
      <c r="R763" s="27"/>
      <c r="S763" s="27"/>
      <c r="T763" s="27"/>
      <c r="U763" s="30" t="str">
        <f ca="1">IF(A763="","",IFERROR(IF(OFFSET('Data Model'!$K$1,MATCH(W763,'Data Model'!L:L,0)-1,0)=TRUE,"Y","N"),"N"))</f>
        <v/>
      </c>
      <c r="V763" s="10" t="str">
        <f t="shared" si="19"/>
        <v/>
      </c>
      <c r="W763" s="10" t="str">
        <f t="shared" si="20"/>
        <v/>
      </c>
    </row>
    <row r="764" spans="1:23">
      <c r="A764" s="11"/>
      <c r="B764" s="11"/>
      <c r="C764" s="11"/>
      <c r="D764" s="11"/>
      <c r="E764" s="11"/>
      <c r="F764" s="11"/>
      <c r="G764" s="11"/>
      <c r="H764" s="11"/>
      <c r="I764" s="10" t="str">
        <f ca="1">IFERROR(OFFSET(Profile!$B$1,MATCH(D764&amp;"-"&amp;Medical!C764,Profile!B:B,0)-1,1),"NO DATA PROFILE FOUND")</f>
        <v>NO DATA PROFILE FOUND</v>
      </c>
      <c r="J764" s="10" t="e">
        <f ca="1">OFFSET(Profile!$B$1,MATCH(D764&amp;"-"&amp;Medical!C764,Profile!B:B,0)-1,2)</f>
        <v>#N/A</v>
      </c>
      <c r="K764" s="10" t="e">
        <f ca="1">OFFSET(Profile!$B$1,MATCH(D764&amp;"-"&amp;Medical!C764,Profile!B:B,0)-1,3)</f>
        <v>#N/A</v>
      </c>
      <c r="L764" s="10" t="e">
        <f ca="1">OFFSET(Profile!$B$1,MATCH(D764&amp;"-"&amp;Medical!C764,Profile!B:B,0)-1,4)</f>
        <v>#N/A</v>
      </c>
      <c r="M764" s="10" t="e">
        <f ca="1">OFFSET(Profile!$B$1,MATCH(D764&amp;"-"&amp;Medical!C764,Profile!B:B,0)-1,5)</f>
        <v>#N/A</v>
      </c>
      <c r="N764" s="13"/>
      <c r="O764" s="13"/>
      <c r="P764" s="13"/>
      <c r="Q764" s="13"/>
      <c r="R764" s="27"/>
      <c r="S764" s="27"/>
      <c r="T764" s="27"/>
      <c r="U764" s="30" t="str">
        <f ca="1">IF(A764="","",IFERROR(IF(OFFSET('Data Model'!$K$1,MATCH(W764,'Data Model'!L:L,0)-1,0)=TRUE,"Y","N"),"N"))</f>
        <v/>
      </c>
      <c r="V764" s="10" t="str">
        <f t="shared" si="19"/>
        <v/>
      </c>
      <c r="W764" s="10" t="str">
        <f t="shared" si="20"/>
        <v/>
      </c>
    </row>
    <row r="765" spans="1:23">
      <c r="A765" s="11"/>
      <c r="B765" s="11"/>
      <c r="C765" s="11"/>
      <c r="D765" s="11"/>
      <c r="E765" s="11"/>
      <c r="F765" s="11"/>
      <c r="G765" s="11"/>
      <c r="H765" s="11"/>
      <c r="I765" s="10" t="str">
        <f ca="1">IFERROR(OFFSET(Profile!$B$1,MATCH(D765&amp;"-"&amp;Medical!C765,Profile!B:B,0)-1,1),"NO DATA PROFILE FOUND")</f>
        <v>NO DATA PROFILE FOUND</v>
      </c>
      <c r="J765" s="10" t="e">
        <f ca="1">OFFSET(Profile!$B$1,MATCH(D765&amp;"-"&amp;Medical!C765,Profile!B:B,0)-1,2)</f>
        <v>#N/A</v>
      </c>
      <c r="K765" s="10" t="e">
        <f ca="1">OFFSET(Profile!$B$1,MATCH(D765&amp;"-"&amp;Medical!C765,Profile!B:B,0)-1,3)</f>
        <v>#N/A</v>
      </c>
      <c r="L765" s="10" t="e">
        <f ca="1">OFFSET(Profile!$B$1,MATCH(D765&amp;"-"&amp;Medical!C765,Profile!B:B,0)-1,4)</f>
        <v>#N/A</v>
      </c>
      <c r="M765" s="10" t="e">
        <f ca="1">OFFSET(Profile!$B$1,MATCH(D765&amp;"-"&amp;Medical!C765,Profile!B:B,0)-1,5)</f>
        <v>#N/A</v>
      </c>
      <c r="N765" s="13"/>
      <c r="O765" s="13"/>
      <c r="P765" s="13"/>
      <c r="Q765" s="13"/>
      <c r="R765" s="27"/>
      <c r="S765" s="27"/>
      <c r="T765" s="27"/>
      <c r="U765" s="30" t="str">
        <f ca="1">IF(A765="","",IFERROR(IF(OFFSET('Data Model'!$K$1,MATCH(W765,'Data Model'!L:L,0)-1,0)=TRUE,"Y","N"),"N"))</f>
        <v/>
      </c>
      <c r="V765" s="10" t="str">
        <f t="shared" si="19"/>
        <v/>
      </c>
      <c r="W765" s="10" t="str">
        <f t="shared" si="20"/>
        <v/>
      </c>
    </row>
    <row r="766" spans="1:23">
      <c r="A766" s="11"/>
      <c r="B766" s="11"/>
      <c r="C766" s="11"/>
      <c r="D766" s="11"/>
      <c r="E766" s="11"/>
      <c r="F766" s="11"/>
      <c r="G766" s="11"/>
      <c r="H766" s="11"/>
      <c r="I766" s="10" t="str">
        <f ca="1">IFERROR(OFFSET(Profile!$B$1,MATCH(D766&amp;"-"&amp;Medical!C766,Profile!B:B,0)-1,1),"NO DATA PROFILE FOUND")</f>
        <v>NO DATA PROFILE FOUND</v>
      </c>
      <c r="J766" s="10" t="e">
        <f ca="1">OFFSET(Profile!$B$1,MATCH(D766&amp;"-"&amp;Medical!C766,Profile!B:B,0)-1,2)</f>
        <v>#N/A</v>
      </c>
      <c r="K766" s="10" t="e">
        <f ca="1">OFFSET(Profile!$B$1,MATCH(D766&amp;"-"&amp;Medical!C766,Profile!B:B,0)-1,3)</f>
        <v>#N/A</v>
      </c>
      <c r="L766" s="10" t="e">
        <f ca="1">OFFSET(Profile!$B$1,MATCH(D766&amp;"-"&amp;Medical!C766,Profile!B:B,0)-1,4)</f>
        <v>#N/A</v>
      </c>
      <c r="M766" s="10" t="e">
        <f ca="1">OFFSET(Profile!$B$1,MATCH(D766&amp;"-"&amp;Medical!C766,Profile!B:B,0)-1,5)</f>
        <v>#N/A</v>
      </c>
      <c r="N766" s="13"/>
      <c r="O766" s="13"/>
      <c r="P766" s="13"/>
      <c r="Q766" s="13"/>
      <c r="R766" s="27"/>
      <c r="S766" s="27"/>
      <c r="T766" s="27"/>
      <c r="U766" s="30" t="str">
        <f ca="1">IF(A766="","",IFERROR(IF(OFFSET('Data Model'!$K$1,MATCH(W766,'Data Model'!L:L,0)-1,0)=TRUE,"Y","N"),"N"))</f>
        <v/>
      </c>
      <c r="V766" s="10" t="str">
        <f t="shared" si="19"/>
        <v/>
      </c>
      <c r="W766" s="10" t="str">
        <f t="shared" si="20"/>
        <v/>
      </c>
    </row>
    <row r="767" spans="1:23">
      <c r="A767" s="11"/>
      <c r="B767" s="11"/>
      <c r="C767" s="11"/>
      <c r="D767" s="11"/>
      <c r="E767" s="11"/>
      <c r="F767" s="11"/>
      <c r="G767" s="11"/>
      <c r="H767" s="11"/>
      <c r="I767" s="10" t="str">
        <f ca="1">IFERROR(OFFSET(Profile!$B$1,MATCH(D767&amp;"-"&amp;Medical!C767,Profile!B:B,0)-1,1),"NO DATA PROFILE FOUND")</f>
        <v>NO DATA PROFILE FOUND</v>
      </c>
      <c r="J767" s="10" t="e">
        <f ca="1">OFFSET(Profile!$B$1,MATCH(D767&amp;"-"&amp;Medical!C767,Profile!B:B,0)-1,2)</f>
        <v>#N/A</v>
      </c>
      <c r="K767" s="10" t="e">
        <f ca="1">OFFSET(Profile!$B$1,MATCH(D767&amp;"-"&amp;Medical!C767,Profile!B:B,0)-1,3)</f>
        <v>#N/A</v>
      </c>
      <c r="L767" s="10" t="e">
        <f ca="1">OFFSET(Profile!$B$1,MATCH(D767&amp;"-"&amp;Medical!C767,Profile!B:B,0)-1,4)</f>
        <v>#N/A</v>
      </c>
      <c r="M767" s="10" t="e">
        <f ca="1">OFFSET(Profile!$B$1,MATCH(D767&amp;"-"&amp;Medical!C767,Profile!B:B,0)-1,5)</f>
        <v>#N/A</v>
      </c>
      <c r="N767" s="13"/>
      <c r="O767" s="13"/>
      <c r="P767" s="13"/>
      <c r="Q767" s="13"/>
      <c r="R767" s="27"/>
      <c r="S767" s="27"/>
      <c r="T767" s="27"/>
      <c r="U767" s="30" t="str">
        <f ca="1">IF(A767="","",IFERROR(IF(OFFSET('Data Model'!$K$1,MATCH(W767,'Data Model'!L:L,0)-1,0)=TRUE,"Y","N"),"N"))</f>
        <v/>
      </c>
      <c r="V767" s="10" t="str">
        <f t="shared" si="19"/>
        <v/>
      </c>
      <c r="W767" s="10" t="str">
        <f t="shared" si="20"/>
        <v/>
      </c>
    </row>
    <row r="768" spans="1:23">
      <c r="A768" s="11"/>
      <c r="B768" s="11"/>
      <c r="C768" s="11"/>
      <c r="D768" s="11"/>
      <c r="E768" s="11"/>
      <c r="F768" s="11"/>
      <c r="G768" s="11"/>
      <c r="H768" s="11"/>
      <c r="I768" s="10" t="str">
        <f ca="1">IFERROR(OFFSET(Profile!$B$1,MATCH(D768&amp;"-"&amp;Medical!C768,Profile!B:B,0)-1,1),"NO DATA PROFILE FOUND")</f>
        <v>NO DATA PROFILE FOUND</v>
      </c>
      <c r="J768" s="10" t="e">
        <f ca="1">OFFSET(Profile!$B$1,MATCH(D768&amp;"-"&amp;Medical!C768,Profile!B:B,0)-1,2)</f>
        <v>#N/A</v>
      </c>
      <c r="K768" s="10" t="e">
        <f ca="1">OFFSET(Profile!$B$1,MATCH(D768&amp;"-"&amp;Medical!C768,Profile!B:B,0)-1,3)</f>
        <v>#N/A</v>
      </c>
      <c r="L768" s="10" t="e">
        <f ca="1">OFFSET(Profile!$B$1,MATCH(D768&amp;"-"&amp;Medical!C768,Profile!B:B,0)-1,4)</f>
        <v>#N/A</v>
      </c>
      <c r="M768" s="10" t="e">
        <f ca="1">OFFSET(Profile!$B$1,MATCH(D768&amp;"-"&amp;Medical!C768,Profile!B:B,0)-1,5)</f>
        <v>#N/A</v>
      </c>
      <c r="N768" s="13"/>
      <c r="O768" s="13"/>
      <c r="P768" s="13"/>
      <c r="Q768" s="13"/>
      <c r="R768" s="27"/>
      <c r="S768" s="27"/>
      <c r="T768" s="27"/>
      <c r="U768" s="30" t="str">
        <f ca="1">IF(A768="","",IFERROR(IF(OFFSET('Data Model'!$K$1,MATCH(W768,'Data Model'!L:L,0)-1,0)=TRUE,"Y","N"),"N"))</f>
        <v/>
      </c>
      <c r="V768" s="10" t="str">
        <f t="shared" si="19"/>
        <v/>
      </c>
      <c r="W768" s="10" t="str">
        <f t="shared" si="20"/>
        <v/>
      </c>
    </row>
    <row r="769" spans="1:23">
      <c r="A769" s="11"/>
      <c r="B769" s="11"/>
      <c r="C769" s="11"/>
      <c r="D769" s="11"/>
      <c r="E769" s="11"/>
      <c r="F769" s="11"/>
      <c r="G769" s="11"/>
      <c r="H769" s="11"/>
      <c r="I769" s="10" t="str">
        <f ca="1">IFERROR(OFFSET(Profile!$B$1,MATCH(D769&amp;"-"&amp;Medical!C769,Profile!B:B,0)-1,1),"NO DATA PROFILE FOUND")</f>
        <v>NO DATA PROFILE FOUND</v>
      </c>
      <c r="J769" s="10" t="e">
        <f ca="1">OFFSET(Profile!$B$1,MATCH(D769&amp;"-"&amp;Medical!C769,Profile!B:B,0)-1,2)</f>
        <v>#N/A</v>
      </c>
      <c r="K769" s="10" t="e">
        <f ca="1">OFFSET(Profile!$B$1,MATCH(D769&amp;"-"&amp;Medical!C769,Profile!B:B,0)-1,3)</f>
        <v>#N/A</v>
      </c>
      <c r="L769" s="10" t="e">
        <f ca="1">OFFSET(Profile!$B$1,MATCH(D769&amp;"-"&amp;Medical!C769,Profile!B:B,0)-1,4)</f>
        <v>#N/A</v>
      </c>
      <c r="M769" s="10" t="e">
        <f ca="1">OFFSET(Profile!$B$1,MATCH(D769&amp;"-"&amp;Medical!C769,Profile!B:B,0)-1,5)</f>
        <v>#N/A</v>
      </c>
      <c r="N769" s="13"/>
      <c r="O769" s="13"/>
      <c r="P769" s="13"/>
      <c r="Q769" s="13"/>
      <c r="R769" s="27"/>
      <c r="S769" s="27"/>
      <c r="T769" s="27"/>
      <c r="U769" s="30" t="str">
        <f ca="1">IF(A769="","",IFERROR(IF(OFFSET('Data Model'!$K$1,MATCH(W769,'Data Model'!L:L,0)-1,0)=TRUE,"Y","N"),"N"))</f>
        <v/>
      </c>
      <c r="V769" s="10" t="str">
        <f t="shared" si="19"/>
        <v/>
      </c>
      <c r="W769" s="10" t="str">
        <f t="shared" si="20"/>
        <v/>
      </c>
    </row>
    <row r="770" spans="1:23">
      <c r="A770" s="11"/>
      <c r="B770" s="11"/>
      <c r="C770" s="11"/>
      <c r="D770" s="11"/>
      <c r="E770" s="11"/>
      <c r="F770" s="11"/>
      <c r="G770" s="11"/>
      <c r="H770" s="11"/>
      <c r="I770" s="10" t="str">
        <f ca="1">IFERROR(OFFSET(Profile!$B$1,MATCH(D770&amp;"-"&amp;Medical!C770,Profile!B:B,0)-1,1),"NO DATA PROFILE FOUND")</f>
        <v>NO DATA PROFILE FOUND</v>
      </c>
      <c r="J770" s="10" t="e">
        <f ca="1">OFFSET(Profile!$B$1,MATCH(D770&amp;"-"&amp;Medical!C770,Profile!B:B,0)-1,2)</f>
        <v>#N/A</v>
      </c>
      <c r="K770" s="10" t="e">
        <f ca="1">OFFSET(Profile!$B$1,MATCH(D770&amp;"-"&amp;Medical!C770,Profile!B:B,0)-1,3)</f>
        <v>#N/A</v>
      </c>
      <c r="L770" s="10" t="e">
        <f ca="1">OFFSET(Profile!$B$1,MATCH(D770&amp;"-"&amp;Medical!C770,Profile!B:B,0)-1,4)</f>
        <v>#N/A</v>
      </c>
      <c r="M770" s="10" t="e">
        <f ca="1">OFFSET(Profile!$B$1,MATCH(D770&amp;"-"&amp;Medical!C770,Profile!B:B,0)-1,5)</f>
        <v>#N/A</v>
      </c>
      <c r="N770" s="13"/>
      <c r="O770" s="13"/>
      <c r="P770" s="13"/>
      <c r="Q770" s="13"/>
      <c r="R770" s="27"/>
      <c r="S770" s="27"/>
      <c r="T770" s="27"/>
      <c r="U770" s="30" t="str">
        <f ca="1">IF(A770="","",IFERROR(IF(OFFSET('Data Model'!$K$1,MATCH(W770,'Data Model'!L:L,0)-1,0)=TRUE,"Y","N"),"N"))</f>
        <v/>
      </c>
      <c r="V770" s="10" t="str">
        <f t="shared" si="19"/>
        <v/>
      </c>
      <c r="W770" s="10" t="str">
        <f t="shared" si="20"/>
        <v/>
      </c>
    </row>
    <row r="771" spans="1:23">
      <c r="A771" s="11"/>
      <c r="B771" s="11"/>
      <c r="C771" s="11"/>
      <c r="D771" s="11"/>
      <c r="E771" s="11"/>
      <c r="F771" s="11"/>
      <c r="G771" s="11"/>
      <c r="H771" s="11"/>
      <c r="I771" s="10" t="str">
        <f ca="1">IFERROR(OFFSET(Profile!$B$1,MATCH(D771&amp;"-"&amp;Medical!C771,Profile!B:B,0)-1,1),"NO DATA PROFILE FOUND")</f>
        <v>NO DATA PROFILE FOUND</v>
      </c>
      <c r="J771" s="10" t="e">
        <f ca="1">OFFSET(Profile!$B$1,MATCH(D771&amp;"-"&amp;Medical!C771,Profile!B:B,0)-1,2)</f>
        <v>#N/A</v>
      </c>
      <c r="K771" s="10" t="e">
        <f ca="1">OFFSET(Profile!$B$1,MATCH(D771&amp;"-"&amp;Medical!C771,Profile!B:B,0)-1,3)</f>
        <v>#N/A</v>
      </c>
      <c r="L771" s="10" t="e">
        <f ca="1">OFFSET(Profile!$B$1,MATCH(D771&amp;"-"&amp;Medical!C771,Profile!B:B,0)-1,4)</f>
        <v>#N/A</v>
      </c>
      <c r="M771" s="10" t="e">
        <f ca="1">OFFSET(Profile!$B$1,MATCH(D771&amp;"-"&amp;Medical!C771,Profile!B:B,0)-1,5)</f>
        <v>#N/A</v>
      </c>
      <c r="N771" s="13"/>
      <c r="O771" s="13"/>
      <c r="P771" s="13"/>
      <c r="Q771" s="13"/>
      <c r="R771" s="27"/>
      <c r="S771" s="27"/>
      <c r="T771" s="27"/>
      <c r="U771" s="30" t="str">
        <f ca="1">IF(A771="","",IFERROR(IF(OFFSET('Data Model'!$K$1,MATCH(W771,'Data Model'!L:L,0)-1,0)=TRUE,"Y","N"),"N"))</f>
        <v/>
      </c>
      <c r="V771" s="10" t="str">
        <f t="shared" ref="V771:V834" si="21">IF(A771="","",IF(E771="NOT USED","('"&amp;A771&amp;"','"&amp;D771&amp;"',"&amp;B771&amp;",'"""&amp;C771&amp;"""',NULL,NULL,NULL,NULL,NULL,"&amp;IF(P771=TRUE,"TRUE","NULL")&amp;","&amp;IF(O771=TRUE,"TRUE","NULL")&amp;"),","('"&amp;A771&amp;"',"&amp;IF(ISBLANK(D771),"NULL","'"&amp;D771&amp;"'")&amp;","&amp;IF(ISBLANK(B771),"NULL",B771)&amp;","&amp;IF(ISBLANK(C771),"NULL","'"""&amp;C771&amp;"""'")&amp;",'"&amp;G771&amp;"','"&amp;E771&amp;"',"&amp;IF(N771="","NULL",N771)&amp;","&amp;IF(F771="Y","NULL","'"&amp;H771&amp;"'")&amp;","&amp;IF(R771="","NULL","'"&amp;R771&amp;"'")&amp;","&amp;IF(P771=TRUE,"TRUE","NULL")&amp;","&amp;IF(O771=TRUE,"TRUE","NULL")&amp;"),"))</f>
        <v/>
      </c>
      <c r="W771" s="10" t="str">
        <f t="shared" ref="W771:W834" si="22">IF(A771="","",TRIM(G771)&amp;"-"&amp;TRIM(E771))</f>
        <v/>
      </c>
    </row>
    <row r="772" spans="1:23">
      <c r="A772" s="11"/>
      <c r="B772" s="11"/>
      <c r="C772" s="11"/>
      <c r="D772" s="11"/>
      <c r="E772" s="11"/>
      <c r="F772" s="11"/>
      <c r="G772" s="11"/>
      <c r="H772" s="11"/>
      <c r="I772" s="10" t="str">
        <f ca="1">IFERROR(OFFSET(Profile!$B$1,MATCH(D772&amp;"-"&amp;Medical!C772,Profile!B:B,0)-1,1),"NO DATA PROFILE FOUND")</f>
        <v>NO DATA PROFILE FOUND</v>
      </c>
      <c r="J772" s="10" t="e">
        <f ca="1">OFFSET(Profile!$B$1,MATCH(D772&amp;"-"&amp;Medical!C772,Profile!B:B,0)-1,2)</f>
        <v>#N/A</v>
      </c>
      <c r="K772" s="10" t="e">
        <f ca="1">OFFSET(Profile!$B$1,MATCH(D772&amp;"-"&amp;Medical!C772,Profile!B:B,0)-1,3)</f>
        <v>#N/A</v>
      </c>
      <c r="L772" s="10" t="e">
        <f ca="1">OFFSET(Profile!$B$1,MATCH(D772&amp;"-"&amp;Medical!C772,Profile!B:B,0)-1,4)</f>
        <v>#N/A</v>
      </c>
      <c r="M772" s="10" t="e">
        <f ca="1">OFFSET(Profile!$B$1,MATCH(D772&amp;"-"&amp;Medical!C772,Profile!B:B,0)-1,5)</f>
        <v>#N/A</v>
      </c>
      <c r="N772" s="13"/>
      <c r="O772" s="13"/>
      <c r="P772" s="13"/>
      <c r="Q772" s="13"/>
      <c r="R772" s="27"/>
      <c r="S772" s="27"/>
      <c r="T772" s="27"/>
      <c r="U772" s="30" t="str">
        <f ca="1">IF(A772="","",IFERROR(IF(OFFSET('Data Model'!$K$1,MATCH(W772,'Data Model'!L:L,0)-1,0)=TRUE,"Y","N"),"N"))</f>
        <v/>
      </c>
      <c r="V772" s="10" t="str">
        <f t="shared" si="21"/>
        <v/>
      </c>
      <c r="W772" s="10" t="str">
        <f t="shared" si="22"/>
        <v/>
      </c>
    </row>
    <row r="773" spans="1:23">
      <c r="A773" s="11"/>
      <c r="B773" s="11"/>
      <c r="C773" s="11"/>
      <c r="D773" s="11"/>
      <c r="E773" s="11"/>
      <c r="F773" s="11"/>
      <c r="G773" s="11"/>
      <c r="H773" s="11"/>
      <c r="I773" s="10" t="str">
        <f ca="1">IFERROR(OFFSET(Profile!$B$1,MATCH(D773&amp;"-"&amp;Medical!C773,Profile!B:B,0)-1,1),"NO DATA PROFILE FOUND")</f>
        <v>NO DATA PROFILE FOUND</v>
      </c>
      <c r="J773" s="10" t="e">
        <f ca="1">OFFSET(Profile!$B$1,MATCH(D773&amp;"-"&amp;Medical!C773,Profile!B:B,0)-1,2)</f>
        <v>#N/A</v>
      </c>
      <c r="K773" s="10" t="e">
        <f ca="1">OFFSET(Profile!$B$1,MATCH(D773&amp;"-"&amp;Medical!C773,Profile!B:B,0)-1,3)</f>
        <v>#N/A</v>
      </c>
      <c r="L773" s="10" t="e">
        <f ca="1">OFFSET(Profile!$B$1,MATCH(D773&amp;"-"&amp;Medical!C773,Profile!B:B,0)-1,4)</f>
        <v>#N/A</v>
      </c>
      <c r="M773" s="10" t="e">
        <f ca="1">OFFSET(Profile!$B$1,MATCH(D773&amp;"-"&amp;Medical!C773,Profile!B:B,0)-1,5)</f>
        <v>#N/A</v>
      </c>
      <c r="N773" s="13"/>
      <c r="O773" s="13"/>
      <c r="P773" s="13"/>
      <c r="Q773" s="13"/>
      <c r="R773" s="27"/>
      <c r="S773" s="27"/>
      <c r="T773" s="27"/>
      <c r="U773" s="30" t="str">
        <f ca="1">IF(A773="","",IFERROR(IF(OFFSET('Data Model'!$K$1,MATCH(W773,'Data Model'!L:L,0)-1,0)=TRUE,"Y","N"),"N"))</f>
        <v/>
      </c>
      <c r="V773" s="10" t="str">
        <f t="shared" si="21"/>
        <v/>
      </c>
      <c r="W773" s="10" t="str">
        <f t="shared" si="22"/>
        <v/>
      </c>
    </row>
    <row r="774" spans="1:23">
      <c r="A774" s="11"/>
      <c r="B774" s="11"/>
      <c r="C774" s="11"/>
      <c r="D774" s="11"/>
      <c r="E774" s="11"/>
      <c r="F774" s="11"/>
      <c r="G774" s="11"/>
      <c r="H774" s="11"/>
      <c r="I774" s="10" t="str">
        <f ca="1">IFERROR(OFFSET(Profile!$B$1,MATCH(D774&amp;"-"&amp;Medical!C774,Profile!B:B,0)-1,1),"NO DATA PROFILE FOUND")</f>
        <v>NO DATA PROFILE FOUND</v>
      </c>
      <c r="J774" s="10" t="e">
        <f ca="1">OFFSET(Profile!$B$1,MATCH(D774&amp;"-"&amp;Medical!C774,Profile!B:B,0)-1,2)</f>
        <v>#N/A</v>
      </c>
      <c r="K774" s="10" t="e">
        <f ca="1">OFFSET(Profile!$B$1,MATCH(D774&amp;"-"&amp;Medical!C774,Profile!B:B,0)-1,3)</f>
        <v>#N/A</v>
      </c>
      <c r="L774" s="10" t="e">
        <f ca="1">OFFSET(Profile!$B$1,MATCH(D774&amp;"-"&amp;Medical!C774,Profile!B:B,0)-1,4)</f>
        <v>#N/A</v>
      </c>
      <c r="M774" s="10" t="e">
        <f ca="1">OFFSET(Profile!$B$1,MATCH(D774&amp;"-"&amp;Medical!C774,Profile!B:B,0)-1,5)</f>
        <v>#N/A</v>
      </c>
      <c r="N774" s="13"/>
      <c r="O774" s="13"/>
      <c r="P774" s="13"/>
      <c r="Q774" s="13"/>
      <c r="R774" s="27"/>
      <c r="S774" s="27"/>
      <c r="T774" s="27"/>
      <c r="U774" s="30" t="str">
        <f ca="1">IF(A774="","",IFERROR(IF(OFFSET('Data Model'!$K$1,MATCH(W774,'Data Model'!L:L,0)-1,0)=TRUE,"Y","N"),"N"))</f>
        <v/>
      </c>
      <c r="V774" s="10" t="str">
        <f t="shared" si="21"/>
        <v/>
      </c>
      <c r="W774" s="10" t="str">
        <f t="shared" si="22"/>
        <v/>
      </c>
    </row>
    <row r="775" spans="1:23">
      <c r="A775" s="11"/>
      <c r="B775" s="11"/>
      <c r="C775" s="11"/>
      <c r="D775" s="11"/>
      <c r="E775" s="11"/>
      <c r="F775" s="11"/>
      <c r="G775" s="11"/>
      <c r="H775" s="11"/>
      <c r="I775" s="10" t="str">
        <f ca="1">IFERROR(OFFSET(Profile!$B$1,MATCH(D775&amp;"-"&amp;Medical!C775,Profile!B:B,0)-1,1),"NO DATA PROFILE FOUND")</f>
        <v>NO DATA PROFILE FOUND</v>
      </c>
      <c r="J775" s="10" t="e">
        <f ca="1">OFFSET(Profile!$B$1,MATCH(D775&amp;"-"&amp;Medical!C775,Profile!B:B,0)-1,2)</f>
        <v>#N/A</v>
      </c>
      <c r="K775" s="10" t="e">
        <f ca="1">OFFSET(Profile!$B$1,MATCH(D775&amp;"-"&amp;Medical!C775,Profile!B:B,0)-1,3)</f>
        <v>#N/A</v>
      </c>
      <c r="L775" s="10" t="e">
        <f ca="1">OFFSET(Profile!$B$1,MATCH(D775&amp;"-"&amp;Medical!C775,Profile!B:B,0)-1,4)</f>
        <v>#N/A</v>
      </c>
      <c r="M775" s="10" t="e">
        <f ca="1">OFFSET(Profile!$B$1,MATCH(D775&amp;"-"&amp;Medical!C775,Profile!B:B,0)-1,5)</f>
        <v>#N/A</v>
      </c>
      <c r="N775" s="13"/>
      <c r="O775" s="13"/>
      <c r="P775" s="13"/>
      <c r="Q775" s="13"/>
      <c r="R775" s="27"/>
      <c r="S775" s="27"/>
      <c r="T775" s="27"/>
      <c r="U775" s="30" t="str">
        <f ca="1">IF(A775="","",IFERROR(IF(OFFSET('Data Model'!$K$1,MATCH(W775,'Data Model'!L:L,0)-1,0)=TRUE,"Y","N"),"N"))</f>
        <v/>
      </c>
      <c r="V775" s="10" t="str">
        <f t="shared" si="21"/>
        <v/>
      </c>
      <c r="W775" s="10" t="str">
        <f t="shared" si="22"/>
        <v/>
      </c>
    </row>
    <row r="776" spans="1:23">
      <c r="A776" s="11"/>
      <c r="B776" s="11"/>
      <c r="C776" s="11"/>
      <c r="D776" s="11"/>
      <c r="E776" s="11"/>
      <c r="F776" s="11"/>
      <c r="G776" s="11"/>
      <c r="H776" s="11"/>
      <c r="I776" s="10" t="str">
        <f ca="1">IFERROR(OFFSET(Profile!$B$1,MATCH(D776&amp;"-"&amp;Medical!C776,Profile!B:B,0)-1,1),"NO DATA PROFILE FOUND")</f>
        <v>NO DATA PROFILE FOUND</v>
      </c>
      <c r="J776" s="10" t="e">
        <f ca="1">OFFSET(Profile!$B$1,MATCH(D776&amp;"-"&amp;Medical!C776,Profile!B:B,0)-1,2)</f>
        <v>#N/A</v>
      </c>
      <c r="K776" s="10" t="e">
        <f ca="1">OFFSET(Profile!$B$1,MATCH(D776&amp;"-"&amp;Medical!C776,Profile!B:B,0)-1,3)</f>
        <v>#N/A</v>
      </c>
      <c r="L776" s="10" t="e">
        <f ca="1">OFFSET(Profile!$B$1,MATCH(D776&amp;"-"&amp;Medical!C776,Profile!B:B,0)-1,4)</f>
        <v>#N/A</v>
      </c>
      <c r="M776" s="10" t="e">
        <f ca="1">OFFSET(Profile!$B$1,MATCH(D776&amp;"-"&amp;Medical!C776,Profile!B:B,0)-1,5)</f>
        <v>#N/A</v>
      </c>
      <c r="N776" s="13"/>
      <c r="O776" s="13"/>
      <c r="P776" s="13"/>
      <c r="Q776" s="13"/>
      <c r="R776" s="27"/>
      <c r="S776" s="27"/>
      <c r="T776" s="27"/>
      <c r="U776" s="30" t="str">
        <f ca="1">IF(A776="","",IFERROR(IF(OFFSET('Data Model'!$K$1,MATCH(W776,'Data Model'!L:L,0)-1,0)=TRUE,"Y","N"),"N"))</f>
        <v/>
      </c>
      <c r="V776" s="10" t="str">
        <f t="shared" si="21"/>
        <v/>
      </c>
      <c r="W776" s="10" t="str">
        <f t="shared" si="22"/>
        <v/>
      </c>
    </row>
    <row r="777" spans="1:23">
      <c r="A777" s="11"/>
      <c r="B777" s="11"/>
      <c r="C777" s="11"/>
      <c r="D777" s="11"/>
      <c r="E777" s="11"/>
      <c r="F777" s="11"/>
      <c r="G777" s="11"/>
      <c r="H777" s="11"/>
      <c r="I777" s="10" t="str">
        <f ca="1">IFERROR(OFFSET(Profile!$B$1,MATCH(D777&amp;"-"&amp;Medical!C777,Profile!B:B,0)-1,1),"NO DATA PROFILE FOUND")</f>
        <v>NO DATA PROFILE FOUND</v>
      </c>
      <c r="J777" s="10" t="e">
        <f ca="1">OFFSET(Profile!$B$1,MATCH(D777&amp;"-"&amp;Medical!C777,Profile!B:B,0)-1,2)</f>
        <v>#N/A</v>
      </c>
      <c r="K777" s="10" t="e">
        <f ca="1">OFFSET(Profile!$B$1,MATCH(D777&amp;"-"&amp;Medical!C777,Profile!B:B,0)-1,3)</f>
        <v>#N/A</v>
      </c>
      <c r="L777" s="10" t="e">
        <f ca="1">OFFSET(Profile!$B$1,MATCH(D777&amp;"-"&amp;Medical!C777,Profile!B:B,0)-1,4)</f>
        <v>#N/A</v>
      </c>
      <c r="M777" s="10" t="e">
        <f ca="1">OFFSET(Profile!$B$1,MATCH(D777&amp;"-"&amp;Medical!C777,Profile!B:B,0)-1,5)</f>
        <v>#N/A</v>
      </c>
      <c r="N777" s="13"/>
      <c r="O777" s="13"/>
      <c r="P777" s="13"/>
      <c r="Q777" s="13"/>
      <c r="R777" s="27"/>
      <c r="S777" s="27"/>
      <c r="T777" s="27"/>
      <c r="U777" s="30" t="str">
        <f ca="1">IF(A777="","",IFERROR(IF(OFFSET('Data Model'!$K$1,MATCH(W777,'Data Model'!L:L,0)-1,0)=TRUE,"Y","N"),"N"))</f>
        <v/>
      </c>
      <c r="V777" s="10" t="str">
        <f t="shared" si="21"/>
        <v/>
      </c>
      <c r="W777" s="10" t="str">
        <f t="shared" si="22"/>
        <v/>
      </c>
    </row>
    <row r="778" spans="1:23">
      <c r="A778" s="11"/>
      <c r="B778" s="11"/>
      <c r="C778" s="11"/>
      <c r="D778" s="11"/>
      <c r="E778" s="11"/>
      <c r="F778" s="11"/>
      <c r="G778" s="11"/>
      <c r="H778" s="11"/>
      <c r="I778" s="10" t="str">
        <f ca="1">IFERROR(OFFSET(Profile!$B$1,MATCH(D778&amp;"-"&amp;Medical!C778,Profile!B:B,0)-1,1),"NO DATA PROFILE FOUND")</f>
        <v>NO DATA PROFILE FOUND</v>
      </c>
      <c r="J778" s="10" t="e">
        <f ca="1">OFFSET(Profile!$B$1,MATCH(D778&amp;"-"&amp;Medical!C778,Profile!B:B,0)-1,2)</f>
        <v>#N/A</v>
      </c>
      <c r="K778" s="10" t="e">
        <f ca="1">OFFSET(Profile!$B$1,MATCH(D778&amp;"-"&amp;Medical!C778,Profile!B:B,0)-1,3)</f>
        <v>#N/A</v>
      </c>
      <c r="L778" s="10" t="e">
        <f ca="1">OFFSET(Profile!$B$1,MATCH(D778&amp;"-"&amp;Medical!C778,Profile!B:B,0)-1,4)</f>
        <v>#N/A</v>
      </c>
      <c r="M778" s="10" t="e">
        <f ca="1">OFFSET(Profile!$B$1,MATCH(D778&amp;"-"&amp;Medical!C778,Profile!B:B,0)-1,5)</f>
        <v>#N/A</v>
      </c>
      <c r="N778" s="13"/>
      <c r="O778" s="13"/>
      <c r="P778" s="13"/>
      <c r="Q778" s="13"/>
      <c r="R778" s="27"/>
      <c r="S778" s="27"/>
      <c r="T778" s="27"/>
      <c r="U778" s="30" t="str">
        <f ca="1">IF(A778="","",IFERROR(IF(OFFSET('Data Model'!$K$1,MATCH(W778,'Data Model'!L:L,0)-1,0)=TRUE,"Y","N"),"N"))</f>
        <v/>
      </c>
      <c r="V778" s="10" t="str">
        <f t="shared" si="21"/>
        <v/>
      </c>
      <c r="W778" s="10" t="str">
        <f t="shared" si="22"/>
        <v/>
      </c>
    </row>
    <row r="779" spans="1:23">
      <c r="A779" s="11"/>
      <c r="B779" s="11"/>
      <c r="C779" s="11"/>
      <c r="D779" s="11"/>
      <c r="E779" s="11"/>
      <c r="F779" s="11"/>
      <c r="G779" s="11"/>
      <c r="H779" s="11"/>
      <c r="I779" s="10" t="str">
        <f ca="1">IFERROR(OFFSET(Profile!$B$1,MATCH(D779&amp;"-"&amp;Medical!C779,Profile!B:B,0)-1,1),"NO DATA PROFILE FOUND")</f>
        <v>NO DATA PROFILE FOUND</v>
      </c>
      <c r="J779" s="10" t="e">
        <f ca="1">OFFSET(Profile!$B$1,MATCH(D779&amp;"-"&amp;Medical!C779,Profile!B:B,0)-1,2)</f>
        <v>#N/A</v>
      </c>
      <c r="K779" s="10" t="e">
        <f ca="1">OFFSET(Profile!$B$1,MATCH(D779&amp;"-"&amp;Medical!C779,Profile!B:B,0)-1,3)</f>
        <v>#N/A</v>
      </c>
      <c r="L779" s="10" t="e">
        <f ca="1">OFFSET(Profile!$B$1,MATCH(D779&amp;"-"&amp;Medical!C779,Profile!B:B,0)-1,4)</f>
        <v>#N/A</v>
      </c>
      <c r="M779" s="10" t="e">
        <f ca="1">OFFSET(Profile!$B$1,MATCH(D779&amp;"-"&amp;Medical!C779,Profile!B:B,0)-1,5)</f>
        <v>#N/A</v>
      </c>
      <c r="N779" s="13"/>
      <c r="O779" s="13"/>
      <c r="P779" s="13"/>
      <c r="Q779" s="13"/>
      <c r="R779" s="27"/>
      <c r="S779" s="27"/>
      <c r="T779" s="27"/>
      <c r="U779" s="30" t="str">
        <f ca="1">IF(A779="","",IFERROR(IF(OFFSET('Data Model'!$K$1,MATCH(W779,'Data Model'!L:L,0)-1,0)=TRUE,"Y","N"),"N"))</f>
        <v/>
      </c>
      <c r="V779" s="10" t="str">
        <f t="shared" si="21"/>
        <v/>
      </c>
      <c r="W779" s="10" t="str">
        <f t="shared" si="22"/>
        <v/>
      </c>
    </row>
    <row r="780" spans="1:23">
      <c r="A780" s="11"/>
      <c r="B780" s="11"/>
      <c r="C780" s="11"/>
      <c r="D780" s="11"/>
      <c r="E780" s="11"/>
      <c r="F780" s="11"/>
      <c r="G780" s="11"/>
      <c r="H780" s="11"/>
      <c r="I780" s="10" t="str">
        <f ca="1">IFERROR(OFFSET(Profile!$B$1,MATCH(D780&amp;"-"&amp;Medical!C780,Profile!B:B,0)-1,1),"NO DATA PROFILE FOUND")</f>
        <v>NO DATA PROFILE FOUND</v>
      </c>
      <c r="J780" s="10" t="e">
        <f ca="1">OFFSET(Profile!$B$1,MATCH(D780&amp;"-"&amp;Medical!C780,Profile!B:B,0)-1,2)</f>
        <v>#N/A</v>
      </c>
      <c r="K780" s="10" t="e">
        <f ca="1">OFFSET(Profile!$B$1,MATCH(D780&amp;"-"&amp;Medical!C780,Profile!B:B,0)-1,3)</f>
        <v>#N/A</v>
      </c>
      <c r="L780" s="10" t="e">
        <f ca="1">OFFSET(Profile!$B$1,MATCH(D780&amp;"-"&amp;Medical!C780,Profile!B:B,0)-1,4)</f>
        <v>#N/A</v>
      </c>
      <c r="M780" s="10" t="e">
        <f ca="1">OFFSET(Profile!$B$1,MATCH(D780&amp;"-"&amp;Medical!C780,Profile!B:B,0)-1,5)</f>
        <v>#N/A</v>
      </c>
      <c r="N780" s="13"/>
      <c r="O780" s="13"/>
      <c r="P780" s="13"/>
      <c r="Q780" s="13"/>
      <c r="R780" s="27"/>
      <c r="S780" s="27"/>
      <c r="T780" s="27"/>
      <c r="U780" s="30" t="str">
        <f ca="1">IF(A780="","",IFERROR(IF(OFFSET('Data Model'!$K$1,MATCH(W780,'Data Model'!L:L,0)-1,0)=TRUE,"Y","N"),"N"))</f>
        <v/>
      </c>
      <c r="V780" s="10" t="str">
        <f t="shared" si="21"/>
        <v/>
      </c>
      <c r="W780" s="10" t="str">
        <f t="shared" si="22"/>
        <v/>
      </c>
    </row>
    <row r="781" spans="1:23">
      <c r="A781" s="11"/>
      <c r="B781" s="11"/>
      <c r="C781" s="11"/>
      <c r="D781" s="11"/>
      <c r="E781" s="11"/>
      <c r="F781" s="11"/>
      <c r="G781" s="11"/>
      <c r="H781" s="11"/>
      <c r="I781" s="10" t="str">
        <f ca="1">IFERROR(OFFSET(Profile!$B$1,MATCH(D781&amp;"-"&amp;Medical!C781,Profile!B:B,0)-1,1),"NO DATA PROFILE FOUND")</f>
        <v>NO DATA PROFILE FOUND</v>
      </c>
      <c r="J781" s="10" t="e">
        <f ca="1">OFFSET(Profile!$B$1,MATCH(D781&amp;"-"&amp;Medical!C781,Profile!B:B,0)-1,2)</f>
        <v>#N/A</v>
      </c>
      <c r="K781" s="10" t="e">
        <f ca="1">OFFSET(Profile!$B$1,MATCH(D781&amp;"-"&amp;Medical!C781,Profile!B:B,0)-1,3)</f>
        <v>#N/A</v>
      </c>
      <c r="L781" s="10" t="e">
        <f ca="1">OFFSET(Profile!$B$1,MATCH(D781&amp;"-"&amp;Medical!C781,Profile!B:B,0)-1,4)</f>
        <v>#N/A</v>
      </c>
      <c r="M781" s="10" t="e">
        <f ca="1">OFFSET(Profile!$B$1,MATCH(D781&amp;"-"&amp;Medical!C781,Profile!B:B,0)-1,5)</f>
        <v>#N/A</v>
      </c>
      <c r="N781" s="13"/>
      <c r="O781" s="13"/>
      <c r="P781" s="13"/>
      <c r="Q781" s="13"/>
      <c r="R781" s="27"/>
      <c r="S781" s="27"/>
      <c r="T781" s="27"/>
      <c r="U781" s="30" t="str">
        <f ca="1">IF(A781="","",IFERROR(IF(OFFSET('Data Model'!$K$1,MATCH(W781,'Data Model'!L:L,0)-1,0)=TRUE,"Y","N"),"N"))</f>
        <v/>
      </c>
      <c r="V781" s="10" t="str">
        <f t="shared" si="21"/>
        <v/>
      </c>
      <c r="W781" s="10" t="str">
        <f t="shared" si="22"/>
        <v/>
      </c>
    </row>
    <row r="782" spans="1:23">
      <c r="A782" s="11"/>
      <c r="B782" s="11"/>
      <c r="C782" s="11"/>
      <c r="D782" s="11"/>
      <c r="E782" s="11"/>
      <c r="F782" s="11"/>
      <c r="G782" s="11"/>
      <c r="H782" s="11"/>
      <c r="I782" s="10" t="str">
        <f ca="1">IFERROR(OFFSET(Profile!$B$1,MATCH(D782&amp;"-"&amp;Medical!C782,Profile!B:B,0)-1,1),"NO DATA PROFILE FOUND")</f>
        <v>NO DATA PROFILE FOUND</v>
      </c>
      <c r="J782" s="10" t="e">
        <f ca="1">OFFSET(Profile!$B$1,MATCH(D782&amp;"-"&amp;Medical!C782,Profile!B:B,0)-1,2)</f>
        <v>#N/A</v>
      </c>
      <c r="K782" s="10" t="e">
        <f ca="1">OFFSET(Profile!$B$1,MATCH(D782&amp;"-"&amp;Medical!C782,Profile!B:B,0)-1,3)</f>
        <v>#N/A</v>
      </c>
      <c r="L782" s="10" t="e">
        <f ca="1">OFFSET(Profile!$B$1,MATCH(D782&amp;"-"&amp;Medical!C782,Profile!B:B,0)-1,4)</f>
        <v>#N/A</v>
      </c>
      <c r="M782" s="10" t="e">
        <f ca="1">OFFSET(Profile!$B$1,MATCH(D782&amp;"-"&amp;Medical!C782,Profile!B:B,0)-1,5)</f>
        <v>#N/A</v>
      </c>
      <c r="N782" s="13"/>
      <c r="O782" s="13"/>
      <c r="P782" s="13"/>
      <c r="Q782" s="13"/>
      <c r="R782" s="27"/>
      <c r="S782" s="27"/>
      <c r="T782" s="27"/>
      <c r="U782" s="30" t="str">
        <f ca="1">IF(A782="","",IFERROR(IF(OFFSET('Data Model'!$K$1,MATCH(W782,'Data Model'!L:L,0)-1,0)=TRUE,"Y","N"),"N"))</f>
        <v/>
      </c>
      <c r="V782" s="10" t="str">
        <f t="shared" si="21"/>
        <v/>
      </c>
      <c r="W782" s="10" t="str">
        <f t="shared" si="22"/>
        <v/>
      </c>
    </row>
    <row r="783" spans="1:23">
      <c r="A783" s="11"/>
      <c r="B783" s="11"/>
      <c r="C783" s="11"/>
      <c r="D783" s="11"/>
      <c r="E783" s="11"/>
      <c r="F783" s="11"/>
      <c r="G783" s="11"/>
      <c r="H783" s="11"/>
      <c r="I783" s="10" t="str">
        <f ca="1">IFERROR(OFFSET(Profile!$B$1,MATCH(D783&amp;"-"&amp;Medical!C783,Profile!B:B,0)-1,1),"NO DATA PROFILE FOUND")</f>
        <v>NO DATA PROFILE FOUND</v>
      </c>
      <c r="J783" s="10" t="e">
        <f ca="1">OFFSET(Profile!$B$1,MATCH(D783&amp;"-"&amp;Medical!C783,Profile!B:B,0)-1,2)</f>
        <v>#N/A</v>
      </c>
      <c r="K783" s="10" t="e">
        <f ca="1">OFFSET(Profile!$B$1,MATCH(D783&amp;"-"&amp;Medical!C783,Profile!B:B,0)-1,3)</f>
        <v>#N/A</v>
      </c>
      <c r="L783" s="10" t="e">
        <f ca="1">OFFSET(Profile!$B$1,MATCH(D783&amp;"-"&amp;Medical!C783,Profile!B:B,0)-1,4)</f>
        <v>#N/A</v>
      </c>
      <c r="M783" s="10" t="e">
        <f ca="1">OFFSET(Profile!$B$1,MATCH(D783&amp;"-"&amp;Medical!C783,Profile!B:B,0)-1,5)</f>
        <v>#N/A</v>
      </c>
      <c r="N783" s="13"/>
      <c r="O783" s="13"/>
      <c r="P783" s="13"/>
      <c r="Q783" s="13"/>
      <c r="R783" s="27"/>
      <c r="S783" s="27"/>
      <c r="T783" s="27"/>
      <c r="U783" s="30" t="str">
        <f ca="1">IF(A783="","",IFERROR(IF(OFFSET('Data Model'!$K$1,MATCH(W783,'Data Model'!L:L,0)-1,0)=TRUE,"Y","N"),"N"))</f>
        <v/>
      </c>
      <c r="V783" s="10" t="str">
        <f t="shared" si="21"/>
        <v/>
      </c>
      <c r="W783" s="10" t="str">
        <f t="shared" si="22"/>
        <v/>
      </c>
    </row>
    <row r="784" spans="1:23">
      <c r="A784" s="11"/>
      <c r="B784" s="11"/>
      <c r="C784" s="11"/>
      <c r="D784" s="11"/>
      <c r="E784" s="11"/>
      <c r="F784" s="11"/>
      <c r="G784" s="11"/>
      <c r="H784" s="11"/>
      <c r="I784" s="10" t="str">
        <f ca="1">IFERROR(OFFSET(Profile!$B$1,MATCH(D784&amp;"-"&amp;Medical!C784,Profile!B:B,0)-1,1),"NO DATA PROFILE FOUND")</f>
        <v>NO DATA PROFILE FOUND</v>
      </c>
      <c r="J784" s="10" t="e">
        <f ca="1">OFFSET(Profile!$B$1,MATCH(D784&amp;"-"&amp;Medical!C784,Profile!B:B,0)-1,2)</f>
        <v>#N/A</v>
      </c>
      <c r="K784" s="10" t="e">
        <f ca="1">OFFSET(Profile!$B$1,MATCH(D784&amp;"-"&amp;Medical!C784,Profile!B:B,0)-1,3)</f>
        <v>#N/A</v>
      </c>
      <c r="L784" s="10" t="e">
        <f ca="1">OFFSET(Profile!$B$1,MATCH(D784&amp;"-"&amp;Medical!C784,Profile!B:B,0)-1,4)</f>
        <v>#N/A</v>
      </c>
      <c r="M784" s="10" t="e">
        <f ca="1">OFFSET(Profile!$B$1,MATCH(D784&amp;"-"&amp;Medical!C784,Profile!B:B,0)-1,5)</f>
        <v>#N/A</v>
      </c>
      <c r="N784" s="13"/>
      <c r="O784" s="13"/>
      <c r="P784" s="13"/>
      <c r="Q784" s="13"/>
      <c r="R784" s="27"/>
      <c r="S784" s="27"/>
      <c r="T784" s="27"/>
      <c r="U784" s="30" t="str">
        <f ca="1">IF(A784="","",IFERROR(IF(OFFSET('Data Model'!$K$1,MATCH(W784,'Data Model'!L:L,0)-1,0)=TRUE,"Y","N"),"N"))</f>
        <v/>
      </c>
      <c r="V784" s="10" t="str">
        <f t="shared" si="21"/>
        <v/>
      </c>
      <c r="W784" s="10" t="str">
        <f t="shared" si="22"/>
        <v/>
      </c>
    </row>
    <row r="785" spans="1:23">
      <c r="A785" s="11"/>
      <c r="B785" s="11"/>
      <c r="C785" s="11"/>
      <c r="D785" s="11"/>
      <c r="E785" s="11"/>
      <c r="F785" s="11"/>
      <c r="G785" s="11"/>
      <c r="H785" s="11"/>
      <c r="I785" s="10" t="str">
        <f ca="1">IFERROR(OFFSET(Profile!$B$1,MATCH(D785&amp;"-"&amp;Medical!C785,Profile!B:B,0)-1,1),"NO DATA PROFILE FOUND")</f>
        <v>NO DATA PROFILE FOUND</v>
      </c>
      <c r="J785" s="10" t="e">
        <f ca="1">OFFSET(Profile!$B$1,MATCH(D785&amp;"-"&amp;Medical!C785,Profile!B:B,0)-1,2)</f>
        <v>#N/A</v>
      </c>
      <c r="K785" s="10" t="e">
        <f ca="1">OFFSET(Profile!$B$1,MATCH(D785&amp;"-"&amp;Medical!C785,Profile!B:B,0)-1,3)</f>
        <v>#N/A</v>
      </c>
      <c r="L785" s="10" t="e">
        <f ca="1">OFFSET(Profile!$B$1,MATCH(D785&amp;"-"&amp;Medical!C785,Profile!B:B,0)-1,4)</f>
        <v>#N/A</v>
      </c>
      <c r="M785" s="10" t="e">
        <f ca="1">OFFSET(Profile!$B$1,MATCH(D785&amp;"-"&amp;Medical!C785,Profile!B:B,0)-1,5)</f>
        <v>#N/A</v>
      </c>
      <c r="N785" s="13"/>
      <c r="O785" s="13"/>
      <c r="P785" s="13"/>
      <c r="Q785" s="13"/>
      <c r="R785" s="27"/>
      <c r="S785" s="27"/>
      <c r="T785" s="27"/>
      <c r="U785" s="30" t="str">
        <f ca="1">IF(A785="","",IFERROR(IF(OFFSET('Data Model'!$K$1,MATCH(W785,'Data Model'!L:L,0)-1,0)=TRUE,"Y","N"),"N"))</f>
        <v/>
      </c>
      <c r="V785" s="10" t="str">
        <f t="shared" si="21"/>
        <v/>
      </c>
      <c r="W785" s="10" t="str">
        <f t="shared" si="22"/>
        <v/>
      </c>
    </row>
    <row r="786" spans="1:23">
      <c r="A786" s="11"/>
      <c r="B786" s="11"/>
      <c r="C786" s="11"/>
      <c r="D786" s="11"/>
      <c r="E786" s="11"/>
      <c r="F786" s="11"/>
      <c r="G786" s="11"/>
      <c r="H786" s="11"/>
      <c r="I786" s="10" t="str">
        <f ca="1">IFERROR(OFFSET(Profile!$B$1,MATCH(D786&amp;"-"&amp;Medical!C786,Profile!B:B,0)-1,1),"NO DATA PROFILE FOUND")</f>
        <v>NO DATA PROFILE FOUND</v>
      </c>
      <c r="J786" s="10" t="e">
        <f ca="1">OFFSET(Profile!$B$1,MATCH(D786&amp;"-"&amp;Medical!C786,Profile!B:B,0)-1,2)</f>
        <v>#N/A</v>
      </c>
      <c r="K786" s="10" t="e">
        <f ca="1">OFFSET(Profile!$B$1,MATCH(D786&amp;"-"&amp;Medical!C786,Profile!B:B,0)-1,3)</f>
        <v>#N/A</v>
      </c>
      <c r="L786" s="10" t="e">
        <f ca="1">OFFSET(Profile!$B$1,MATCH(D786&amp;"-"&amp;Medical!C786,Profile!B:B,0)-1,4)</f>
        <v>#N/A</v>
      </c>
      <c r="M786" s="10" t="e">
        <f ca="1">OFFSET(Profile!$B$1,MATCH(D786&amp;"-"&amp;Medical!C786,Profile!B:B,0)-1,5)</f>
        <v>#N/A</v>
      </c>
      <c r="N786" s="13"/>
      <c r="O786" s="13"/>
      <c r="P786" s="13"/>
      <c r="Q786" s="13"/>
      <c r="R786" s="27"/>
      <c r="S786" s="27"/>
      <c r="T786" s="27"/>
      <c r="U786" s="30" t="str">
        <f ca="1">IF(A786="","",IFERROR(IF(OFFSET('Data Model'!$K$1,MATCH(W786,'Data Model'!L:L,0)-1,0)=TRUE,"Y","N"),"N"))</f>
        <v/>
      </c>
      <c r="V786" s="10" t="str">
        <f t="shared" si="21"/>
        <v/>
      </c>
      <c r="W786" s="10" t="str">
        <f t="shared" si="22"/>
        <v/>
      </c>
    </row>
    <row r="787" spans="1:23">
      <c r="A787" s="11"/>
      <c r="B787" s="11"/>
      <c r="C787" s="11"/>
      <c r="D787" s="11"/>
      <c r="E787" s="11"/>
      <c r="F787" s="11"/>
      <c r="G787" s="11"/>
      <c r="H787" s="11"/>
      <c r="I787" s="10" t="str">
        <f ca="1">IFERROR(OFFSET(Profile!$B$1,MATCH(D787&amp;"-"&amp;Medical!C787,Profile!B:B,0)-1,1),"NO DATA PROFILE FOUND")</f>
        <v>NO DATA PROFILE FOUND</v>
      </c>
      <c r="J787" s="10" t="e">
        <f ca="1">OFFSET(Profile!$B$1,MATCH(D787&amp;"-"&amp;Medical!C787,Profile!B:B,0)-1,2)</f>
        <v>#N/A</v>
      </c>
      <c r="K787" s="10" t="e">
        <f ca="1">OFFSET(Profile!$B$1,MATCH(D787&amp;"-"&amp;Medical!C787,Profile!B:B,0)-1,3)</f>
        <v>#N/A</v>
      </c>
      <c r="L787" s="10" t="e">
        <f ca="1">OFFSET(Profile!$B$1,MATCH(D787&amp;"-"&amp;Medical!C787,Profile!B:B,0)-1,4)</f>
        <v>#N/A</v>
      </c>
      <c r="M787" s="10" t="e">
        <f ca="1">OFFSET(Profile!$B$1,MATCH(D787&amp;"-"&amp;Medical!C787,Profile!B:B,0)-1,5)</f>
        <v>#N/A</v>
      </c>
      <c r="N787" s="13"/>
      <c r="O787" s="13"/>
      <c r="P787" s="13"/>
      <c r="Q787" s="13"/>
      <c r="R787" s="27"/>
      <c r="S787" s="27"/>
      <c r="T787" s="27"/>
      <c r="U787" s="30" t="str">
        <f ca="1">IF(A787="","",IFERROR(IF(OFFSET('Data Model'!$K$1,MATCH(W787,'Data Model'!L:L,0)-1,0)=TRUE,"Y","N"),"N"))</f>
        <v/>
      </c>
      <c r="V787" s="10" t="str">
        <f t="shared" si="21"/>
        <v/>
      </c>
      <c r="W787" s="10" t="str">
        <f t="shared" si="22"/>
        <v/>
      </c>
    </row>
    <row r="788" spans="1:23">
      <c r="A788" s="11"/>
      <c r="B788" s="11"/>
      <c r="C788" s="11"/>
      <c r="D788" s="11"/>
      <c r="E788" s="11"/>
      <c r="F788" s="11"/>
      <c r="G788" s="11"/>
      <c r="H788" s="11"/>
      <c r="I788" s="10" t="str">
        <f ca="1">IFERROR(OFFSET(Profile!$B$1,MATCH(D788&amp;"-"&amp;Medical!C788,Profile!B:B,0)-1,1),"NO DATA PROFILE FOUND")</f>
        <v>NO DATA PROFILE FOUND</v>
      </c>
      <c r="J788" s="10" t="e">
        <f ca="1">OFFSET(Profile!$B$1,MATCH(D788&amp;"-"&amp;Medical!C788,Profile!B:B,0)-1,2)</f>
        <v>#N/A</v>
      </c>
      <c r="K788" s="10" t="e">
        <f ca="1">OFFSET(Profile!$B$1,MATCH(D788&amp;"-"&amp;Medical!C788,Profile!B:B,0)-1,3)</f>
        <v>#N/A</v>
      </c>
      <c r="L788" s="10" t="e">
        <f ca="1">OFFSET(Profile!$B$1,MATCH(D788&amp;"-"&amp;Medical!C788,Profile!B:B,0)-1,4)</f>
        <v>#N/A</v>
      </c>
      <c r="M788" s="10" t="e">
        <f ca="1">OFFSET(Profile!$B$1,MATCH(D788&amp;"-"&amp;Medical!C788,Profile!B:B,0)-1,5)</f>
        <v>#N/A</v>
      </c>
      <c r="N788" s="13"/>
      <c r="O788" s="13"/>
      <c r="P788" s="13"/>
      <c r="Q788" s="13"/>
      <c r="R788" s="27"/>
      <c r="S788" s="27"/>
      <c r="T788" s="27"/>
      <c r="U788" s="30" t="str">
        <f ca="1">IF(A788="","",IFERROR(IF(OFFSET('Data Model'!$K$1,MATCH(W788,'Data Model'!L:L,0)-1,0)=TRUE,"Y","N"),"N"))</f>
        <v/>
      </c>
      <c r="V788" s="10" t="str">
        <f t="shared" si="21"/>
        <v/>
      </c>
      <c r="W788" s="10" t="str">
        <f t="shared" si="22"/>
        <v/>
      </c>
    </row>
    <row r="789" spans="1:23">
      <c r="A789" s="11"/>
      <c r="B789" s="11"/>
      <c r="C789" s="11"/>
      <c r="D789" s="11"/>
      <c r="E789" s="11"/>
      <c r="F789" s="11"/>
      <c r="G789" s="11"/>
      <c r="H789" s="11"/>
      <c r="I789" s="10" t="str">
        <f ca="1">IFERROR(OFFSET(Profile!$B$1,MATCH(D789&amp;"-"&amp;Medical!C789,Profile!B:B,0)-1,1),"NO DATA PROFILE FOUND")</f>
        <v>NO DATA PROFILE FOUND</v>
      </c>
      <c r="J789" s="10" t="e">
        <f ca="1">OFFSET(Profile!$B$1,MATCH(D789&amp;"-"&amp;Medical!C789,Profile!B:B,0)-1,2)</f>
        <v>#N/A</v>
      </c>
      <c r="K789" s="10" t="e">
        <f ca="1">OFFSET(Profile!$B$1,MATCH(D789&amp;"-"&amp;Medical!C789,Profile!B:B,0)-1,3)</f>
        <v>#N/A</v>
      </c>
      <c r="L789" s="10" t="e">
        <f ca="1">OFFSET(Profile!$B$1,MATCH(D789&amp;"-"&amp;Medical!C789,Profile!B:B,0)-1,4)</f>
        <v>#N/A</v>
      </c>
      <c r="M789" s="10" t="e">
        <f ca="1">OFFSET(Profile!$B$1,MATCH(D789&amp;"-"&amp;Medical!C789,Profile!B:B,0)-1,5)</f>
        <v>#N/A</v>
      </c>
      <c r="N789" s="13"/>
      <c r="O789" s="13"/>
      <c r="P789" s="13"/>
      <c r="Q789" s="13"/>
      <c r="R789" s="27"/>
      <c r="S789" s="27"/>
      <c r="T789" s="27"/>
      <c r="U789" s="30" t="str">
        <f ca="1">IF(A789="","",IFERROR(IF(OFFSET('Data Model'!$K$1,MATCH(W789,'Data Model'!L:L,0)-1,0)=TRUE,"Y","N"),"N"))</f>
        <v/>
      </c>
      <c r="V789" s="10" t="str">
        <f t="shared" si="21"/>
        <v/>
      </c>
      <c r="W789" s="10" t="str">
        <f t="shared" si="22"/>
        <v/>
      </c>
    </row>
    <row r="790" spans="1:23">
      <c r="A790" s="11"/>
      <c r="B790" s="11"/>
      <c r="C790" s="11"/>
      <c r="D790" s="11"/>
      <c r="E790" s="11"/>
      <c r="F790" s="11"/>
      <c r="G790" s="11"/>
      <c r="H790" s="11"/>
      <c r="I790" s="10" t="str">
        <f ca="1">IFERROR(OFFSET(Profile!$B$1,MATCH(D790&amp;"-"&amp;Medical!C790,Profile!B:B,0)-1,1),"NO DATA PROFILE FOUND")</f>
        <v>NO DATA PROFILE FOUND</v>
      </c>
      <c r="J790" s="10" t="e">
        <f ca="1">OFFSET(Profile!$B$1,MATCH(D790&amp;"-"&amp;Medical!C790,Profile!B:B,0)-1,2)</f>
        <v>#N/A</v>
      </c>
      <c r="K790" s="10" t="e">
        <f ca="1">OFFSET(Profile!$B$1,MATCH(D790&amp;"-"&amp;Medical!C790,Profile!B:B,0)-1,3)</f>
        <v>#N/A</v>
      </c>
      <c r="L790" s="10" t="e">
        <f ca="1">OFFSET(Profile!$B$1,MATCH(D790&amp;"-"&amp;Medical!C790,Profile!B:B,0)-1,4)</f>
        <v>#N/A</v>
      </c>
      <c r="M790" s="10" t="e">
        <f ca="1">OFFSET(Profile!$B$1,MATCH(D790&amp;"-"&amp;Medical!C790,Profile!B:B,0)-1,5)</f>
        <v>#N/A</v>
      </c>
      <c r="N790" s="13"/>
      <c r="O790" s="13"/>
      <c r="P790" s="13"/>
      <c r="Q790" s="13"/>
      <c r="R790" s="27"/>
      <c r="S790" s="27"/>
      <c r="T790" s="27"/>
      <c r="U790" s="30" t="str">
        <f ca="1">IF(A790="","",IFERROR(IF(OFFSET('Data Model'!$K$1,MATCH(W790,'Data Model'!L:L,0)-1,0)=TRUE,"Y","N"),"N"))</f>
        <v/>
      </c>
      <c r="V790" s="10" t="str">
        <f t="shared" si="21"/>
        <v/>
      </c>
      <c r="W790" s="10" t="str">
        <f t="shared" si="22"/>
        <v/>
      </c>
    </row>
    <row r="791" spans="1:23">
      <c r="A791" s="11"/>
      <c r="B791" s="11"/>
      <c r="C791" s="11"/>
      <c r="D791" s="11"/>
      <c r="E791" s="11"/>
      <c r="F791" s="11"/>
      <c r="G791" s="11"/>
      <c r="H791" s="11"/>
      <c r="I791" s="10" t="str">
        <f ca="1">IFERROR(OFFSET(Profile!$B$1,MATCH(D791&amp;"-"&amp;Medical!C791,Profile!B:B,0)-1,1),"NO DATA PROFILE FOUND")</f>
        <v>NO DATA PROFILE FOUND</v>
      </c>
      <c r="J791" s="10" t="e">
        <f ca="1">OFFSET(Profile!$B$1,MATCH(D791&amp;"-"&amp;Medical!C791,Profile!B:B,0)-1,2)</f>
        <v>#N/A</v>
      </c>
      <c r="K791" s="10" t="e">
        <f ca="1">OFFSET(Profile!$B$1,MATCH(D791&amp;"-"&amp;Medical!C791,Profile!B:B,0)-1,3)</f>
        <v>#N/A</v>
      </c>
      <c r="L791" s="10" t="e">
        <f ca="1">OFFSET(Profile!$B$1,MATCH(D791&amp;"-"&amp;Medical!C791,Profile!B:B,0)-1,4)</f>
        <v>#N/A</v>
      </c>
      <c r="M791" s="10" t="e">
        <f ca="1">OFFSET(Profile!$B$1,MATCH(D791&amp;"-"&amp;Medical!C791,Profile!B:B,0)-1,5)</f>
        <v>#N/A</v>
      </c>
      <c r="N791" s="13"/>
      <c r="O791" s="13"/>
      <c r="P791" s="13"/>
      <c r="Q791" s="13"/>
      <c r="R791" s="27"/>
      <c r="S791" s="27"/>
      <c r="T791" s="27"/>
      <c r="U791" s="30" t="str">
        <f ca="1">IF(A791="","",IFERROR(IF(OFFSET('Data Model'!$K$1,MATCH(W791,'Data Model'!L:L,0)-1,0)=TRUE,"Y","N"),"N"))</f>
        <v/>
      </c>
      <c r="V791" s="10" t="str">
        <f t="shared" si="21"/>
        <v/>
      </c>
      <c r="W791" s="10" t="str">
        <f t="shared" si="22"/>
        <v/>
      </c>
    </row>
    <row r="792" spans="1:23">
      <c r="A792" s="11"/>
      <c r="B792" s="11"/>
      <c r="C792" s="11"/>
      <c r="D792" s="11"/>
      <c r="E792" s="11"/>
      <c r="F792" s="11"/>
      <c r="G792" s="11"/>
      <c r="H792" s="11"/>
      <c r="I792" s="10" t="str">
        <f ca="1">IFERROR(OFFSET(Profile!$B$1,MATCH(D792&amp;"-"&amp;Medical!C792,Profile!B:B,0)-1,1),"NO DATA PROFILE FOUND")</f>
        <v>NO DATA PROFILE FOUND</v>
      </c>
      <c r="J792" s="10" t="e">
        <f ca="1">OFFSET(Profile!$B$1,MATCH(D792&amp;"-"&amp;Medical!C792,Profile!B:B,0)-1,2)</f>
        <v>#N/A</v>
      </c>
      <c r="K792" s="10" t="e">
        <f ca="1">OFFSET(Profile!$B$1,MATCH(D792&amp;"-"&amp;Medical!C792,Profile!B:B,0)-1,3)</f>
        <v>#N/A</v>
      </c>
      <c r="L792" s="10" t="e">
        <f ca="1">OFFSET(Profile!$B$1,MATCH(D792&amp;"-"&amp;Medical!C792,Profile!B:B,0)-1,4)</f>
        <v>#N/A</v>
      </c>
      <c r="M792" s="10" t="e">
        <f ca="1">OFFSET(Profile!$B$1,MATCH(D792&amp;"-"&amp;Medical!C792,Profile!B:B,0)-1,5)</f>
        <v>#N/A</v>
      </c>
      <c r="N792" s="13"/>
      <c r="O792" s="13"/>
      <c r="P792" s="13"/>
      <c r="Q792" s="13"/>
      <c r="R792" s="27"/>
      <c r="S792" s="27"/>
      <c r="T792" s="27"/>
      <c r="U792" s="30" t="str">
        <f ca="1">IF(A792="","",IFERROR(IF(OFFSET('Data Model'!$K$1,MATCH(W792,'Data Model'!L:L,0)-1,0)=TRUE,"Y","N"),"N"))</f>
        <v/>
      </c>
      <c r="V792" s="10" t="str">
        <f t="shared" si="21"/>
        <v/>
      </c>
      <c r="W792" s="10" t="str">
        <f t="shared" si="22"/>
        <v/>
      </c>
    </row>
    <row r="793" spans="1:23">
      <c r="A793" s="11"/>
      <c r="B793" s="11"/>
      <c r="C793" s="11"/>
      <c r="D793" s="11"/>
      <c r="E793" s="11"/>
      <c r="F793" s="11"/>
      <c r="G793" s="11"/>
      <c r="H793" s="11"/>
      <c r="I793" s="10" t="str">
        <f ca="1">IFERROR(OFFSET(Profile!$B$1,MATCH(D793&amp;"-"&amp;Medical!C793,Profile!B:B,0)-1,1),"NO DATA PROFILE FOUND")</f>
        <v>NO DATA PROFILE FOUND</v>
      </c>
      <c r="J793" s="10" t="e">
        <f ca="1">OFFSET(Profile!$B$1,MATCH(D793&amp;"-"&amp;Medical!C793,Profile!B:B,0)-1,2)</f>
        <v>#N/A</v>
      </c>
      <c r="K793" s="10" t="e">
        <f ca="1">OFFSET(Profile!$B$1,MATCH(D793&amp;"-"&amp;Medical!C793,Profile!B:B,0)-1,3)</f>
        <v>#N/A</v>
      </c>
      <c r="L793" s="10" t="e">
        <f ca="1">OFFSET(Profile!$B$1,MATCH(D793&amp;"-"&amp;Medical!C793,Profile!B:B,0)-1,4)</f>
        <v>#N/A</v>
      </c>
      <c r="M793" s="10" t="e">
        <f ca="1">OFFSET(Profile!$B$1,MATCH(D793&amp;"-"&amp;Medical!C793,Profile!B:B,0)-1,5)</f>
        <v>#N/A</v>
      </c>
      <c r="N793" s="13"/>
      <c r="O793" s="13"/>
      <c r="P793" s="13"/>
      <c r="Q793" s="13"/>
      <c r="R793" s="27"/>
      <c r="S793" s="27"/>
      <c r="T793" s="27"/>
      <c r="U793" s="30" t="str">
        <f ca="1">IF(A793="","",IFERROR(IF(OFFSET('Data Model'!$K$1,MATCH(W793,'Data Model'!L:L,0)-1,0)=TRUE,"Y","N"),"N"))</f>
        <v/>
      </c>
      <c r="V793" s="10" t="str">
        <f t="shared" si="21"/>
        <v/>
      </c>
      <c r="W793" s="10" t="str">
        <f t="shared" si="22"/>
        <v/>
      </c>
    </row>
    <row r="794" spans="1:23">
      <c r="A794" s="11"/>
      <c r="B794" s="11"/>
      <c r="C794" s="11"/>
      <c r="D794" s="11"/>
      <c r="E794" s="11"/>
      <c r="F794" s="11"/>
      <c r="G794" s="11"/>
      <c r="H794" s="11"/>
      <c r="I794" s="10" t="str">
        <f ca="1">IFERROR(OFFSET(Profile!$B$1,MATCH(D794&amp;"-"&amp;Medical!C794,Profile!B:B,0)-1,1),"NO DATA PROFILE FOUND")</f>
        <v>NO DATA PROFILE FOUND</v>
      </c>
      <c r="J794" s="10" t="e">
        <f ca="1">OFFSET(Profile!$B$1,MATCH(D794&amp;"-"&amp;Medical!C794,Profile!B:B,0)-1,2)</f>
        <v>#N/A</v>
      </c>
      <c r="K794" s="10" t="e">
        <f ca="1">OFFSET(Profile!$B$1,MATCH(D794&amp;"-"&amp;Medical!C794,Profile!B:B,0)-1,3)</f>
        <v>#N/A</v>
      </c>
      <c r="L794" s="10" t="e">
        <f ca="1">OFFSET(Profile!$B$1,MATCH(D794&amp;"-"&amp;Medical!C794,Profile!B:B,0)-1,4)</f>
        <v>#N/A</v>
      </c>
      <c r="M794" s="10" t="e">
        <f ca="1">OFFSET(Profile!$B$1,MATCH(D794&amp;"-"&amp;Medical!C794,Profile!B:B,0)-1,5)</f>
        <v>#N/A</v>
      </c>
      <c r="N794" s="13"/>
      <c r="O794" s="13"/>
      <c r="P794" s="13"/>
      <c r="Q794" s="13"/>
      <c r="R794" s="27"/>
      <c r="S794" s="27"/>
      <c r="T794" s="27"/>
      <c r="U794" s="30" t="str">
        <f ca="1">IF(A794="","",IFERROR(IF(OFFSET('Data Model'!$K$1,MATCH(W794,'Data Model'!L:L,0)-1,0)=TRUE,"Y","N"),"N"))</f>
        <v/>
      </c>
      <c r="V794" s="10" t="str">
        <f t="shared" si="21"/>
        <v/>
      </c>
      <c r="W794" s="10" t="str">
        <f t="shared" si="22"/>
        <v/>
      </c>
    </row>
    <row r="795" spans="1:23">
      <c r="A795" s="11"/>
      <c r="B795" s="11"/>
      <c r="C795" s="11"/>
      <c r="D795" s="11"/>
      <c r="E795" s="11"/>
      <c r="F795" s="11"/>
      <c r="G795" s="11"/>
      <c r="H795" s="11"/>
      <c r="I795" s="10" t="str">
        <f ca="1">IFERROR(OFFSET(Profile!$B$1,MATCH(D795&amp;"-"&amp;Medical!C795,Profile!B:B,0)-1,1),"NO DATA PROFILE FOUND")</f>
        <v>NO DATA PROFILE FOUND</v>
      </c>
      <c r="J795" s="10" t="e">
        <f ca="1">OFFSET(Profile!$B$1,MATCH(D795&amp;"-"&amp;Medical!C795,Profile!B:B,0)-1,2)</f>
        <v>#N/A</v>
      </c>
      <c r="K795" s="10" t="e">
        <f ca="1">OFFSET(Profile!$B$1,MATCH(D795&amp;"-"&amp;Medical!C795,Profile!B:B,0)-1,3)</f>
        <v>#N/A</v>
      </c>
      <c r="L795" s="10" t="e">
        <f ca="1">OFFSET(Profile!$B$1,MATCH(D795&amp;"-"&amp;Medical!C795,Profile!B:B,0)-1,4)</f>
        <v>#N/A</v>
      </c>
      <c r="M795" s="10" t="e">
        <f ca="1">OFFSET(Profile!$B$1,MATCH(D795&amp;"-"&amp;Medical!C795,Profile!B:B,0)-1,5)</f>
        <v>#N/A</v>
      </c>
      <c r="N795" s="13"/>
      <c r="O795" s="13"/>
      <c r="P795" s="13"/>
      <c r="Q795" s="13"/>
      <c r="R795" s="27"/>
      <c r="S795" s="27"/>
      <c r="T795" s="27"/>
      <c r="U795" s="30" t="str">
        <f ca="1">IF(A795="","",IFERROR(IF(OFFSET('Data Model'!$K$1,MATCH(W795,'Data Model'!L:L,0)-1,0)=TRUE,"Y","N"),"N"))</f>
        <v/>
      </c>
      <c r="V795" s="10" t="str">
        <f t="shared" si="21"/>
        <v/>
      </c>
      <c r="W795" s="10" t="str">
        <f t="shared" si="22"/>
        <v/>
      </c>
    </row>
    <row r="796" spans="1:23">
      <c r="A796" s="11"/>
      <c r="B796" s="11"/>
      <c r="C796" s="11"/>
      <c r="D796" s="11"/>
      <c r="E796" s="11"/>
      <c r="F796" s="11"/>
      <c r="G796" s="11"/>
      <c r="H796" s="11"/>
      <c r="I796" s="10" t="str">
        <f ca="1">IFERROR(OFFSET(Profile!$B$1,MATCH(D796&amp;"-"&amp;Medical!C796,Profile!B:B,0)-1,1),"NO DATA PROFILE FOUND")</f>
        <v>NO DATA PROFILE FOUND</v>
      </c>
      <c r="J796" s="10" t="e">
        <f ca="1">OFFSET(Profile!$B$1,MATCH(D796&amp;"-"&amp;Medical!C796,Profile!B:B,0)-1,2)</f>
        <v>#N/A</v>
      </c>
      <c r="K796" s="10" t="e">
        <f ca="1">OFFSET(Profile!$B$1,MATCH(D796&amp;"-"&amp;Medical!C796,Profile!B:B,0)-1,3)</f>
        <v>#N/A</v>
      </c>
      <c r="L796" s="10" t="e">
        <f ca="1">OFFSET(Profile!$B$1,MATCH(D796&amp;"-"&amp;Medical!C796,Profile!B:B,0)-1,4)</f>
        <v>#N/A</v>
      </c>
      <c r="M796" s="10" t="e">
        <f ca="1">OFFSET(Profile!$B$1,MATCH(D796&amp;"-"&amp;Medical!C796,Profile!B:B,0)-1,5)</f>
        <v>#N/A</v>
      </c>
      <c r="N796" s="13"/>
      <c r="O796" s="13"/>
      <c r="P796" s="13"/>
      <c r="Q796" s="13"/>
      <c r="R796" s="27"/>
      <c r="S796" s="27"/>
      <c r="T796" s="27"/>
      <c r="U796" s="30" t="str">
        <f ca="1">IF(A796="","",IFERROR(IF(OFFSET('Data Model'!$K$1,MATCH(W796,'Data Model'!L:L,0)-1,0)=TRUE,"Y","N"),"N"))</f>
        <v/>
      </c>
      <c r="V796" s="10" t="str">
        <f t="shared" si="21"/>
        <v/>
      </c>
      <c r="W796" s="10" t="str">
        <f t="shared" si="22"/>
        <v/>
      </c>
    </row>
    <row r="797" spans="1:23">
      <c r="A797" s="11"/>
      <c r="B797" s="11"/>
      <c r="C797" s="11"/>
      <c r="D797" s="11"/>
      <c r="E797" s="11"/>
      <c r="F797" s="11"/>
      <c r="G797" s="11"/>
      <c r="H797" s="11"/>
      <c r="I797" s="10" t="str">
        <f ca="1">IFERROR(OFFSET(Profile!$B$1,MATCH(D797&amp;"-"&amp;Medical!C797,Profile!B:B,0)-1,1),"NO DATA PROFILE FOUND")</f>
        <v>NO DATA PROFILE FOUND</v>
      </c>
      <c r="J797" s="10" t="e">
        <f ca="1">OFFSET(Profile!$B$1,MATCH(D797&amp;"-"&amp;Medical!C797,Profile!B:B,0)-1,2)</f>
        <v>#N/A</v>
      </c>
      <c r="K797" s="10" t="e">
        <f ca="1">OFFSET(Profile!$B$1,MATCH(D797&amp;"-"&amp;Medical!C797,Profile!B:B,0)-1,3)</f>
        <v>#N/A</v>
      </c>
      <c r="L797" s="10" t="e">
        <f ca="1">OFFSET(Profile!$B$1,MATCH(D797&amp;"-"&amp;Medical!C797,Profile!B:B,0)-1,4)</f>
        <v>#N/A</v>
      </c>
      <c r="M797" s="10" t="e">
        <f ca="1">OFFSET(Profile!$B$1,MATCH(D797&amp;"-"&amp;Medical!C797,Profile!B:B,0)-1,5)</f>
        <v>#N/A</v>
      </c>
      <c r="N797" s="13"/>
      <c r="O797" s="13"/>
      <c r="P797" s="13"/>
      <c r="Q797" s="13"/>
      <c r="R797" s="27"/>
      <c r="S797" s="27"/>
      <c r="T797" s="27"/>
      <c r="U797" s="30" t="str">
        <f ca="1">IF(A797="","",IFERROR(IF(OFFSET('Data Model'!$K$1,MATCH(W797,'Data Model'!L:L,0)-1,0)=TRUE,"Y","N"),"N"))</f>
        <v/>
      </c>
      <c r="V797" s="10" t="str">
        <f t="shared" si="21"/>
        <v/>
      </c>
      <c r="W797" s="10" t="str">
        <f t="shared" si="22"/>
        <v/>
      </c>
    </row>
    <row r="798" spans="1:23">
      <c r="A798" s="11"/>
      <c r="B798" s="11"/>
      <c r="C798" s="11"/>
      <c r="D798" s="11"/>
      <c r="E798" s="11"/>
      <c r="F798" s="11"/>
      <c r="G798" s="11"/>
      <c r="H798" s="11"/>
      <c r="I798" s="10" t="str">
        <f ca="1">IFERROR(OFFSET(Profile!$B$1,MATCH(D798&amp;"-"&amp;Medical!C798,Profile!B:B,0)-1,1),"NO DATA PROFILE FOUND")</f>
        <v>NO DATA PROFILE FOUND</v>
      </c>
      <c r="J798" s="10" t="e">
        <f ca="1">OFFSET(Profile!$B$1,MATCH(D798&amp;"-"&amp;Medical!C798,Profile!B:B,0)-1,2)</f>
        <v>#N/A</v>
      </c>
      <c r="K798" s="10" t="e">
        <f ca="1">OFFSET(Profile!$B$1,MATCH(D798&amp;"-"&amp;Medical!C798,Profile!B:B,0)-1,3)</f>
        <v>#N/A</v>
      </c>
      <c r="L798" s="10" t="e">
        <f ca="1">OFFSET(Profile!$B$1,MATCH(D798&amp;"-"&amp;Medical!C798,Profile!B:B,0)-1,4)</f>
        <v>#N/A</v>
      </c>
      <c r="M798" s="10" t="e">
        <f ca="1">OFFSET(Profile!$B$1,MATCH(D798&amp;"-"&amp;Medical!C798,Profile!B:B,0)-1,5)</f>
        <v>#N/A</v>
      </c>
      <c r="N798" s="13"/>
      <c r="O798" s="13"/>
      <c r="P798" s="13"/>
      <c r="Q798" s="13"/>
      <c r="R798" s="27"/>
      <c r="S798" s="27"/>
      <c r="T798" s="27"/>
      <c r="U798" s="30" t="str">
        <f ca="1">IF(A798="","",IFERROR(IF(OFFSET('Data Model'!$K$1,MATCH(W798,'Data Model'!L:L,0)-1,0)=TRUE,"Y","N"),"N"))</f>
        <v/>
      </c>
      <c r="V798" s="10" t="str">
        <f t="shared" si="21"/>
        <v/>
      </c>
      <c r="W798" s="10" t="str">
        <f t="shared" si="22"/>
        <v/>
      </c>
    </row>
    <row r="799" spans="1:23">
      <c r="A799" s="11"/>
      <c r="B799" s="11"/>
      <c r="C799" s="11"/>
      <c r="D799" s="11"/>
      <c r="E799" s="11"/>
      <c r="F799" s="11"/>
      <c r="G799" s="11"/>
      <c r="H799" s="11"/>
      <c r="I799" s="10" t="str">
        <f ca="1">IFERROR(OFFSET(Profile!$B$1,MATCH(D799&amp;"-"&amp;Medical!C799,Profile!B:B,0)-1,1),"NO DATA PROFILE FOUND")</f>
        <v>NO DATA PROFILE FOUND</v>
      </c>
      <c r="J799" s="10" t="e">
        <f ca="1">OFFSET(Profile!$B$1,MATCH(D799&amp;"-"&amp;Medical!C799,Profile!B:B,0)-1,2)</f>
        <v>#N/A</v>
      </c>
      <c r="K799" s="10" t="e">
        <f ca="1">OFFSET(Profile!$B$1,MATCH(D799&amp;"-"&amp;Medical!C799,Profile!B:B,0)-1,3)</f>
        <v>#N/A</v>
      </c>
      <c r="L799" s="10" t="e">
        <f ca="1">OFFSET(Profile!$B$1,MATCH(D799&amp;"-"&amp;Medical!C799,Profile!B:B,0)-1,4)</f>
        <v>#N/A</v>
      </c>
      <c r="M799" s="10" t="e">
        <f ca="1">OFFSET(Profile!$B$1,MATCH(D799&amp;"-"&amp;Medical!C799,Profile!B:B,0)-1,5)</f>
        <v>#N/A</v>
      </c>
      <c r="N799" s="13"/>
      <c r="O799" s="13"/>
      <c r="P799" s="13"/>
      <c r="Q799" s="13"/>
      <c r="R799" s="27"/>
      <c r="S799" s="27"/>
      <c r="T799" s="27"/>
      <c r="U799" s="30" t="str">
        <f ca="1">IF(A799="","",IFERROR(IF(OFFSET('Data Model'!$K$1,MATCH(W799,'Data Model'!L:L,0)-1,0)=TRUE,"Y","N"),"N"))</f>
        <v/>
      </c>
      <c r="V799" s="10" t="str">
        <f t="shared" si="21"/>
        <v/>
      </c>
      <c r="W799" s="10" t="str">
        <f t="shared" si="22"/>
        <v/>
      </c>
    </row>
    <row r="800" spans="1:23">
      <c r="A800" s="11"/>
      <c r="B800" s="11"/>
      <c r="C800" s="11"/>
      <c r="D800" s="11"/>
      <c r="E800" s="11"/>
      <c r="F800" s="11"/>
      <c r="G800" s="11"/>
      <c r="H800" s="11"/>
      <c r="I800" s="10" t="str">
        <f ca="1">IFERROR(OFFSET(Profile!$B$1,MATCH(D800&amp;"-"&amp;Medical!C800,Profile!B:B,0)-1,1),"NO DATA PROFILE FOUND")</f>
        <v>NO DATA PROFILE FOUND</v>
      </c>
      <c r="J800" s="10" t="e">
        <f ca="1">OFFSET(Profile!$B$1,MATCH(D800&amp;"-"&amp;Medical!C800,Profile!B:B,0)-1,2)</f>
        <v>#N/A</v>
      </c>
      <c r="K800" s="10" t="e">
        <f ca="1">OFFSET(Profile!$B$1,MATCH(D800&amp;"-"&amp;Medical!C800,Profile!B:B,0)-1,3)</f>
        <v>#N/A</v>
      </c>
      <c r="L800" s="10" t="e">
        <f ca="1">OFFSET(Profile!$B$1,MATCH(D800&amp;"-"&amp;Medical!C800,Profile!B:B,0)-1,4)</f>
        <v>#N/A</v>
      </c>
      <c r="M800" s="10" t="e">
        <f ca="1">OFFSET(Profile!$B$1,MATCH(D800&amp;"-"&amp;Medical!C800,Profile!B:B,0)-1,5)</f>
        <v>#N/A</v>
      </c>
      <c r="N800" s="13"/>
      <c r="O800" s="13"/>
      <c r="P800" s="13"/>
      <c r="Q800" s="13"/>
      <c r="R800" s="27"/>
      <c r="S800" s="27"/>
      <c r="T800" s="27"/>
      <c r="U800" s="30" t="str">
        <f ca="1">IF(A800="","",IFERROR(IF(OFFSET('Data Model'!$K$1,MATCH(W800,'Data Model'!L:L,0)-1,0)=TRUE,"Y","N"),"N"))</f>
        <v/>
      </c>
      <c r="V800" s="10" t="str">
        <f t="shared" si="21"/>
        <v/>
      </c>
      <c r="W800" s="10" t="str">
        <f t="shared" si="22"/>
        <v/>
      </c>
    </row>
    <row r="801" spans="1:23">
      <c r="A801" s="11"/>
      <c r="B801" s="11"/>
      <c r="C801" s="11"/>
      <c r="D801" s="11"/>
      <c r="E801" s="11"/>
      <c r="F801" s="11"/>
      <c r="G801" s="11"/>
      <c r="H801" s="11"/>
      <c r="I801" s="10" t="str">
        <f ca="1">IFERROR(OFFSET(Profile!$B$1,MATCH(D801&amp;"-"&amp;Medical!C801,Profile!B:B,0)-1,1),"NO DATA PROFILE FOUND")</f>
        <v>NO DATA PROFILE FOUND</v>
      </c>
      <c r="J801" s="10" t="e">
        <f ca="1">OFFSET(Profile!$B$1,MATCH(D801&amp;"-"&amp;Medical!C801,Profile!B:B,0)-1,2)</f>
        <v>#N/A</v>
      </c>
      <c r="K801" s="10" t="e">
        <f ca="1">OFFSET(Profile!$B$1,MATCH(D801&amp;"-"&amp;Medical!C801,Profile!B:B,0)-1,3)</f>
        <v>#N/A</v>
      </c>
      <c r="L801" s="10" t="e">
        <f ca="1">OFFSET(Profile!$B$1,MATCH(D801&amp;"-"&amp;Medical!C801,Profile!B:B,0)-1,4)</f>
        <v>#N/A</v>
      </c>
      <c r="M801" s="10" t="e">
        <f ca="1">OFFSET(Profile!$B$1,MATCH(D801&amp;"-"&amp;Medical!C801,Profile!B:B,0)-1,5)</f>
        <v>#N/A</v>
      </c>
      <c r="N801" s="13"/>
      <c r="O801" s="13"/>
      <c r="P801" s="13"/>
      <c r="Q801" s="13"/>
      <c r="R801" s="27"/>
      <c r="S801" s="27"/>
      <c r="T801" s="27"/>
      <c r="U801" s="30" t="str">
        <f ca="1">IF(A801="","",IFERROR(IF(OFFSET('Data Model'!$K$1,MATCH(W801,'Data Model'!L:L,0)-1,0)=TRUE,"Y","N"),"N"))</f>
        <v/>
      </c>
      <c r="V801" s="10" t="str">
        <f t="shared" si="21"/>
        <v/>
      </c>
      <c r="W801" s="10" t="str">
        <f t="shared" si="22"/>
        <v/>
      </c>
    </row>
    <row r="802" spans="1:23">
      <c r="A802" s="11"/>
      <c r="B802" s="11"/>
      <c r="C802" s="11"/>
      <c r="D802" s="11"/>
      <c r="E802" s="11"/>
      <c r="F802" s="11"/>
      <c r="G802" s="11"/>
      <c r="H802" s="11"/>
      <c r="I802" s="10" t="str">
        <f ca="1">IFERROR(OFFSET(Profile!$B$1,MATCH(D802&amp;"-"&amp;Medical!C802,Profile!B:B,0)-1,1),"NO DATA PROFILE FOUND")</f>
        <v>NO DATA PROFILE FOUND</v>
      </c>
      <c r="J802" s="10" t="e">
        <f ca="1">OFFSET(Profile!$B$1,MATCH(D802&amp;"-"&amp;Medical!C802,Profile!B:B,0)-1,2)</f>
        <v>#N/A</v>
      </c>
      <c r="K802" s="10" t="e">
        <f ca="1">OFFSET(Profile!$B$1,MATCH(D802&amp;"-"&amp;Medical!C802,Profile!B:B,0)-1,3)</f>
        <v>#N/A</v>
      </c>
      <c r="L802" s="10" t="e">
        <f ca="1">OFFSET(Profile!$B$1,MATCH(D802&amp;"-"&amp;Medical!C802,Profile!B:B,0)-1,4)</f>
        <v>#N/A</v>
      </c>
      <c r="M802" s="10" t="e">
        <f ca="1">OFFSET(Profile!$B$1,MATCH(D802&amp;"-"&amp;Medical!C802,Profile!B:B,0)-1,5)</f>
        <v>#N/A</v>
      </c>
      <c r="N802" s="13"/>
      <c r="O802" s="13"/>
      <c r="P802" s="13"/>
      <c r="Q802" s="13"/>
      <c r="R802" s="27"/>
      <c r="S802" s="27"/>
      <c r="T802" s="27"/>
      <c r="U802" s="30" t="str">
        <f ca="1">IF(A802="","",IFERROR(IF(OFFSET('Data Model'!$K$1,MATCH(W802,'Data Model'!L:L,0)-1,0)=TRUE,"Y","N"),"N"))</f>
        <v/>
      </c>
      <c r="V802" s="10" t="str">
        <f t="shared" si="21"/>
        <v/>
      </c>
      <c r="W802" s="10" t="str">
        <f t="shared" si="22"/>
        <v/>
      </c>
    </row>
    <row r="803" spans="1:23">
      <c r="A803" s="11"/>
      <c r="B803" s="11"/>
      <c r="C803" s="11"/>
      <c r="D803" s="11"/>
      <c r="E803" s="11"/>
      <c r="F803" s="11"/>
      <c r="G803" s="11"/>
      <c r="H803" s="11"/>
      <c r="I803" s="10" t="str">
        <f ca="1">IFERROR(OFFSET(Profile!$B$1,MATCH(D803&amp;"-"&amp;Medical!C803,Profile!B:B,0)-1,1),"NO DATA PROFILE FOUND")</f>
        <v>NO DATA PROFILE FOUND</v>
      </c>
      <c r="J803" s="10" t="e">
        <f ca="1">OFFSET(Profile!$B$1,MATCH(D803&amp;"-"&amp;Medical!C803,Profile!B:B,0)-1,2)</f>
        <v>#N/A</v>
      </c>
      <c r="K803" s="10" t="e">
        <f ca="1">OFFSET(Profile!$B$1,MATCH(D803&amp;"-"&amp;Medical!C803,Profile!B:B,0)-1,3)</f>
        <v>#N/A</v>
      </c>
      <c r="L803" s="10" t="e">
        <f ca="1">OFFSET(Profile!$B$1,MATCH(D803&amp;"-"&amp;Medical!C803,Profile!B:B,0)-1,4)</f>
        <v>#N/A</v>
      </c>
      <c r="M803" s="10" t="e">
        <f ca="1">OFFSET(Profile!$B$1,MATCH(D803&amp;"-"&amp;Medical!C803,Profile!B:B,0)-1,5)</f>
        <v>#N/A</v>
      </c>
      <c r="N803" s="13"/>
      <c r="O803" s="13"/>
      <c r="P803" s="13"/>
      <c r="Q803" s="13"/>
      <c r="R803" s="27"/>
      <c r="S803" s="27"/>
      <c r="T803" s="27"/>
      <c r="U803" s="30" t="str">
        <f ca="1">IF(A803="","",IFERROR(IF(OFFSET('Data Model'!$K$1,MATCH(W803,'Data Model'!L:L,0)-1,0)=TRUE,"Y","N"),"N"))</f>
        <v/>
      </c>
      <c r="V803" s="10" t="str">
        <f t="shared" si="21"/>
        <v/>
      </c>
      <c r="W803" s="10" t="str">
        <f t="shared" si="22"/>
        <v/>
      </c>
    </row>
    <row r="804" spans="1:23">
      <c r="A804" s="11"/>
      <c r="B804" s="11"/>
      <c r="C804" s="11"/>
      <c r="D804" s="11"/>
      <c r="E804" s="11"/>
      <c r="F804" s="11"/>
      <c r="G804" s="11"/>
      <c r="H804" s="11"/>
      <c r="I804" s="10" t="str">
        <f ca="1">IFERROR(OFFSET(Profile!$B$1,MATCH(D804&amp;"-"&amp;Medical!C804,Profile!B:B,0)-1,1),"NO DATA PROFILE FOUND")</f>
        <v>NO DATA PROFILE FOUND</v>
      </c>
      <c r="J804" s="10" t="e">
        <f ca="1">OFFSET(Profile!$B$1,MATCH(D804&amp;"-"&amp;Medical!C804,Profile!B:B,0)-1,2)</f>
        <v>#N/A</v>
      </c>
      <c r="K804" s="10" t="e">
        <f ca="1">OFFSET(Profile!$B$1,MATCH(D804&amp;"-"&amp;Medical!C804,Profile!B:B,0)-1,3)</f>
        <v>#N/A</v>
      </c>
      <c r="L804" s="10" t="e">
        <f ca="1">OFFSET(Profile!$B$1,MATCH(D804&amp;"-"&amp;Medical!C804,Profile!B:B,0)-1,4)</f>
        <v>#N/A</v>
      </c>
      <c r="M804" s="10" t="e">
        <f ca="1">OFFSET(Profile!$B$1,MATCH(D804&amp;"-"&amp;Medical!C804,Profile!B:B,0)-1,5)</f>
        <v>#N/A</v>
      </c>
      <c r="N804" s="13"/>
      <c r="O804" s="13"/>
      <c r="P804" s="13"/>
      <c r="Q804" s="13"/>
      <c r="R804" s="27"/>
      <c r="S804" s="27"/>
      <c r="T804" s="27"/>
      <c r="U804" s="30" t="str">
        <f ca="1">IF(A804="","",IFERROR(IF(OFFSET('Data Model'!$K$1,MATCH(W804,'Data Model'!L:L,0)-1,0)=TRUE,"Y","N"),"N"))</f>
        <v/>
      </c>
      <c r="V804" s="10" t="str">
        <f t="shared" si="21"/>
        <v/>
      </c>
      <c r="W804" s="10" t="str">
        <f t="shared" si="22"/>
        <v/>
      </c>
    </row>
    <row r="805" spans="1:23">
      <c r="A805" s="11"/>
      <c r="B805" s="11"/>
      <c r="C805" s="11"/>
      <c r="D805" s="11"/>
      <c r="E805" s="11"/>
      <c r="F805" s="11"/>
      <c r="G805" s="11"/>
      <c r="H805" s="11"/>
      <c r="I805" s="10" t="str">
        <f ca="1">IFERROR(OFFSET(Profile!$B$1,MATCH(D805&amp;"-"&amp;Medical!C805,Profile!B:B,0)-1,1),"NO DATA PROFILE FOUND")</f>
        <v>NO DATA PROFILE FOUND</v>
      </c>
      <c r="J805" s="10" t="e">
        <f ca="1">OFFSET(Profile!$B$1,MATCH(D805&amp;"-"&amp;Medical!C805,Profile!B:B,0)-1,2)</f>
        <v>#N/A</v>
      </c>
      <c r="K805" s="10" t="e">
        <f ca="1">OFFSET(Profile!$B$1,MATCH(D805&amp;"-"&amp;Medical!C805,Profile!B:B,0)-1,3)</f>
        <v>#N/A</v>
      </c>
      <c r="L805" s="10" t="e">
        <f ca="1">OFFSET(Profile!$B$1,MATCH(D805&amp;"-"&amp;Medical!C805,Profile!B:B,0)-1,4)</f>
        <v>#N/A</v>
      </c>
      <c r="M805" s="10" t="e">
        <f ca="1">OFFSET(Profile!$B$1,MATCH(D805&amp;"-"&amp;Medical!C805,Profile!B:B,0)-1,5)</f>
        <v>#N/A</v>
      </c>
      <c r="N805" s="13"/>
      <c r="O805" s="13"/>
      <c r="P805" s="13"/>
      <c r="Q805" s="13"/>
      <c r="R805" s="27"/>
      <c r="S805" s="27"/>
      <c r="T805" s="27"/>
      <c r="U805" s="30" t="str">
        <f ca="1">IF(A805="","",IFERROR(IF(OFFSET('Data Model'!$K$1,MATCH(W805,'Data Model'!L:L,0)-1,0)=TRUE,"Y","N"),"N"))</f>
        <v/>
      </c>
      <c r="V805" s="10" t="str">
        <f t="shared" si="21"/>
        <v/>
      </c>
      <c r="W805" s="10" t="str">
        <f t="shared" si="22"/>
        <v/>
      </c>
    </row>
    <row r="806" spans="1:23">
      <c r="A806" s="11"/>
      <c r="B806" s="11"/>
      <c r="C806" s="11"/>
      <c r="D806" s="11"/>
      <c r="E806" s="11"/>
      <c r="F806" s="11"/>
      <c r="G806" s="11"/>
      <c r="H806" s="11"/>
      <c r="I806" s="10" t="str">
        <f ca="1">IFERROR(OFFSET(Profile!$B$1,MATCH(D806&amp;"-"&amp;Medical!C806,Profile!B:B,0)-1,1),"NO DATA PROFILE FOUND")</f>
        <v>NO DATA PROFILE FOUND</v>
      </c>
      <c r="J806" s="10" t="e">
        <f ca="1">OFFSET(Profile!$B$1,MATCH(D806&amp;"-"&amp;Medical!C806,Profile!B:B,0)-1,2)</f>
        <v>#N/A</v>
      </c>
      <c r="K806" s="10" t="e">
        <f ca="1">OFFSET(Profile!$B$1,MATCH(D806&amp;"-"&amp;Medical!C806,Profile!B:B,0)-1,3)</f>
        <v>#N/A</v>
      </c>
      <c r="L806" s="10" t="e">
        <f ca="1">OFFSET(Profile!$B$1,MATCH(D806&amp;"-"&amp;Medical!C806,Profile!B:B,0)-1,4)</f>
        <v>#N/A</v>
      </c>
      <c r="M806" s="10" t="e">
        <f ca="1">OFFSET(Profile!$B$1,MATCH(D806&amp;"-"&amp;Medical!C806,Profile!B:B,0)-1,5)</f>
        <v>#N/A</v>
      </c>
      <c r="N806" s="13"/>
      <c r="O806" s="13"/>
      <c r="P806" s="13"/>
      <c r="Q806" s="13"/>
      <c r="R806" s="27"/>
      <c r="S806" s="27"/>
      <c r="T806" s="27"/>
      <c r="U806" s="30" t="str">
        <f ca="1">IF(A806="","",IFERROR(IF(OFFSET('Data Model'!$K$1,MATCH(W806,'Data Model'!L:L,0)-1,0)=TRUE,"Y","N"),"N"))</f>
        <v/>
      </c>
      <c r="V806" s="10" t="str">
        <f t="shared" si="21"/>
        <v/>
      </c>
      <c r="W806" s="10" t="str">
        <f t="shared" si="22"/>
        <v/>
      </c>
    </row>
    <row r="807" spans="1:23">
      <c r="A807" s="11"/>
      <c r="B807" s="11"/>
      <c r="C807" s="11"/>
      <c r="D807" s="11"/>
      <c r="E807" s="11"/>
      <c r="F807" s="11"/>
      <c r="G807" s="11"/>
      <c r="H807" s="11"/>
      <c r="I807" s="10" t="str">
        <f ca="1">IFERROR(OFFSET(Profile!$B$1,MATCH(D807&amp;"-"&amp;Medical!C807,Profile!B:B,0)-1,1),"NO DATA PROFILE FOUND")</f>
        <v>NO DATA PROFILE FOUND</v>
      </c>
      <c r="J807" s="10" t="e">
        <f ca="1">OFFSET(Profile!$B$1,MATCH(D807&amp;"-"&amp;Medical!C807,Profile!B:B,0)-1,2)</f>
        <v>#N/A</v>
      </c>
      <c r="K807" s="10" t="e">
        <f ca="1">OFFSET(Profile!$B$1,MATCH(D807&amp;"-"&amp;Medical!C807,Profile!B:B,0)-1,3)</f>
        <v>#N/A</v>
      </c>
      <c r="L807" s="10" t="e">
        <f ca="1">OFFSET(Profile!$B$1,MATCH(D807&amp;"-"&amp;Medical!C807,Profile!B:B,0)-1,4)</f>
        <v>#N/A</v>
      </c>
      <c r="M807" s="10" t="e">
        <f ca="1">OFFSET(Profile!$B$1,MATCH(D807&amp;"-"&amp;Medical!C807,Profile!B:B,0)-1,5)</f>
        <v>#N/A</v>
      </c>
      <c r="N807" s="13"/>
      <c r="O807" s="13"/>
      <c r="P807" s="13"/>
      <c r="Q807" s="13"/>
      <c r="R807" s="27"/>
      <c r="S807" s="27"/>
      <c r="T807" s="27"/>
      <c r="U807" s="30" t="str">
        <f ca="1">IF(A807="","",IFERROR(IF(OFFSET('Data Model'!$K$1,MATCH(W807,'Data Model'!L:L,0)-1,0)=TRUE,"Y","N"),"N"))</f>
        <v/>
      </c>
      <c r="V807" s="10" t="str">
        <f t="shared" si="21"/>
        <v/>
      </c>
      <c r="W807" s="10" t="str">
        <f t="shared" si="22"/>
        <v/>
      </c>
    </row>
    <row r="808" spans="1:23">
      <c r="A808" s="11"/>
      <c r="B808" s="11"/>
      <c r="C808" s="11"/>
      <c r="D808" s="11"/>
      <c r="E808" s="11"/>
      <c r="F808" s="11"/>
      <c r="G808" s="11"/>
      <c r="H808" s="11"/>
      <c r="I808" s="10" t="str">
        <f ca="1">IFERROR(OFFSET(Profile!$B$1,MATCH(D808&amp;"-"&amp;Medical!C808,Profile!B:B,0)-1,1),"NO DATA PROFILE FOUND")</f>
        <v>NO DATA PROFILE FOUND</v>
      </c>
      <c r="J808" s="10" t="e">
        <f ca="1">OFFSET(Profile!$B$1,MATCH(D808&amp;"-"&amp;Medical!C808,Profile!B:B,0)-1,2)</f>
        <v>#N/A</v>
      </c>
      <c r="K808" s="10" t="e">
        <f ca="1">OFFSET(Profile!$B$1,MATCH(D808&amp;"-"&amp;Medical!C808,Profile!B:B,0)-1,3)</f>
        <v>#N/A</v>
      </c>
      <c r="L808" s="10" t="e">
        <f ca="1">OFFSET(Profile!$B$1,MATCH(D808&amp;"-"&amp;Medical!C808,Profile!B:B,0)-1,4)</f>
        <v>#N/A</v>
      </c>
      <c r="M808" s="10" t="e">
        <f ca="1">OFFSET(Profile!$B$1,MATCH(D808&amp;"-"&amp;Medical!C808,Profile!B:B,0)-1,5)</f>
        <v>#N/A</v>
      </c>
      <c r="N808" s="13"/>
      <c r="O808" s="13"/>
      <c r="P808" s="13"/>
      <c r="Q808" s="13"/>
      <c r="R808" s="27"/>
      <c r="S808" s="27"/>
      <c r="T808" s="27"/>
      <c r="U808" s="30" t="str">
        <f ca="1">IF(A808="","",IFERROR(IF(OFFSET('Data Model'!$K$1,MATCH(W808,'Data Model'!L:L,0)-1,0)=TRUE,"Y","N"),"N"))</f>
        <v/>
      </c>
      <c r="V808" s="10" t="str">
        <f t="shared" si="21"/>
        <v/>
      </c>
      <c r="W808" s="10" t="str">
        <f t="shared" si="22"/>
        <v/>
      </c>
    </row>
    <row r="809" spans="1:23">
      <c r="A809" s="11"/>
      <c r="B809" s="11"/>
      <c r="C809" s="11"/>
      <c r="D809" s="11"/>
      <c r="E809" s="11"/>
      <c r="F809" s="11"/>
      <c r="G809" s="11"/>
      <c r="H809" s="11"/>
      <c r="I809" s="10" t="str">
        <f ca="1">IFERROR(OFFSET(Profile!$B$1,MATCH(D809&amp;"-"&amp;Medical!C809,Profile!B:B,0)-1,1),"NO DATA PROFILE FOUND")</f>
        <v>NO DATA PROFILE FOUND</v>
      </c>
      <c r="J809" s="10" t="e">
        <f ca="1">OFFSET(Profile!$B$1,MATCH(D809&amp;"-"&amp;Medical!C809,Profile!B:B,0)-1,2)</f>
        <v>#N/A</v>
      </c>
      <c r="K809" s="10" t="e">
        <f ca="1">OFFSET(Profile!$B$1,MATCH(D809&amp;"-"&amp;Medical!C809,Profile!B:B,0)-1,3)</f>
        <v>#N/A</v>
      </c>
      <c r="L809" s="10" t="e">
        <f ca="1">OFFSET(Profile!$B$1,MATCH(D809&amp;"-"&amp;Medical!C809,Profile!B:B,0)-1,4)</f>
        <v>#N/A</v>
      </c>
      <c r="M809" s="10" t="e">
        <f ca="1">OFFSET(Profile!$B$1,MATCH(D809&amp;"-"&amp;Medical!C809,Profile!B:B,0)-1,5)</f>
        <v>#N/A</v>
      </c>
      <c r="N809" s="13"/>
      <c r="O809" s="13"/>
      <c r="P809" s="13"/>
      <c r="Q809" s="13"/>
      <c r="R809" s="27"/>
      <c r="S809" s="27"/>
      <c r="T809" s="27"/>
      <c r="U809" s="30" t="str">
        <f ca="1">IF(A809="","",IFERROR(IF(OFFSET('Data Model'!$K$1,MATCH(W809,'Data Model'!L:L,0)-1,0)=TRUE,"Y","N"),"N"))</f>
        <v/>
      </c>
      <c r="V809" s="10" t="str">
        <f t="shared" si="21"/>
        <v/>
      </c>
      <c r="W809" s="10" t="str">
        <f t="shared" si="22"/>
        <v/>
      </c>
    </row>
    <row r="810" spans="1:23">
      <c r="A810" s="11"/>
      <c r="B810" s="11"/>
      <c r="C810" s="11"/>
      <c r="D810" s="11"/>
      <c r="E810" s="11"/>
      <c r="F810" s="11"/>
      <c r="G810" s="11"/>
      <c r="H810" s="11"/>
      <c r="I810" s="10" t="str">
        <f ca="1">IFERROR(OFFSET(Profile!$B$1,MATCH(D810&amp;"-"&amp;Medical!C810,Profile!B:B,0)-1,1),"NO DATA PROFILE FOUND")</f>
        <v>NO DATA PROFILE FOUND</v>
      </c>
      <c r="J810" s="10" t="e">
        <f ca="1">OFFSET(Profile!$B$1,MATCH(D810&amp;"-"&amp;Medical!C810,Profile!B:B,0)-1,2)</f>
        <v>#N/A</v>
      </c>
      <c r="K810" s="10" t="e">
        <f ca="1">OFFSET(Profile!$B$1,MATCH(D810&amp;"-"&amp;Medical!C810,Profile!B:B,0)-1,3)</f>
        <v>#N/A</v>
      </c>
      <c r="L810" s="10" t="e">
        <f ca="1">OFFSET(Profile!$B$1,MATCH(D810&amp;"-"&amp;Medical!C810,Profile!B:B,0)-1,4)</f>
        <v>#N/A</v>
      </c>
      <c r="M810" s="10" t="e">
        <f ca="1">OFFSET(Profile!$B$1,MATCH(D810&amp;"-"&amp;Medical!C810,Profile!B:B,0)-1,5)</f>
        <v>#N/A</v>
      </c>
      <c r="N810" s="13"/>
      <c r="O810" s="13"/>
      <c r="P810" s="13"/>
      <c r="Q810" s="13"/>
      <c r="R810" s="27"/>
      <c r="S810" s="27"/>
      <c r="T810" s="27"/>
      <c r="U810" s="30" t="str">
        <f ca="1">IF(A810="","",IFERROR(IF(OFFSET('Data Model'!$K$1,MATCH(W810,'Data Model'!L:L,0)-1,0)=TRUE,"Y","N"),"N"))</f>
        <v/>
      </c>
      <c r="V810" s="10" t="str">
        <f t="shared" si="21"/>
        <v/>
      </c>
      <c r="W810" s="10" t="str">
        <f t="shared" si="22"/>
        <v/>
      </c>
    </row>
    <row r="811" spans="1:23">
      <c r="A811" s="11"/>
      <c r="B811" s="11"/>
      <c r="C811" s="11"/>
      <c r="D811" s="11"/>
      <c r="E811" s="11"/>
      <c r="F811" s="11"/>
      <c r="G811" s="11"/>
      <c r="H811" s="11"/>
      <c r="I811" s="10" t="str">
        <f ca="1">IFERROR(OFFSET(Profile!$B$1,MATCH(D811&amp;"-"&amp;Medical!C811,Profile!B:B,0)-1,1),"NO DATA PROFILE FOUND")</f>
        <v>NO DATA PROFILE FOUND</v>
      </c>
      <c r="J811" s="10" t="e">
        <f ca="1">OFFSET(Profile!$B$1,MATCH(D811&amp;"-"&amp;Medical!C811,Profile!B:B,0)-1,2)</f>
        <v>#N/A</v>
      </c>
      <c r="K811" s="10" t="e">
        <f ca="1">OFFSET(Profile!$B$1,MATCH(D811&amp;"-"&amp;Medical!C811,Profile!B:B,0)-1,3)</f>
        <v>#N/A</v>
      </c>
      <c r="L811" s="10" t="e">
        <f ca="1">OFFSET(Profile!$B$1,MATCH(D811&amp;"-"&amp;Medical!C811,Profile!B:B,0)-1,4)</f>
        <v>#N/A</v>
      </c>
      <c r="M811" s="10" t="e">
        <f ca="1">OFFSET(Profile!$B$1,MATCH(D811&amp;"-"&amp;Medical!C811,Profile!B:B,0)-1,5)</f>
        <v>#N/A</v>
      </c>
      <c r="N811" s="13"/>
      <c r="O811" s="13"/>
      <c r="P811" s="13"/>
      <c r="Q811" s="13"/>
      <c r="R811" s="27"/>
      <c r="S811" s="27"/>
      <c r="T811" s="27"/>
      <c r="U811" s="30" t="str">
        <f ca="1">IF(A811="","",IFERROR(IF(OFFSET('Data Model'!$K$1,MATCH(W811,'Data Model'!L:L,0)-1,0)=TRUE,"Y","N"),"N"))</f>
        <v/>
      </c>
      <c r="V811" s="10" t="str">
        <f t="shared" si="21"/>
        <v/>
      </c>
      <c r="W811" s="10" t="str">
        <f t="shared" si="22"/>
        <v/>
      </c>
    </row>
    <row r="812" spans="1:23">
      <c r="A812" s="11"/>
      <c r="B812" s="11"/>
      <c r="C812" s="11"/>
      <c r="D812" s="11"/>
      <c r="E812" s="11"/>
      <c r="F812" s="11"/>
      <c r="G812" s="11"/>
      <c r="H812" s="11"/>
      <c r="I812" s="10" t="str">
        <f ca="1">IFERROR(OFFSET(Profile!$B$1,MATCH(D812&amp;"-"&amp;Medical!C812,Profile!B:B,0)-1,1),"NO DATA PROFILE FOUND")</f>
        <v>NO DATA PROFILE FOUND</v>
      </c>
      <c r="J812" s="10" t="e">
        <f ca="1">OFFSET(Profile!$B$1,MATCH(D812&amp;"-"&amp;Medical!C812,Profile!B:B,0)-1,2)</f>
        <v>#N/A</v>
      </c>
      <c r="K812" s="10" t="e">
        <f ca="1">OFFSET(Profile!$B$1,MATCH(D812&amp;"-"&amp;Medical!C812,Profile!B:B,0)-1,3)</f>
        <v>#N/A</v>
      </c>
      <c r="L812" s="10" t="e">
        <f ca="1">OFFSET(Profile!$B$1,MATCH(D812&amp;"-"&amp;Medical!C812,Profile!B:B,0)-1,4)</f>
        <v>#N/A</v>
      </c>
      <c r="M812" s="10" t="e">
        <f ca="1">OFFSET(Profile!$B$1,MATCH(D812&amp;"-"&amp;Medical!C812,Profile!B:B,0)-1,5)</f>
        <v>#N/A</v>
      </c>
      <c r="N812" s="13"/>
      <c r="O812" s="13"/>
      <c r="P812" s="13"/>
      <c r="Q812" s="13"/>
      <c r="R812" s="27"/>
      <c r="S812" s="27"/>
      <c r="T812" s="27"/>
      <c r="U812" s="30" t="str">
        <f ca="1">IF(A812="","",IFERROR(IF(OFFSET('Data Model'!$K$1,MATCH(W812,'Data Model'!L:L,0)-1,0)=TRUE,"Y","N"),"N"))</f>
        <v/>
      </c>
      <c r="V812" s="10" t="str">
        <f t="shared" si="21"/>
        <v/>
      </c>
      <c r="W812" s="10" t="str">
        <f t="shared" si="22"/>
        <v/>
      </c>
    </row>
    <row r="813" spans="1:23">
      <c r="A813" s="11"/>
      <c r="B813" s="11"/>
      <c r="C813" s="11"/>
      <c r="D813" s="11"/>
      <c r="E813" s="11"/>
      <c r="F813" s="11"/>
      <c r="G813" s="11"/>
      <c r="H813" s="11"/>
      <c r="I813" s="10" t="str">
        <f ca="1">IFERROR(OFFSET(Profile!$B$1,MATCH(D813&amp;"-"&amp;Medical!C813,Profile!B:B,0)-1,1),"NO DATA PROFILE FOUND")</f>
        <v>NO DATA PROFILE FOUND</v>
      </c>
      <c r="J813" s="10" t="e">
        <f ca="1">OFFSET(Profile!$B$1,MATCH(D813&amp;"-"&amp;Medical!C813,Profile!B:B,0)-1,2)</f>
        <v>#N/A</v>
      </c>
      <c r="K813" s="10" t="e">
        <f ca="1">OFFSET(Profile!$B$1,MATCH(D813&amp;"-"&amp;Medical!C813,Profile!B:B,0)-1,3)</f>
        <v>#N/A</v>
      </c>
      <c r="L813" s="10" t="e">
        <f ca="1">OFFSET(Profile!$B$1,MATCH(D813&amp;"-"&amp;Medical!C813,Profile!B:B,0)-1,4)</f>
        <v>#N/A</v>
      </c>
      <c r="M813" s="10" t="e">
        <f ca="1">OFFSET(Profile!$B$1,MATCH(D813&amp;"-"&amp;Medical!C813,Profile!B:B,0)-1,5)</f>
        <v>#N/A</v>
      </c>
      <c r="N813" s="13"/>
      <c r="O813" s="13"/>
      <c r="P813" s="13"/>
      <c r="Q813" s="13"/>
      <c r="R813" s="27"/>
      <c r="S813" s="27"/>
      <c r="T813" s="27"/>
      <c r="U813" s="30" t="str">
        <f ca="1">IF(A813="","",IFERROR(IF(OFFSET('Data Model'!$K$1,MATCH(W813,'Data Model'!L:L,0)-1,0)=TRUE,"Y","N"),"N"))</f>
        <v/>
      </c>
      <c r="V813" s="10" t="str">
        <f t="shared" si="21"/>
        <v/>
      </c>
      <c r="W813" s="10" t="str">
        <f t="shared" si="22"/>
        <v/>
      </c>
    </row>
    <row r="814" spans="1:23">
      <c r="A814" s="11"/>
      <c r="B814" s="11"/>
      <c r="C814" s="11"/>
      <c r="D814" s="11"/>
      <c r="E814" s="11"/>
      <c r="F814" s="11"/>
      <c r="G814" s="11"/>
      <c r="H814" s="11"/>
      <c r="I814" s="10" t="str">
        <f ca="1">IFERROR(OFFSET(Profile!$B$1,MATCH(D814&amp;"-"&amp;Medical!C814,Profile!B:B,0)-1,1),"NO DATA PROFILE FOUND")</f>
        <v>NO DATA PROFILE FOUND</v>
      </c>
      <c r="J814" s="10" t="e">
        <f ca="1">OFFSET(Profile!$B$1,MATCH(D814&amp;"-"&amp;Medical!C814,Profile!B:B,0)-1,2)</f>
        <v>#N/A</v>
      </c>
      <c r="K814" s="10" t="e">
        <f ca="1">OFFSET(Profile!$B$1,MATCH(D814&amp;"-"&amp;Medical!C814,Profile!B:B,0)-1,3)</f>
        <v>#N/A</v>
      </c>
      <c r="L814" s="10" t="e">
        <f ca="1">OFFSET(Profile!$B$1,MATCH(D814&amp;"-"&amp;Medical!C814,Profile!B:B,0)-1,4)</f>
        <v>#N/A</v>
      </c>
      <c r="M814" s="10" t="e">
        <f ca="1">OFFSET(Profile!$B$1,MATCH(D814&amp;"-"&amp;Medical!C814,Profile!B:B,0)-1,5)</f>
        <v>#N/A</v>
      </c>
      <c r="N814" s="13"/>
      <c r="O814" s="13"/>
      <c r="P814" s="13"/>
      <c r="Q814" s="13"/>
      <c r="R814" s="27"/>
      <c r="S814" s="27"/>
      <c r="T814" s="27"/>
      <c r="U814" s="30" t="str">
        <f ca="1">IF(A814="","",IFERROR(IF(OFFSET('Data Model'!$K$1,MATCH(W814,'Data Model'!L:L,0)-1,0)=TRUE,"Y","N"),"N"))</f>
        <v/>
      </c>
      <c r="V814" s="10" t="str">
        <f t="shared" si="21"/>
        <v/>
      </c>
      <c r="W814" s="10" t="str">
        <f t="shared" si="22"/>
        <v/>
      </c>
    </row>
    <row r="815" spans="1:23">
      <c r="A815" s="11"/>
      <c r="B815" s="11"/>
      <c r="C815" s="11"/>
      <c r="D815" s="11"/>
      <c r="E815" s="11"/>
      <c r="F815" s="11"/>
      <c r="G815" s="11"/>
      <c r="H815" s="11"/>
      <c r="I815" s="10" t="str">
        <f ca="1">IFERROR(OFFSET(Profile!$B$1,MATCH(D815&amp;"-"&amp;Medical!C815,Profile!B:B,0)-1,1),"NO DATA PROFILE FOUND")</f>
        <v>NO DATA PROFILE FOUND</v>
      </c>
      <c r="J815" s="10" t="e">
        <f ca="1">OFFSET(Profile!$B$1,MATCH(D815&amp;"-"&amp;Medical!C815,Profile!B:B,0)-1,2)</f>
        <v>#N/A</v>
      </c>
      <c r="K815" s="10" t="e">
        <f ca="1">OFFSET(Profile!$B$1,MATCH(D815&amp;"-"&amp;Medical!C815,Profile!B:B,0)-1,3)</f>
        <v>#N/A</v>
      </c>
      <c r="L815" s="10" t="e">
        <f ca="1">OFFSET(Profile!$B$1,MATCH(D815&amp;"-"&amp;Medical!C815,Profile!B:B,0)-1,4)</f>
        <v>#N/A</v>
      </c>
      <c r="M815" s="10" t="e">
        <f ca="1">OFFSET(Profile!$B$1,MATCH(D815&amp;"-"&amp;Medical!C815,Profile!B:B,0)-1,5)</f>
        <v>#N/A</v>
      </c>
      <c r="N815" s="13"/>
      <c r="O815" s="13"/>
      <c r="P815" s="13"/>
      <c r="Q815" s="13"/>
      <c r="R815" s="27"/>
      <c r="S815" s="27"/>
      <c r="T815" s="27"/>
      <c r="U815" s="30" t="str">
        <f ca="1">IF(A815="","",IFERROR(IF(OFFSET('Data Model'!$K$1,MATCH(W815,'Data Model'!L:L,0)-1,0)=TRUE,"Y","N"),"N"))</f>
        <v/>
      </c>
      <c r="V815" s="10" t="str">
        <f t="shared" si="21"/>
        <v/>
      </c>
      <c r="W815" s="10" t="str">
        <f t="shared" si="22"/>
        <v/>
      </c>
    </row>
    <row r="816" spans="1:23">
      <c r="A816" s="11"/>
      <c r="B816" s="11"/>
      <c r="C816" s="11"/>
      <c r="D816" s="11"/>
      <c r="E816" s="11"/>
      <c r="F816" s="11"/>
      <c r="G816" s="11"/>
      <c r="H816" s="11"/>
      <c r="I816" s="10" t="str">
        <f ca="1">IFERROR(OFFSET(Profile!$B$1,MATCH(D816&amp;"-"&amp;Medical!C816,Profile!B:B,0)-1,1),"NO DATA PROFILE FOUND")</f>
        <v>NO DATA PROFILE FOUND</v>
      </c>
      <c r="J816" s="10" t="e">
        <f ca="1">OFFSET(Profile!$B$1,MATCH(D816&amp;"-"&amp;Medical!C816,Profile!B:B,0)-1,2)</f>
        <v>#N/A</v>
      </c>
      <c r="K816" s="10" t="e">
        <f ca="1">OFFSET(Profile!$B$1,MATCH(D816&amp;"-"&amp;Medical!C816,Profile!B:B,0)-1,3)</f>
        <v>#N/A</v>
      </c>
      <c r="L816" s="10" t="e">
        <f ca="1">OFFSET(Profile!$B$1,MATCH(D816&amp;"-"&amp;Medical!C816,Profile!B:B,0)-1,4)</f>
        <v>#N/A</v>
      </c>
      <c r="M816" s="10" t="e">
        <f ca="1">OFFSET(Profile!$B$1,MATCH(D816&amp;"-"&amp;Medical!C816,Profile!B:B,0)-1,5)</f>
        <v>#N/A</v>
      </c>
      <c r="N816" s="13"/>
      <c r="O816" s="13"/>
      <c r="P816" s="13"/>
      <c r="Q816" s="13"/>
      <c r="R816" s="27"/>
      <c r="S816" s="27"/>
      <c r="T816" s="27"/>
      <c r="U816" s="30" t="str">
        <f ca="1">IF(A816="","",IFERROR(IF(OFFSET('Data Model'!$K$1,MATCH(W816,'Data Model'!L:L,0)-1,0)=TRUE,"Y","N"),"N"))</f>
        <v/>
      </c>
      <c r="V816" s="10" t="str">
        <f t="shared" si="21"/>
        <v/>
      </c>
      <c r="W816" s="10" t="str">
        <f t="shared" si="22"/>
        <v/>
      </c>
    </row>
    <row r="817" spans="1:23">
      <c r="A817" s="11"/>
      <c r="B817" s="11"/>
      <c r="C817" s="11"/>
      <c r="D817" s="11"/>
      <c r="E817" s="11"/>
      <c r="F817" s="11"/>
      <c r="G817" s="11"/>
      <c r="H817" s="11"/>
      <c r="I817" s="10" t="str">
        <f ca="1">IFERROR(OFFSET(Profile!$B$1,MATCH(D817&amp;"-"&amp;Medical!C817,Profile!B:B,0)-1,1),"NO DATA PROFILE FOUND")</f>
        <v>NO DATA PROFILE FOUND</v>
      </c>
      <c r="J817" s="10" t="e">
        <f ca="1">OFFSET(Profile!$B$1,MATCH(D817&amp;"-"&amp;Medical!C817,Profile!B:B,0)-1,2)</f>
        <v>#N/A</v>
      </c>
      <c r="K817" s="10" t="e">
        <f ca="1">OFFSET(Profile!$B$1,MATCH(D817&amp;"-"&amp;Medical!C817,Profile!B:B,0)-1,3)</f>
        <v>#N/A</v>
      </c>
      <c r="L817" s="10" t="e">
        <f ca="1">OFFSET(Profile!$B$1,MATCH(D817&amp;"-"&amp;Medical!C817,Profile!B:B,0)-1,4)</f>
        <v>#N/A</v>
      </c>
      <c r="M817" s="10" t="e">
        <f ca="1">OFFSET(Profile!$B$1,MATCH(D817&amp;"-"&amp;Medical!C817,Profile!B:B,0)-1,5)</f>
        <v>#N/A</v>
      </c>
      <c r="N817" s="13"/>
      <c r="O817" s="13"/>
      <c r="P817" s="13"/>
      <c r="Q817" s="13"/>
      <c r="R817" s="27"/>
      <c r="S817" s="27"/>
      <c r="T817" s="27"/>
      <c r="U817" s="30" t="str">
        <f ca="1">IF(A817="","",IFERROR(IF(OFFSET('Data Model'!$K$1,MATCH(W817,'Data Model'!L:L,0)-1,0)=TRUE,"Y","N"),"N"))</f>
        <v/>
      </c>
      <c r="V817" s="10" t="str">
        <f t="shared" si="21"/>
        <v/>
      </c>
      <c r="W817" s="10" t="str">
        <f t="shared" si="22"/>
        <v/>
      </c>
    </row>
    <row r="818" spans="1:23">
      <c r="A818" s="11"/>
      <c r="B818" s="11"/>
      <c r="C818" s="11"/>
      <c r="D818" s="11"/>
      <c r="E818" s="11"/>
      <c r="F818" s="11"/>
      <c r="G818" s="11"/>
      <c r="H818" s="11"/>
      <c r="I818" s="10" t="str">
        <f ca="1">IFERROR(OFFSET(Profile!$B$1,MATCH(D818&amp;"-"&amp;Medical!C818,Profile!B:B,0)-1,1),"NO DATA PROFILE FOUND")</f>
        <v>NO DATA PROFILE FOUND</v>
      </c>
      <c r="J818" s="10" t="e">
        <f ca="1">OFFSET(Profile!$B$1,MATCH(D818&amp;"-"&amp;Medical!C818,Profile!B:B,0)-1,2)</f>
        <v>#N/A</v>
      </c>
      <c r="K818" s="10" t="e">
        <f ca="1">OFFSET(Profile!$B$1,MATCH(D818&amp;"-"&amp;Medical!C818,Profile!B:B,0)-1,3)</f>
        <v>#N/A</v>
      </c>
      <c r="L818" s="10" t="e">
        <f ca="1">OFFSET(Profile!$B$1,MATCH(D818&amp;"-"&amp;Medical!C818,Profile!B:B,0)-1,4)</f>
        <v>#N/A</v>
      </c>
      <c r="M818" s="10" t="e">
        <f ca="1">OFFSET(Profile!$B$1,MATCH(D818&amp;"-"&amp;Medical!C818,Profile!B:B,0)-1,5)</f>
        <v>#N/A</v>
      </c>
      <c r="N818" s="13"/>
      <c r="O818" s="13"/>
      <c r="P818" s="13"/>
      <c r="Q818" s="13"/>
      <c r="R818" s="27"/>
      <c r="S818" s="27"/>
      <c r="T818" s="27"/>
      <c r="U818" s="30" t="str">
        <f ca="1">IF(A818="","",IFERROR(IF(OFFSET('Data Model'!$K$1,MATCH(W818,'Data Model'!L:L,0)-1,0)=TRUE,"Y","N"),"N"))</f>
        <v/>
      </c>
      <c r="V818" s="10" t="str">
        <f t="shared" si="21"/>
        <v/>
      </c>
      <c r="W818" s="10" t="str">
        <f t="shared" si="22"/>
        <v/>
      </c>
    </row>
    <row r="819" spans="1:23">
      <c r="A819" s="11"/>
      <c r="B819" s="11"/>
      <c r="C819" s="11"/>
      <c r="D819" s="11"/>
      <c r="E819" s="11"/>
      <c r="F819" s="11"/>
      <c r="G819" s="11"/>
      <c r="H819" s="11"/>
      <c r="I819" s="10" t="str">
        <f ca="1">IFERROR(OFFSET(Profile!$B$1,MATCH(D819&amp;"-"&amp;Medical!C819,Profile!B:B,0)-1,1),"NO DATA PROFILE FOUND")</f>
        <v>NO DATA PROFILE FOUND</v>
      </c>
      <c r="J819" s="10" t="e">
        <f ca="1">OFFSET(Profile!$B$1,MATCH(D819&amp;"-"&amp;Medical!C819,Profile!B:B,0)-1,2)</f>
        <v>#N/A</v>
      </c>
      <c r="K819" s="10" t="e">
        <f ca="1">OFFSET(Profile!$B$1,MATCH(D819&amp;"-"&amp;Medical!C819,Profile!B:B,0)-1,3)</f>
        <v>#N/A</v>
      </c>
      <c r="L819" s="10" t="e">
        <f ca="1">OFFSET(Profile!$B$1,MATCH(D819&amp;"-"&amp;Medical!C819,Profile!B:B,0)-1,4)</f>
        <v>#N/A</v>
      </c>
      <c r="M819" s="10" t="e">
        <f ca="1">OFFSET(Profile!$B$1,MATCH(D819&amp;"-"&amp;Medical!C819,Profile!B:B,0)-1,5)</f>
        <v>#N/A</v>
      </c>
      <c r="N819" s="13"/>
      <c r="O819" s="13"/>
      <c r="P819" s="13"/>
      <c r="Q819" s="13"/>
      <c r="R819" s="27"/>
      <c r="S819" s="27"/>
      <c r="T819" s="27"/>
      <c r="U819" s="30" t="str">
        <f ca="1">IF(A819="","",IFERROR(IF(OFFSET('Data Model'!$K$1,MATCH(W819,'Data Model'!L:L,0)-1,0)=TRUE,"Y","N"),"N"))</f>
        <v/>
      </c>
      <c r="V819" s="10" t="str">
        <f t="shared" si="21"/>
        <v/>
      </c>
      <c r="W819" s="10" t="str">
        <f t="shared" si="22"/>
        <v/>
      </c>
    </row>
    <row r="820" spans="1:23">
      <c r="A820" s="11"/>
      <c r="B820" s="11"/>
      <c r="C820" s="11"/>
      <c r="D820" s="11"/>
      <c r="E820" s="11"/>
      <c r="F820" s="11"/>
      <c r="G820" s="11"/>
      <c r="H820" s="11"/>
      <c r="I820" s="10" t="str">
        <f ca="1">IFERROR(OFFSET(Profile!$B$1,MATCH(D820&amp;"-"&amp;Medical!C820,Profile!B:B,0)-1,1),"NO DATA PROFILE FOUND")</f>
        <v>NO DATA PROFILE FOUND</v>
      </c>
      <c r="J820" s="10" t="e">
        <f ca="1">OFFSET(Profile!$B$1,MATCH(D820&amp;"-"&amp;Medical!C820,Profile!B:B,0)-1,2)</f>
        <v>#N/A</v>
      </c>
      <c r="K820" s="10" t="e">
        <f ca="1">OFFSET(Profile!$B$1,MATCH(D820&amp;"-"&amp;Medical!C820,Profile!B:B,0)-1,3)</f>
        <v>#N/A</v>
      </c>
      <c r="L820" s="10" t="e">
        <f ca="1">OFFSET(Profile!$B$1,MATCH(D820&amp;"-"&amp;Medical!C820,Profile!B:B,0)-1,4)</f>
        <v>#N/A</v>
      </c>
      <c r="M820" s="10" t="e">
        <f ca="1">OFFSET(Profile!$B$1,MATCH(D820&amp;"-"&amp;Medical!C820,Profile!B:B,0)-1,5)</f>
        <v>#N/A</v>
      </c>
      <c r="N820" s="13"/>
      <c r="O820" s="13"/>
      <c r="P820" s="13"/>
      <c r="Q820" s="13"/>
      <c r="R820" s="27"/>
      <c r="S820" s="27"/>
      <c r="T820" s="27"/>
      <c r="U820" s="30" t="str">
        <f ca="1">IF(A820="","",IFERROR(IF(OFFSET('Data Model'!$K$1,MATCH(W820,'Data Model'!L:L,0)-1,0)=TRUE,"Y","N"),"N"))</f>
        <v/>
      </c>
      <c r="V820" s="10" t="str">
        <f t="shared" si="21"/>
        <v/>
      </c>
      <c r="W820" s="10" t="str">
        <f t="shared" si="22"/>
        <v/>
      </c>
    </row>
    <row r="821" spans="1:23">
      <c r="A821" s="11"/>
      <c r="B821" s="11"/>
      <c r="C821" s="11"/>
      <c r="D821" s="11"/>
      <c r="E821" s="11"/>
      <c r="F821" s="11"/>
      <c r="G821" s="11"/>
      <c r="H821" s="11"/>
      <c r="I821" s="10" t="str">
        <f ca="1">IFERROR(OFFSET(Profile!$B$1,MATCH(D821&amp;"-"&amp;Medical!C821,Profile!B:B,0)-1,1),"NO DATA PROFILE FOUND")</f>
        <v>NO DATA PROFILE FOUND</v>
      </c>
      <c r="J821" s="10" t="e">
        <f ca="1">OFFSET(Profile!$B$1,MATCH(D821&amp;"-"&amp;Medical!C821,Profile!B:B,0)-1,2)</f>
        <v>#N/A</v>
      </c>
      <c r="K821" s="10" t="e">
        <f ca="1">OFFSET(Profile!$B$1,MATCH(D821&amp;"-"&amp;Medical!C821,Profile!B:B,0)-1,3)</f>
        <v>#N/A</v>
      </c>
      <c r="L821" s="10" t="e">
        <f ca="1">OFFSET(Profile!$B$1,MATCH(D821&amp;"-"&amp;Medical!C821,Profile!B:B,0)-1,4)</f>
        <v>#N/A</v>
      </c>
      <c r="M821" s="10" t="e">
        <f ca="1">OFFSET(Profile!$B$1,MATCH(D821&amp;"-"&amp;Medical!C821,Profile!B:B,0)-1,5)</f>
        <v>#N/A</v>
      </c>
      <c r="N821" s="13"/>
      <c r="O821" s="13"/>
      <c r="P821" s="13"/>
      <c r="Q821" s="13"/>
      <c r="R821" s="27"/>
      <c r="S821" s="27"/>
      <c r="T821" s="27"/>
      <c r="U821" s="30" t="str">
        <f ca="1">IF(A821="","",IFERROR(IF(OFFSET('Data Model'!$K$1,MATCH(W821,'Data Model'!L:L,0)-1,0)=TRUE,"Y","N"),"N"))</f>
        <v/>
      </c>
      <c r="V821" s="10" t="str">
        <f t="shared" si="21"/>
        <v/>
      </c>
      <c r="W821" s="10" t="str">
        <f t="shared" si="22"/>
        <v/>
      </c>
    </row>
    <row r="822" spans="1:23">
      <c r="A822" s="11"/>
      <c r="B822" s="11"/>
      <c r="C822" s="11"/>
      <c r="D822" s="11"/>
      <c r="E822" s="11"/>
      <c r="F822" s="11"/>
      <c r="G822" s="11"/>
      <c r="H822" s="11"/>
      <c r="I822" s="10" t="str">
        <f ca="1">IFERROR(OFFSET(Profile!$B$1,MATCH(D822&amp;"-"&amp;Medical!C822,Profile!B:B,0)-1,1),"NO DATA PROFILE FOUND")</f>
        <v>NO DATA PROFILE FOUND</v>
      </c>
      <c r="J822" s="10" t="e">
        <f ca="1">OFFSET(Profile!$B$1,MATCH(D822&amp;"-"&amp;Medical!C822,Profile!B:B,0)-1,2)</f>
        <v>#N/A</v>
      </c>
      <c r="K822" s="10" t="e">
        <f ca="1">OFFSET(Profile!$B$1,MATCH(D822&amp;"-"&amp;Medical!C822,Profile!B:B,0)-1,3)</f>
        <v>#N/A</v>
      </c>
      <c r="L822" s="10" t="e">
        <f ca="1">OFFSET(Profile!$B$1,MATCH(D822&amp;"-"&amp;Medical!C822,Profile!B:B,0)-1,4)</f>
        <v>#N/A</v>
      </c>
      <c r="M822" s="10" t="e">
        <f ca="1">OFFSET(Profile!$B$1,MATCH(D822&amp;"-"&amp;Medical!C822,Profile!B:B,0)-1,5)</f>
        <v>#N/A</v>
      </c>
      <c r="N822" s="13"/>
      <c r="O822" s="13"/>
      <c r="P822" s="13"/>
      <c r="Q822" s="13"/>
      <c r="R822" s="27"/>
      <c r="S822" s="27"/>
      <c r="T822" s="27"/>
      <c r="U822" s="30" t="str">
        <f ca="1">IF(A822="","",IFERROR(IF(OFFSET('Data Model'!$K$1,MATCH(W822,'Data Model'!L:L,0)-1,0)=TRUE,"Y","N"),"N"))</f>
        <v/>
      </c>
      <c r="V822" s="10" t="str">
        <f t="shared" si="21"/>
        <v/>
      </c>
      <c r="W822" s="10" t="str">
        <f t="shared" si="22"/>
        <v/>
      </c>
    </row>
    <row r="823" spans="1:23">
      <c r="A823" s="11"/>
      <c r="B823" s="11"/>
      <c r="C823" s="11"/>
      <c r="D823" s="11"/>
      <c r="E823" s="11"/>
      <c r="F823" s="11"/>
      <c r="G823" s="11"/>
      <c r="H823" s="11"/>
      <c r="I823" s="10" t="str">
        <f ca="1">IFERROR(OFFSET(Profile!$B$1,MATCH(D823&amp;"-"&amp;Medical!C823,Profile!B:B,0)-1,1),"NO DATA PROFILE FOUND")</f>
        <v>NO DATA PROFILE FOUND</v>
      </c>
      <c r="J823" s="10" t="e">
        <f ca="1">OFFSET(Profile!$B$1,MATCH(D823&amp;"-"&amp;Medical!C823,Profile!B:B,0)-1,2)</f>
        <v>#N/A</v>
      </c>
      <c r="K823" s="10" t="e">
        <f ca="1">OFFSET(Profile!$B$1,MATCH(D823&amp;"-"&amp;Medical!C823,Profile!B:B,0)-1,3)</f>
        <v>#N/A</v>
      </c>
      <c r="L823" s="10" t="e">
        <f ca="1">OFFSET(Profile!$B$1,MATCH(D823&amp;"-"&amp;Medical!C823,Profile!B:B,0)-1,4)</f>
        <v>#N/A</v>
      </c>
      <c r="M823" s="10" t="e">
        <f ca="1">OFFSET(Profile!$B$1,MATCH(D823&amp;"-"&amp;Medical!C823,Profile!B:B,0)-1,5)</f>
        <v>#N/A</v>
      </c>
      <c r="N823" s="13"/>
      <c r="O823" s="13"/>
      <c r="P823" s="13"/>
      <c r="Q823" s="13"/>
      <c r="R823" s="27"/>
      <c r="S823" s="27"/>
      <c r="T823" s="27"/>
      <c r="U823" s="30" t="str">
        <f ca="1">IF(A823="","",IFERROR(IF(OFFSET('Data Model'!$K$1,MATCH(W823,'Data Model'!L:L,0)-1,0)=TRUE,"Y","N"),"N"))</f>
        <v/>
      </c>
      <c r="V823" s="10" t="str">
        <f t="shared" si="21"/>
        <v/>
      </c>
      <c r="W823" s="10" t="str">
        <f t="shared" si="22"/>
        <v/>
      </c>
    </row>
    <row r="824" spans="1:23">
      <c r="A824" s="11"/>
      <c r="B824" s="11"/>
      <c r="C824" s="11"/>
      <c r="D824" s="11"/>
      <c r="E824" s="11"/>
      <c r="F824" s="11"/>
      <c r="G824" s="11"/>
      <c r="H824" s="11"/>
      <c r="I824" s="10" t="str">
        <f ca="1">IFERROR(OFFSET(Profile!$B$1,MATCH(D824&amp;"-"&amp;Medical!C824,Profile!B:B,0)-1,1),"NO DATA PROFILE FOUND")</f>
        <v>NO DATA PROFILE FOUND</v>
      </c>
      <c r="J824" s="10" t="e">
        <f ca="1">OFFSET(Profile!$B$1,MATCH(D824&amp;"-"&amp;Medical!C824,Profile!B:B,0)-1,2)</f>
        <v>#N/A</v>
      </c>
      <c r="K824" s="10" t="e">
        <f ca="1">OFFSET(Profile!$B$1,MATCH(D824&amp;"-"&amp;Medical!C824,Profile!B:B,0)-1,3)</f>
        <v>#N/A</v>
      </c>
      <c r="L824" s="10" t="e">
        <f ca="1">OFFSET(Profile!$B$1,MATCH(D824&amp;"-"&amp;Medical!C824,Profile!B:B,0)-1,4)</f>
        <v>#N/A</v>
      </c>
      <c r="M824" s="10" t="e">
        <f ca="1">OFFSET(Profile!$B$1,MATCH(D824&amp;"-"&amp;Medical!C824,Profile!B:B,0)-1,5)</f>
        <v>#N/A</v>
      </c>
      <c r="N824" s="13"/>
      <c r="O824" s="13"/>
      <c r="P824" s="13"/>
      <c r="Q824" s="13"/>
      <c r="R824" s="27"/>
      <c r="S824" s="27"/>
      <c r="T824" s="27"/>
      <c r="U824" s="30" t="str">
        <f ca="1">IF(A824="","",IFERROR(IF(OFFSET('Data Model'!$K$1,MATCH(W824,'Data Model'!L:L,0)-1,0)=TRUE,"Y","N"),"N"))</f>
        <v/>
      </c>
      <c r="V824" s="10" t="str">
        <f t="shared" si="21"/>
        <v/>
      </c>
      <c r="W824" s="10" t="str">
        <f t="shared" si="22"/>
        <v/>
      </c>
    </row>
    <row r="825" spans="1:23">
      <c r="A825" s="11"/>
      <c r="B825" s="11"/>
      <c r="C825" s="11"/>
      <c r="D825" s="11"/>
      <c r="E825" s="11"/>
      <c r="F825" s="11"/>
      <c r="G825" s="11"/>
      <c r="H825" s="11"/>
      <c r="I825" s="10" t="str">
        <f ca="1">IFERROR(OFFSET(Profile!$B$1,MATCH(D825&amp;"-"&amp;Medical!C825,Profile!B:B,0)-1,1),"NO DATA PROFILE FOUND")</f>
        <v>NO DATA PROFILE FOUND</v>
      </c>
      <c r="J825" s="10" t="e">
        <f ca="1">OFFSET(Profile!$B$1,MATCH(D825&amp;"-"&amp;Medical!C825,Profile!B:B,0)-1,2)</f>
        <v>#N/A</v>
      </c>
      <c r="K825" s="10" t="e">
        <f ca="1">OFFSET(Profile!$B$1,MATCH(D825&amp;"-"&amp;Medical!C825,Profile!B:B,0)-1,3)</f>
        <v>#N/A</v>
      </c>
      <c r="L825" s="10" t="e">
        <f ca="1">OFFSET(Profile!$B$1,MATCH(D825&amp;"-"&amp;Medical!C825,Profile!B:B,0)-1,4)</f>
        <v>#N/A</v>
      </c>
      <c r="M825" s="10" t="e">
        <f ca="1">OFFSET(Profile!$B$1,MATCH(D825&amp;"-"&amp;Medical!C825,Profile!B:B,0)-1,5)</f>
        <v>#N/A</v>
      </c>
      <c r="N825" s="13"/>
      <c r="O825" s="13"/>
      <c r="P825" s="13"/>
      <c r="Q825" s="13"/>
      <c r="R825" s="27"/>
      <c r="S825" s="27"/>
      <c r="T825" s="27"/>
      <c r="U825" s="30" t="str">
        <f ca="1">IF(A825="","",IFERROR(IF(OFFSET('Data Model'!$K$1,MATCH(W825,'Data Model'!L:L,0)-1,0)=TRUE,"Y","N"),"N"))</f>
        <v/>
      </c>
      <c r="V825" s="10" t="str">
        <f t="shared" si="21"/>
        <v/>
      </c>
      <c r="W825" s="10" t="str">
        <f t="shared" si="22"/>
        <v/>
      </c>
    </row>
    <row r="826" spans="1:23">
      <c r="A826" s="11"/>
      <c r="B826" s="11"/>
      <c r="C826" s="11"/>
      <c r="D826" s="11"/>
      <c r="E826" s="11"/>
      <c r="F826" s="11"/>
      <c r="G826" s="11"/>
      <c r="H826" s="11"/>
      <c r="I826" s="10" t="str">
        <f ca="1">IFERROR(OFFSET(Profile!$B$1,MATCH(D826&amp;"-"&amp;Medical!C826,Profile!B:B,0)-1,1),"NO DATA PROFILE FOUND")</f>
        <v>NO DATA PROFILE FOUND</v>
      </c>
      <c r="J826" s="10" t="e">
        <f ca="1">OFFSET(Profile!$B$1,MATCH(D826&amp;"-"&amp;Medical!C826,Profile!B:B,0)-1,2)</f>
        <v>#N/A</v>
      </c>
      <c r="K826" s="10" t="e">
        <f ca="1">OFFSET(Profile!$B$1,MATCH(D826&amp;"-"&amp;Medical!C826,Profile!B:B,0)-1,3)</f>
        <v>#N/A</v>
      </c>
      <c r="L826" s="10" t="e">
        <f ca="1">OFFSET(Profile!$B$1,MATCH(D826&amp;"-"&amp;Medical!C826,Profile!B:B,0)-1,4)</f>
        <v>#N/A</v>
      </c>
      <c r="M826" s="10" t="e">
        <f ca="1">OFFSET(Profile!$B$1,MATCH(D826&amp;"-"&amp;Medical!C826,Profile!B:B,0)-1,5)</f>
        <v>#N/A</v>
      </c>
      <c r="N826" s="13"/>
      <c r="O826" s="13"/>
      <c r="P826" s="13"/>
      <c r="Q826" s="13"/>
      <c r="R826" s="27"/>
      <c r="S826" s="27"/>
      <c r="T826" s="27"/>
      <c r="U826" s="30" t="str">
        <f ca="1">IF(A826="","",IFERROR(IF(OFFSET('Data Model'!$K$1,MATCH(W826,'Data Model'!L:L,0)-1,0)=TRUE,"Y","N"),"N"))</f>
        <v/>
      </c>
      <c r="V826" s="10" t="str">
        <f t="shared" si="21"/>
        <v/>
      </c>
      <c r="W826" s="10" t="str">
        <f t="shared" si="22"/>
        <v/>
      </c>
    </row>
    <row r="827" spans="1:23">
      <c r="A827" s="11"/>
      <c r="B827" s="11"/>
      <c r="C827" s="11"/>
      <c r="D827" s="11"/>
      <c r="E827" s="11"/>
      <c r="F827" s="11"/>
      <c r="G827" s="11"/>
      <c r="H827" s="11"/>
      <c r="I827" s="10" t="str">
        <f ca="1">IFERROR(OFFSET(Profile!$B$1,MATCH(D827&amp;"-"&amp;Medical!C827,Profile!B:B,0)-1,1),"NO DATA PROFILE FOUND")</f>
        <v>NO DATA PROFILE FOUND</v>
      </c>
      <c r="J827" s="10" t="e">
        <f ca="1">OFFSET(Profile!$B$1,MATCH(D827&amp;"-"&amp;Medical!C827,Profile!B:B,0)-1,2)</f>
        <v>#N/A</v>
      </c>
      <c r="K827" s="10" t="e">
        <f ca="1">OFFSET(Profile!$B$1,MATCH(D827&amp;"-"&amp;Medical!C827,Profile!B:B,0)-1,3)</f>
        <v>#N/A</v>
      </c>
      <c r="L827" s="10" t="e">
        <f ca="1">OFFSET(Profile!$B$1,MATCH(D827&amp;"-"&amp;Medical!C827,Profile!B:B,0)-1,4)</f>
        <v>#N/A</v>
      </c>
      <c r="M827" s="10" t="e">
        <f ca="1">OFFSET(Profile!$B$1,MATCH(D827&amp;"-"&amp;Medical!C827,Profile!B:B,0)-1,5)</f>
        <v>#N/A</v>
      </c>
      <c r="N827" s="13"/>
      <c r="O827" s="13"/>
      <c r="P827" s="13"/>
      <c r="Q827" s="13"/>
      <c r="R827" s="27"/>
      <c r="S827" s="27"/>
      <c r="T827" s="27"/>
      <c r="U827" s="30" t="str">
        <f ca="1">IF(A827="","",IFERROR(IF(OFFSET('Data Model'!$K$1,MATCH(W827,'Data Model'!L:L,0)-1,0)=TRUE,"Y","N"),"N"))</f>
        <v/>
      </c>
      <c r="V827" s="10" t="str">
        <f t="shared" si="21"/>
        <v/>
      </c>
      <c r="W827" s="10" t="str">
        <f t="shared" si="22"/>
        <v/>
      </c>
    </row>
    <row r="828" spans="1:23">
      <c r="A828" s="11"/>
      <c r="B828" s="11"/>
      <c r="C828" s="11"/>
      <c r="D828" s="11"/>
      <c r="E828" s="11"/>
      <c r="F828" s="11"/>
      <c r="G828" s="11"/>
      <c r="H828" s="11"/>
      <c r="I828" s="10" t="str">
        <f ca="1">IFERROR(OFFSET(Profile!$B$1,MATCH(D828&amp;"-"&amp;Medical!C828,Profile!B:B,0)-1,1),"NO DATA PROFILE FOUND")</f>
        <v>NO DATA PROFILE FOUND</v>
      </c>
      <c r="J828" s="10" t="e">
        <f ca="1">OFFSET(Profile!$B$1,MATCH(D828&amp;"-"&amp;Medical!C828,Profile!B:B,0)-1,2)</f>
        <v>#N/A</v>
      </c>
      <c r="K828" s="10" t="e">
        <f ca="1">OFFSET(Profile!$B$1,MATCH(D828&amp;"-"&amp;Medical!C828,Profile!B:B,0)-1,3)</f>
        <v>#N/A</v>
      </c>
      <c r="L828" s="10" t="e">
        <f ca="1">OFFSET(Profile!$B$1,MATCH(D828&amp;"-"&amp;Medical!C828,Profile!B:B,0)-1,4)</f>
        <v>#N/A</v>
      </c>
      <c r="M828" s="10" t="e">
        <f ca="1">OFFSET(Profile!$B$1,MATCH(D828&amp;"-"&amp;Medical!C828,Profile!B:B,0)-1,5)</f>
        <v>#N/A</v>
      </c>
      <c r="N828" s="13"/>
      <c r="O828" s="13"/>
      <c r="P828" s="13"/>
      <c r="Q828" s="13"/>
      <c r="R828" s="27"/>
      <c r="S828" s="27"/>
      <c r="T828" s="27"/>
      <c r="U828" s="30" t="str">
        <f ca="1">IF(A828="","",IFERROR(IF(OFFSET('Data Model'!$K$1,MATCH(W828,'Data Model'!L:L,0)-1,0)=TRUE,"Y","N"),"N"))</f>
        <v/>
      </c>
      <c r="V828" s="10" t="str">
        <f t="shared" si="21"/>
        <v/>
      </c>
      <c r="W828" s="10" t="str">
        <f t="shared" si="22"/>
        <v/>
      </c>
    </row>
    <row r="829" spans="1:23">
      <c r="A829" s="11"/>
      <c r="B829" s="11"/>
      <c r="C829" s="11"/>
      <c r="D829" s="11"/>
      <c r="E829" s="11"/>
      <c r="F829" s="11"/>
      <c r="G829" s="11"/>
      <c r="H829" s="11"/>
      <c r="I829" s="10" t="str">
        <f ca="1">IFERROR(OFFSET(Profile!$B$1,MATCH(D829&amp;"-"&amp;Medical!C829,Profile!B:B,0)-1,1),"NO DATA PROFILE FOUND")</f>
        <v>NO DATA PROFILE FOUND</v>
      </c>
      <c r="J829" s="10" t="e">
        <f ca="1">OFFSET(Profile!$B$1,MATCH(D829&amp;"-"&amp;Medical!C829,Profile!B:B,0)-1,2)</f>
        <v>#N/A</v>
      </c>
      <c r="K829" s="10" t="e">
        <f ca="1">OFFSET(Profile!$B$1,MATCH(D829&amp;"-"&amp;Medical!C829,Profile!B:B,0)-1,3)</f>
        <v>#N/A</v>
      </c>
      <c r="L829" s="10" t="e">
        <f ca="1">OFFSET(Profile!$B$1,MATCH(D829&amp;"-"&amp;Medical!C829,Profile!B:B,0)-1,4)</f>
        <v>#N/A</v>
      </c>
      <c r="M829" s="10" t="e">
        <f ca="1">OFFSET(Profile!$B$1,MATCH(D829&amp;"-"&amp;Medical!C829,Profile!B:B,0)-1,5)</f>
        <v>#N/A</v>
      </c>
      <c r="N829" s="13"/>
      <c r="O829" s="13"/>
      <c r="P829" s="13"/>
      <c r="Q829" s="13"/>
      <c r="R829" s="27"/>
      <c r="S829" s="27"/>
      <c r="T829" s="27"/>
      <c r="U829" s="30" t="str">
        <f ca="1">IF(A829="","",IFERROR(IF(OFFSET('Data Model'!$K$1,MATCH(W829,'Data Model'!L:L,0)-1,0)=TRUE,"Y","N"),"N"))</f>
        <v/>
      </c>
      <c r="V829" s="10" t="str">
        <f t="shared" si="21"/>
        <v/>
      </c>
      <c r="W829" s="10" t="str">
        <f t="shared" si="22"/>
        <v/>
      </c>
    </row>
    <row r="830" spans="1:23">
      <c r="A830" s="11"/>
      <c r="B830" s="11"/>
      <c r="C830" s="11"/>
      <c r="D830" s="11"/>
      <c r="E830" s="11"/>
      <c r="F830" s="11"/>
      <c r="G830" s="11"/>
      <c r="H830" s="11"/>
      <c r="I830" s="10" t="str">
        <f ca="1">IFERROR(OFFSET(Profile!$B$1,MATCH(D830&amp;"-"&amp;Medical!C830,Profile!B:B,0)-1,1),"NO DATA PROFILE FOUND")</f>
        <v>NO DATA PROFILE FOUND</v>
      </c>
      <c r="J830" s="10" t="e">
        <f ca="1">OFFSET(Profile!$B$1,MATCH(D830&amp;"-"&amp;Medical!C830,Profile!B:B,0)-1,2)</f>
        <v>#N/A</v>
      </c>
      <c r="K830" s="10" t="e">
        <f ca="1">OFFSET(Profile!$B$1,MATCH(D830&amp;"-"&amp;Medical!C830,Profile!B:B,0)-1,3)</f>
        <v>#N/A</v>
      </c>
      <c r="L830" s="10" t="e">
        <f ca="1">OFFSET(Profile!$B$1,MATCH(D830&amp;"-"&amp;Medical!C830,Profile!B:B,0)-1,4)</f>
        <v>#N/A</v>
      </c>
      <c r="M830" s="10" t="e">
        <f ca="1">OFFSET(Profile!$B$1,MATCH(D830&amp;"-"&amp;Medical!C830,Profile!B:B,0)-1,5)</f>
        <v>#N/A</v>
      </c>
      <c r="N830" s="13"/>
      <c r="O830" s="13"/>
      <c r="P830" s="13"/>
      <c r="Q830" s="13"/>
      <c r="R830" s="27"/>
      <c r="S830" s="27"/>
      <c r="T830" s="27"/>
      <c r="U830" s="30" t="str">
        <f ca="1">IF(A830="","",IFERROR(IF(OFFSET('Data Model'!$K$1,MATCH(W830,'Data Model'!L:L,0)-1,0)=TRUE,"Y","N"),"N"))</f>
        <v/>
      </c>
      <c r="V830" s="10" t="str">
        <f t="shared" si="21"/>
        <v/>
      </c>
      <c r="W830" s="10" t="str">
        <f t="shared" si="22"/>
        <v/>
      </c>
    </row>
    <row r="831" spans="1:23">
      <c r="A831" s="11"/>
      <c r="B831" s="11"/>
      <c r="C831" s="11"/>
      <c r="D831" s="11"/>
      <c r="E831" s="11"/>
      <c r="F831" s="11"/>
      <c r="G831" s="11"/>
      <c r="H831" s="11"/>
      <c r="I831" s="10" t="str">
        <f ca="1">IFERROR(OFFSET(Profile!$B$1,MATCH(D831&amp;"-"&amp;Medical!C831,Profile!B:B,0)-1,1),"NO DATA PROFILE FOUND")</f>
        <v>NO DATA PROFILE FOUND</v>
      </c>
      <c r="J831" s="10" t="e">
        <f ca="1">OFFSET(Profile!$B$1,MATCH(D831&amp;"-"&amp;Medical!C831,Profile!B:B,0)-1,2)</f>
        <v>#N/A</v>
      </c>
      <c r="K831" s="10" t="e">
        <f ca="1">OFFSET(Profile!$B$1,MATCH(D831&amp;"-"&amp;Medical!C831,Profile!B:B,0)-1,3)</f>
        <v>#N/A</v>
      </c>
      <c r="L831" s="10" t="e">
        <f ca="1">OFFSET(Profile!$B$1,MATCH(D831&amp;"-"&amp;Medical!C831,Profile!B:B,0)-1,4)</f>
        <v>#N/A</v>
      </c>
      <c r="M831" s="10" t="e">
        <f ca="1">OFFSET(Profile!$B$1,MATCH(D831&amp;"-"&amp;Medical!C831,Profile!B:B,0)-1,5)</f>
        <v>#N/A</v>
      </c>
      <c r="N831" s="13"/>
      <c r="O831" s="13"/>
      <c r="P831" s="13"/>
      <c r="Q831" s="13"/>
      <c r="R831" s="27"/>
      <c r="S831" s="27"/>
      <c r="T831" s="27"/>
      <c r="U831" s="30" t="str">
        <f ca="1">IF(A831="","",IFERROR(IF(OFFSET('Data Model'!$K$1,MATCH(W831,'Data Model'!L:L,0)-1,0)=TRUE,"Y","N"),"N"))</f>
        <v/>
      </c>
      <c r="V831" s="10" t="str">
        <f t="shared" si="21"/>
        <v/>
      </c>
      <c r="W831" s="10" t="str">
        <f t="shared" si="22"/>
        <v/>
      </c>
    </row>
    <row r="832" spans="1:23">
      <c r="A832" s="11"/>
      <c r="B832" s="11"/>
      <c r="C832" s="11"/>
      <c r="D832" s="11"/>
      <c r="E832" s="11"/>
      <c r="F832" s="11"/>
      <c r="G832" s="11"/>
      <c r="H832" s="11"/>
      <c r="I832" s="10" t="str">
        <f ca="1">IFERROR(OFFSET(Profile!$B$1,MATCH(D832&amp;"-"&amp;Medical!C832,Profile!B:B,0)-1,1),"NO DATA PROFILE FOUND")</f>
        <v>NO DATA PROFILE FOUND</v>
      </c>
      <c r="J832" s="10" t="e">
        <f ca="1">OFFSET(Profile!$B$1,MATCH(D832&amp;"-"&amp;Medical!C832,Profile!B:B,0)-1,2)</f>
        <v>#N/A</v>
      </c>
      <c r="K832" s="10" t="e">
        <f ca="1">OFFSET(Profile!$B$1,MATCH(D832&amp;"-"&amp;Medical!C832,Profile!B:B,0)-1,3)</f>
        <v>#N/A</v>
      </c>
      <c r="L832" s="10" t="e">
        <f ca="1">OFFSET(Profile!$B$1,MATCH(D832&amp;"-"&amp;Medical!C832,Profile!B:B,0)-1,4)</f>
        <v>#N/A</v>
      </c>
      <c r="M832" s="10" t="e">
        <f ca="1">OFFSET(Profile!$B$1,MATCH(D832&amp;"-"&amp;Medical!C832,Profile!B:B,0)-1,5)</f>
        <v>#N/A</v>
      </c>
      <c r="N832" s="13"/>
      <c r="O832" s="13"/>
      <c r="P832" s="13"/>
      <c r="Q832" s="13"/>
      <c r="R832" s="27"/>
      <c r="S832" s="27"/>
      <c r="T832" s="27"/>
      <c r="U832" s="30" t="str">
        <f ca="1">IF(A832="","",IFERROR(IF(OFFSET('Data Model'!$K$1,MATCH(W832,'Data Model'!L:L,0)-1,0)=TRUE,"Y","N"),"N"))</f>
        <v/>
      </c>
      <c r="V832" s="10" t="str">
        <f t="shared" si="21"/>
        <v/>
      </c>
      <c r="W832" s="10" t="str">
        <f t="shared" si="22"/>
        <v/>
      </c>
    </row>
    <row r="833" spans="1:23">
      <c r="A833" s="11"/>
      <c r="B833" s="11"/>
      <c r="C833" s="11"/>
      <c r="D833" s="11"/>
      <c r="E833" s="11"/>
      <c r="F833" s="11"/>
      <c r="G833" s="11"/>
      <c r="H833" s="11"/>
      <c r="I833" s="10" t="str">
        <f ca="1">IFERROR(OFFSET(Profile!$B$1,MATCH(D833&amp;"-"&amp;Medical!C833,Profile!B:B,0)-1,1),"NO DATA PROFILE FOUND")</f>
        <v>NO DATA PROFILE FOUND</v>
      </c>
      <c r="J833" s="10" t="e">
        <f ca="1">OFFSET(Profile!$B$1,MATCH(D833&amp;"-"&amp;Medical!C833,Profile!B:B,0)-1,2)</f>
        <v>#N/A</v>
      </c>
      <c r="K833" s="10" t="e">
        <f ca="1">OFFSET(Profile!$B$1,MATCH(D833&amp;"-"&amp;Medical!C833,Profile!B:B,0)-1,3)</f>
        <v>#N/A</v>
      </c>
      <c r="L833" s="10" t="e">
        <f ca="1">OFFSET(Profile!$B$1,MATCH(D833&amp;"-"&amp;Medical!C833,Profile!B:B,0)-1,4)</f>
        <v>#N/A</v>
      </c>
      <c r="M833" s="10" t="e">
        <f ca="1">OFFSET(Profile!$B$1,MATCH(D833&amp;"-"&amp;Medical!C833,Profile!B:B,0)-1,5)</f>
        <v>#N/A</v>
      </c>
      <c r="N833" s="13"/>
      <c r="O833" s="13"/>
      <c r="P833" s="13"/>
      <c r="Q833" s="13"/>
      <c r="R833" s="27"/>
      <c r="S833" s="27"/>
      <c r="T833" s="27"/>
      <c r="U833" s="30" t="str">
        <f ca="1">IF(A833="","",IFERROR(IF(OFFSET('Data Model'!$K$1,MATCH(W833,'Data Model'!L:L,0)-1,0)=TRUE,"Y","N"),"N"))</f>
        <v/>
      </c>
      <c r="V833" s="10" t="str">
        <f t="shared" si="21"/>
        <v/>
      </c>
      <c r="W833" s="10" t="str">
        <f t="shared" si="22"/>
        <v/>
      </c>
    </row>
    <row r="834" spans="1:23">
      <c r="A834" s="11"/>
      <c r="B834" s="11"/>
      <c r="C834" s="11"/>
      <c r="D834" s="11"/>
      <c r="E834" s="11"/>
      <c r="F834" s="11"/>
      <c r="G834" s="11"/>
      <c r="H834" s="11"/>
      <c r="I834" s="10" t="str">
        <f ca="1">IFERROR(OFFSET(Profile!$B$1,MATCH(D834&amp;"-"&amp;Medical!C834,Profile!B:B,0)-1,1),"NO DATA PROFILE FOUND")</f>
        <v>NO DATA PROFILE FOUND</v>
      </c>
      <c r="J834" s="10" t="e">
        <f ca="1">OFFSET(Profile!$B$1,MATCH(D834&amp;"-"&amp;Medical!C834,Profile!B:B,0)-1,2)</f>
        <v>#N/A</v>
      </c>
      <c r="K834" s="10" t="e">
        <f ca="1">OFFSET(Profile!$B$1,MATCH(D834&amp;"-"&amp;Medical!C834,Profile!B:B,0)-1,3)</f>
        <v>#N/A</v>
      </c>
      <c r="L834" s="10" t="e">
        <f ca="1">OFFSET(Profile!$B$1,MATCH(D834&amp;"-"&amp;Medical!C834,Profile!B:B,0)-1,4)</f>
        <v>#N/A</v>
      </c>
      <c r="M834" s="10" t="e">
        <f ca="1">OFFSET(Profile!$B$1,MATCH(D834&amp;"-"&amp;Medical!C834,Profile!B:B,0)-1,5)</f>
        <v>#N/A</v>
      </c>
      <c r="N834" s="13"/>
      <c r="O834" s="13"/>
      <c r="P834" s="13"/>
      <c r="Q834" s="13"/>
      <c r="R834" s="27"/>
      <c r="S834" s="27"/>
      <c r="T834" s="27"/>
      <c r="U834" s="30" t="str">
        <f ca="1">IF(A834="","",IFERROR(IF(OFFSET('Data Model'!$K$1,MATCH(W834,'Data Model'!L:L,0)-1,0)=TRUE,"Y","N"),"N"))</f>
        <v/>
      </c>
      <c r="V834" s="10" t="str">
        <f t="shared" si="21"/>
        <v/>
      </c>
      <c r="W834" s="10" t="str">
        <f t="shared" si="22"/>
        <v/>
      </c>
    </row>
    <row r="835" spans="1:23">
      <c r="A835" s="11"/>
      <c r="B835" s="11"/>
      <c r="C835" s="11"/>
      <c r="D835" s="11"/>
      <c r="E835" s="11"/>
      <c r="F835" s="11"/>
      <c r="G835" s="11"/>
      <c r="H835" s="11"/>
      <c r="I835" s="10" t="str">
        <f ca="1">IFERROR(OFFSET(Profile!$B$1,MATCH(D835&amp;"-"&amp;Medical!C835,Profile!B:B,0)-1,1),"NO DATA PROFILE FOUND")</f>
        <v>NO DATA PROFILE FOUND</v>
      </c>
      <c r="J835" s="10" t="e">
        <f ca="1">OFFSET(Profile!$B$1,MATCH(D835&amp;"-"&amp;Medical!C835,Profile!B:B,0)-1,2)</f>
        <v>#N/A</v>
      </c>
      <c r="K835" s="10" t="e">
        <f ca="1">OFFSET(Profile!$B$1,MATCH(D835&amp;"-"&amp;Medical!C835,Profile!B:B,0)-1,3)</f>
        <v>#N/A</v>
      </c>
      <c r="L835" s="10" t="e">
        <f ca="1">OFFSET(Profile!$B$1,MATCH(D835&amp;"-"&amp;Medical!C835,Profile!B:B,0)-1,4)</f>
        <v>#N/A</v>
      </c>
      <c r="M835" s="10" t="e">
        <f ca="1">OFFSET(Profile!$B$1,MATCH(D835&amp;"-"&amp;Medical!C835,Profile!B:B,0)-1,5)</f>
        <v>#N/A</v>
      </c>
      <c r="N835" s="13"/>
      <c r="O835" s="13"/>
      <c r="P835" s="13"/>
      <c r="Q835" s="13"/>
      <c r="R835" s="27"/>
      <c r="S835" s="27"/>
      <c r="T835" s="27"/>
      <c r="U835" s="30" t="str">
        <f ca="1">IF(A835="","",IFERROR(IF(OFFSET('Data Model'!$K$1,MATCH(W835,'Data Model'!L:L,0)-1,0)=TRUE,"Y","N"),"N"))</f>
        <v/>
      </c>
      <c r="V835" s="10" t="str">
        <f t="shared" ref="V835:V898" si="23">IF(A835="","",IF(E835="NOT USED","('"&amp;A835&amp;"','"&amp;D835&amp;"',"&amp;B835&amp;",'"""&amp;C835&amp;"""',NULL,NULL,NULL,NULL,NULL,"&amp;IF(P835=TRUE,"TRUE","NULL")&amp;","&amp;IF(O835=TRUE,"TRUE","NULL")&amp;"),","('"&amp;A835&amp;"',"&amp;IF(ISBLANK(D835),"NULL","'"&amp;D835&amp;"'")&amp;","&amp;IF(ISBLANK(B835),"NULL",B835)&amp;","&amp;IF(ISBLANK(C835),"NULL","'"""&amp;C835&amp;"""'")&amp;",'"&amp;G835&amp;"','"&amp;E835&amp;"',"&amp;IF(N835="","NULL",N835)&amp;","&amp;IF(F835="Y","NULL","'"&amp;H835&amp;"'")&amp;","&amp;IF(R835="","NULL","'"&amp;R835&amp;"'")&amp;","&amp;IF(P835=TRUE,"TRUE","NULL")&amp;","&amp;IF(O835=TRUE,"TRUE","NULL")&amp;"),"))</f>
        <v/>
      </c>
      <c r="W835" s="10" t="str">
        <f t="shared" ref="W835:W898" si="24">IF(A835="","",TRIM(G835)&amp;"-"&amp;TRIM(E835))</f>
        <v/>
      </c>
    </row>
    <row r="836" spans="1:23">
      <c r="A836" s="11"/>
      <c r="B836" s="11"/>
      <c r="C836" s="11"/>
      <c r="D836" s="11"/>
      <c r="E836" s="11"/>
      <c r="F836" s="11"/>
      <c r="G836" s="11"/>
      <c r="H836" s="11"/>
      <c r="I836" s="10" t="str">
        <f ca="1">IFERROR(OFFSET(Profile!$B$1,MATCH(D836&amp;"-"&amp;Medical!C836,Profile!B:B,0)-1,1),"NO DATA PROFILE FOUND")</f>
        <v>NO DATA PROFILE FOUND</v>
      </c>
      <c r="J836" s="10" t="e">
        <f ca="1">OFFSET(Profile!$B$1,MATCH(D836&amp;"-"&amp;Medical!C836,Profile!B:B,0)-1,2)</f>
        <v>#N/A</v>
      </c>
      <c r="K836" s="10" t="e">
        <f ca="1">OFFSET(Profile!$B$1,MATCH(D836&amp;"-"&amp;Medical!C836,Profile!B:B,0)-1,3)</f>
        <v>#N/A</v>
      </c>
      <c r="L836" s="10" t="e">
        <f ca="1">OFFSET(Profile!$B$1,MATCH(D836&amp;"-"&amp;Medical!C836,Profile!B:B,0)-1,4)</f>
        <v>#N/A</v>
      </c>
      <c r="M836" s="10" t="e">
        <f ca="1">OFFSET(Profile!$B$1,MATCH(D836&amp;"-"&amp;Medical!C836,Profile!B:B,0)-1,5)</f>
        <v>#N/A</v>
      </c>
      <c r="N836" s="13"/>
      <c r="O836" s="13"/>
      <c r="P836" s="13"/>
      <c r="Q836" s="13"/>
      <c r="R836" s="27"/>
      <c r="S836" s="27"/>
      <c r="T836" s="27"/>
      <c r="U836" s="30" t="str">
        <f ca="1">IF(A836="","",IFERROR(IF(OFFSET('Data Model'!$K$1,MATCH(W836,'Data Model'!L:L,0)-1,0)=TRUE,"Y","N"),"N"))</f>
        <v/>
      </c>
      <c r="V836" s="10" t="str">
        <f t="shared" si="23"/>
        <v/>
      </c>
      <c r="W836" s="10" t="str">
        <f t="shared" si="24"/>
        <v/>
      </c>
    </row>
    <row r="837" spans="1:23">
      <c r="A837" s="11"/>
      <c r="B837" s="11"/>
      <c r="C837" s="11"/>
      <c r="D837" s="11"/>
      <c r="E837" s="11"/>
      <c r="F837" s="11"/>
      <c r="G837" s="11"/>
      <c r="H837" s="11"/>
      <c r="I837" s="10" t="str">
        <f ca="1">IFERROR(OFFSET(Profile!$B$1,MATCH(D837&amp;"-"&amp;Medical!C837,Profile!B:B,0)-1,1),"NO DATA PROFILE FOUND")</f>
        <v>NO DATA PROFILE FOUND</v>
      </c>
      <c r="J837" s="10" t="e">
        <f ca="1">OFFSET(Profile!$B$1,MATCH(D837&amp;"-"&amp;Medical!C837,Profile!B:B,0)-1,2)</f>
        <v>#N/A</v>
      </c>
      <c r="K837" s="10" t="e">
        <f ca="1">OFFSET(Profile!$B$1,MATCH(D837&amp;"-"&amp;Medical!C837,Profile!B:B,0)-1,3)</f>
        <v>#N/A</v>
      </c>
      <c r="L837" s="10" t="e">
        <f ca="1">OFFSET(Profile!$B$1,MATCH(D837&amp;"-"&amp;Medical!C837,Profile!B:B,0)-1,4)</f>
        <v>#N/A</v>
      </c>
      <c r="M837" s="10" t="e">
        <f ca="1">OFFSET(Profile!$B$1,MATCH(D837&amp;"-"&amp;Medical!C837,Profile!B:B,0)-1,5)</f>
        <v>#N/A</v>
      </c>
      <c r="N837" s="13"/>
      <c r="O837" s="13"/>
      <c r="P837" s="13"/>
      <c r="Q837" s="13"/>
      <c r="R837" s="27"/>
      <c r="S837" s="27"/>
      <c r="T837" s="27"/>
      <c r="U837" s="30" t="str">
        <f ca="1">IF(A837="","",IFERROR(IF(OFFSET('Data Model'!$K$1,MATCH(W837,'Data Model'!L:L,0)-1,0)=TRUE,"Y","N"),"N"))</f>
        <v/>
      </c>
      <c r="V837" s="10" t="str">
        <f t="shared" si="23"/>
        <v/>
      </c>
      <c r="W837" s="10" t="str">
        <f t="shared" si="24"/>
        <v/>
      </c>
    </row>
    <row r="838" spans="1:23">
      <c r="A838" s="11"/>
      <c r="B838" s="11"/>
      <c r="C838" s="11"/>
      <c r="D838" s="11"/>
      <c r="E838" s="11"/>
      <c r="F838" s="11"/>
      <c r="G838" s="11"/>
      <c r="H838" s="11"/>
      <c r="I838" s="10" t="str">
        <f ca="1">IFERROR(OFFSET(Profile!$B$1,MATCH(D838&amp;"-"&amp;Medical!C838,Profile!B:B,0)-1,1),"NO DATA PROFILE FOUND")</f>
        <v>NO DATA PROFILE FOUND</v>
      </c>
      <c r="J838" s="10" t="e">
        <f ca="1">OFFSET(Profile!$B$1,MATCH(D838&amp;"-"&amp;Medical!C838,Profile!B:B,0)-1,2)</f>
        <v>#N/A</v>
      </c>
      <c r="K838" s="10" t="e">
        <f ca="1">OFFSET(Profile!$B$1,MATCH(D838&amp;"-"&amp;Medical!C838,Profile!B:B,0)-1,3)</f>
        <v>#N/A</v>
      </c>
      <c r="L838" s="10" t="e">
        <f ca="1">OFFSET(Profile!$B$1,MATCH(D838&amp;"-"&amp;Medical!C838,Profile!B:B,0)-1,4)</f>
        <v>#N/A</v>
      </c>
      <c r="M838" s="10" t="e">
        <f ca="1">OFFSET(Profile!$B$1,MATCH(D838&amp;"-"&amp;Medical!C838,Profile!B:B,0)-1,5)</f>
        <v>#N/A</v>
      </c>
      <c r="N838" s="13"/>
      <c r="O838" s="13"/>
      <c r="P838" s="13"/>
      <c r="Q838" s="13"/>
      <c r="R838" s="27"/>
      <c r="S838" s="27"/>
      <c r="T838" s="27"/>
      <c r="U838" s="30" t="str">
        <f ca="1">IF(A838="","",IFERROR(IF(OFFSET('Data Model'!$K$1,MATCH(W838,'Data Model'!L:L,0)-1,0)=TRUE,"Y","N"),"N"))</f>
        <v/>
      </c>
      <c r="V838" s="10" t="str">
        <f t="shared" si="23"/>
        <v/>
      </c>
      <c r="W838" s="10" t="str">
        <f t="shared" si="24"/>
        <v/>
      </c>
    </row>
    <row r="839" spans="1:23">
      <c r="A839" s="11"/>
      <c r="B839" s="11"/>
      <c r="C839" s="11"/>
      <c r="D839" s="11"/>
      <c r="E839" s="11"/>
      <c r="F839" s="11"/>
      <c r="G839" s="11"/>
      <c r="H839" s="11"/>
      <c r="I839" s="10" t="str">
        <f ca="1">IFERROR(OFFSET(Profile!$B$1,MATCH(D839&amp;"-"&amp;Medical!C839,Profile!B:B,0)-1,1),"NO DATA PROFILE FOUND")</f>
        <v>NO DATA PROFILE FOUND</v>
      </c>
      <c r="J839" s="10" t="e">
        <f ca="1">OFFSET(Profile!$B$1,MATCH(D839&amp;"-"&amp;Medical!C839,Profile!B:B,0)-1,2)</f>
        <v>#N/A</v>
      </c>
      <c r="K839" s="10" t="e">
        <f ca="1">OFFSET(Profile!$B$1,MATCH(D839&amp;"-"&amp;Medical!C839,Profile!B:B,0)-1,3)</f>
        <v>#N/A</v>
      </c>
      <c r="L839" s="10" t="e">
        <f ca="1">OFFSET(Profile!$B$1,MATCH(D839&amp;"-"&amp;Medical!C839,Profile!B:B,0)-1,4)</f>
        <v>#N/A</v>
      </c>
      <c r="M839" s="10" t="e">
        <f ca="1">OFFSET(Profile!$B$1,MATCH(D839&amp;"-"&amp;Medical!C839,Profile!B:B,0)-1,5)</f>
        <v>#N/A</v>
      </c>
      <c r="N839" s="13"/>
      <c r="O839" s="13"/>
      <c r="P839" s="13"/>
      <c r="Q839" s="13"/>
      <c r="R839" s="27"/>
      <c r="S839" s="27"/>
      <c r="T839" s="27"/>
      <c r="U839" s="30" t="str">
        <f ca="1">IF(A839="","",IFERROR(IF(OFFSET('Data Model'!$K$1,MATCH(W839,'Data Model'!L:L,0)-1,0)=TRUE,"Y","N"),"N"))</f>
        <v/>
      </c>
      <c r="V839" s="10" t="str">
        <f t="shared" si="23"/>
        <v/>
      </c>
      <c r="W839" s="10" t="str">
        <f t="shared" si="24"/>
        <v/>
      </c>
    </row>
    <row r="840" spans="1:23">
      <c r="A840" s="11"/>
      <c r="B840" s="11"/>
      <c r="C840" s="11"/>
      <c r="D840" s="11"/>
      <c r="E840" s="11"/>
      <c r="F840" s="11"/>
      <c r="G840" s="11"/>
      <c r="H840" s="11"/>
      <c r="I840" s="10" t="str">
        <f ca="1">IFERROR(OFFSET(Profile!$B$1,MATCH(D840&amp;"-"&amp;Medical!C840,Profile!B:B,0)-1,1),"NO DATA PROFILE FOUND")</f>
        <v>NO DATA PROFILE FOUND</v>
      </c>
      <c r="J840" s="10" t="e">
        <f ca="1">OFFSET(Profile!$B$1,MATCH(D840&amp;"-"&amp;Medical!C840,Profile!B:B,0)-1,2)</f>
        <v>#N/A</v>
      </c>
      <c r="K840" s="10" t="e">
        <f ca="1">OFFSET(Profile!$B$1,MATCH(D840&amp;"-"&amp;Medical!C840,Profile!B:B,0)-1,3)</f>
        <v>#N/A</v>
      </c>
      <c r="L840" s="10" t="e">
        <f ca="1">OFFSET(Profile!$B$1,MATCH(D840&amp;"-"&amp;Medical!C840,Profile!B:B,0)-1,4)</f>
        <v>#N/A</v>
      </c>
      <c r="M840" s="10" t="e">
        <f ca="1">OFFSET(Profile!$B$1,MATCH(D840&amp;"-"&amp;Medical!C840,Profile!B:B,0)-1,5)</f>
        <v>#N/A</v>
      </c>
      <c r="N840" s="13"/>
      <c r="O840" s="13"/>
      <c r="P840" s="13"/>
      <c r="Q840" s="13"/>
      <c r="R840" s="27"/>
      <c r="S840" s="27"/>
      <c r="T840" s="27"/>
      <c r="U840" s="30" t="str">
        <f ca="1">IF(A840="","",IFERROR(IF(OFFSET('Data Model'!$K$1,MATCH(W840,'Data Model'!L:L,0)-1,0)=TRUE,"Y","N"),"N"))</f>
        <v/>
      </c>
      <c r="V840" s="10" t="str">
        <f t="shared" si="23"/>
        <v/>
      </c>
      <c r="W840" s="10" t="str">
        <f t="shared" si="24"/>
        <v/>
      </c>
    </row>
    <row r="841" spans="1:23">
      <c r="A841" s="11"/>
      <c r="B841" s="11"/>
      <c r="C841" s="11"/>
      <c r="D841" s="11"/>
      <c r="E841" s="11"/>
      <c r="F841" s="11"/>
      <c r="G841" s="11"/>
      <c r="H841" s="11"/>
      <c r="I841" s="10" t="str">
        <f ca="1">IFERROR(OFFSET(Profile!$B$1,MATCH(D841&amp;"-"&amp;Medical!C841,Profile!B:B,0)-1,1),"NO DATA PROFILE FOUND")</f>
        <v>NO DATA PROFILE FOUND</v>
      </c>
      <c r="J841" s="10" t="e">
        <f ca="1">OFFSET(Profile!$B$1,MATCH(D841&amp;"-"&amp;Medical!C841,Profile!B:B,0)-1,2)</f>
        <v>#N/A</v>
      </c>
      <c r="K841" s="10" t="e">
        <f ca="1">OFFSET(Profile!$B$1,MATCH(D841&amp;"-"&amp;Medical!C841,Profile!B:B,0)-1,3)</f>
        <v>#N/A</v>
      </c>
      <c r="L841" s="10" t="e">
        <f ca="1">OFFSET(Profile!$B$1,MATCH(D841&amp;"-"&amp;Medical!C841,Profile!B:B,0)-1,4)</f>
        <v>#N/A</v>
      </c>
      <c r="M841" s="10" t="e">
        <f ca="1">OFFSET(Profile!$B$1,MATCH(D841&amp;"-"&amp;Medical!C841,Profile!B:B,0)-1,5)</f>
        <v>#N/A</v>
      </c>
      <c r="N841" s="13"/>
      <c r="O841" s="13"/>
      <c r="P841" s="13"/>
      <c r="Q841" s="13"/>
      <c r="R841" s="27"/>
      <c r="S841" s="27"/>
      <c r="T841" s="27"/>
      <c r="U841" s="30" t="str">
        <f ca="1">IF(A841="","",IFERROR(IF(OFFSET('Data Model'!$K$1,MATCH(W841,'Data Model'!L:L,0)-1,0)=TRUE,"Y","N"),"N"))</f>
        <v/>
      </c>
      <c r="V841" s="10" t="str">
        <f t="shared" si="23"/>
        <v/>
      </c>
      <c r="W841" s="10" t="str">
        <f t="shared" si="24"/>
        <v/>
      </c>
    </row>
    <row r="842" spans="1:23">
      <c r="A842" s="11"/>
      <c r="B842" s="11"/>
      <c r="C842" s="11"/>
      <c r="D842" s="11"/>
      <c r="E842" s="11"/>
      <c r="F842" s="11"/>
      <c r="G842" s="11"/>
      <c r="H842" s="11"/>
      <c r="I842" s="10" t="str">
        <f ca="1">IFERROR(OFFSET(Profile!$B$1,MATCH(D842&amp;"-"&amp;Medical!C842,Profile!B:B,0)-1,1),"NO DATA PROFILE FOUND")</f>
        <v>NO DATA PROFILE FOUND</v>
      </c>
      <c r="J842" s="10" t="e">
        <f ca="1">OFFSET(Profile!$B$1,MATCH(D842&amp;"-"&amp;Medical!C842,Profile!B:B,0)-1,2)</f>
        <v>#N/A</v>
      </c>
      <c r="K842" s="10" t="e">
        <f ca="1">OFFSET(Profile!$B$1,MATCH(D842&amp;"-"&amp;Medical!C842,Profile!B:B,0)-1,3)</f>
        <v>#N/A</v>
      </c>
      <c r="L842" s="10" t="e">
        <f ca="1">OFFSET(Profile!$B$1,MATCH(D842&amp;"-"&amp;Medical!C842,Profile!B:B,0)-1,4)</f>
        <v>#N/A</v>
      </c>
      <c r="M842" s="10" t="e">
        <f ca="1">OFFSET(Profile!$B$1,MATCH(D842&amp;"-"&amp;Medical!C842,Profile!B:B,0)-1,5)</f>
        <v>#N/A</v>
      </c>
      <c r="N842" s="13"/>
      <c r="O842" s="13"/>
      <c r="P842" s="13"/>
      <c r="Q842" s="13"/>
      <c r="R842" s="27"/>
      <c r="S842" s="27"/>
      <c r="T842" s="27"/>
      <c r="U842" s="30" t="str">
        <f ca="1">IF(A842="","",IFERROR(IF(OFFSET('Data Model'!$K$1,MATCH(W842,'Data Model'!L:L,0)-1,0)=TRUE,"Y","N"),"N"))</f>
        <v/>
      </c>
      <c r="V842" s="10" t="str">
        <f t="shared" si="23"/>
        <v/>
      </c>
      <c r="W842" s="10" t="str">
        <f t="shared" si="24"/>
        <v/>
      </c>
    </row>
    <row r="843" spans="1:23">
      <c r="A843" s="11"/>
      <c r="B843" s="11"/>
      <c r="C843" s="11"/>
      <c r="D843" s="11"/>
      <c r="E843" s="11"/>
      <c r="F843" s="11"/>
      <c r="G843" s="11"/>
      <c r="H843" s="11"/>
      <c r="I843" s="10" t="str">
        <f ca="1">IFERROR(OFFSET(Profile!$B$1,MATCH(D843&amp;"-"&amp;Medical!C843,Profile!B:B,0)-1,1),"NO DATA PROFILE FOUND")</f>
        <v>NO DATA PROFILE FOUND</v>
      </c>
      <c r="J843" s="10" t="e">
        <f ca="1">OFFSET(Profile!$B$1,MATCH(D843&amp;"-"&amp;Medical!C843,Profile!B:B,0)-1,2)</f>
        <v>#N/A</v>
      </c>
      <c r="K843" s="10" t="e">
        <f ca="1">OFFSET(Profile!$B$1,MATCH(D843&amp;"-"&amp;Medical!C843,Profile!B:B,0)-1,3)</f>
        <v>#N/A</v>
      </c>
      <c r="L843" s="10" t="e">
        <f ca="1">OFFSET(Profile!$B$1,MATCH(D843&amp;"-"&amp;Medical!C843,Profile!B:B,0)-1,4)</f>
        <v>#N/A</v>
      </c>
      <c r="M843" s="10" t="e">
        <f ca="1">OFFSET(Profile!$B$1,MATCH(D843&amp;"-"&amp;Medical!C843,Profile!B:B,0)-1,5)</f>
        <v>#N/A</v>
      </c>
      <c r="N843" s="13"/>
      <c r="O843" s="13"/>
      <c r="P843" s="13"/>
      <c r="Q843" s="13"/>
      <c r="R843" s="27"/>
      <c r="S843" s="27"/>
      <c r="T843" s="27"/>
      <c r="U843" s="30" t="str">
        <f ca="1">IF(A843="","",IFERROR(IF(OFFSET('Data Model'!$K$1,MATCH(W843,'Data Model'!L:L,0)-1,0)=TRUE,"Y","N"),"N"))</f>
        <v/>
      </c>
      <c r="V843" s="10" t="str">
        <f t="shared" si="23"/>
        <v/>
      </c>
      <c r="W843" s="10" t="str">
        <f t="shared" si="24"/>
        <v/>
      </c>
    </row>
    <row r="844" spans="1:23">
      <c r="A844" s="11"/>
      <c r="B844" s="11"/>
      <c r="C844" s="11"/>
      <c r="D844" s="11"/>
      <c r="E844" s="11"/>
      <c r="F844" s="11"/>
      <c r="G844" s="11"/>
      <c r="H844" s="11"/>
      <c r="I844" s="10" t="str">
        <f ca="1">IFERROR(OFFSET(Profile!$B$1,MATCH(D844&amp;"-"&amp;Medical!C844,Profile!B:B,0)-1,1),"NO DATA PROFILE FOUND")</f>
        <v>NO DATA PROFILE FOUND</v>
      </c>
      <c r="J844" s="10" t="e">
        <f ca="1">OFFSET(Profile!$B$1,MATCH(D844&amp;"-"&amp;Medical!C844,Profile!B:B,0)-1,2)</f>
        <v>#N/A</v>
      </c>
      <c r="K844" s="10" t="e">
        <f ca="1">OFFSET(Profile!$B$1,MATCH(D844&amp;"-"&amp;Medical!C844,Profile!B:B,0)-1,3)</f>
        <v>#N/A</v>
      </c>
      <c r="L844" s="10" t="e">
        <f ca="1">OFFSET(Profile!$B$1,MATCH(D844&amp;"-"&amp;Medical!C844,Profile!B:B,0)-1,4)</f>
        <v>#N/A</v>
      </c>
      <c r="M844" s="10" t="e">
        <f ca="1">OFFSET(Profile!$B$1,MATCH(D844&amp;"-"&amp;Medical!C844,Profile!B:B,0)-1,5)</f>
        <v>#N/A</v>
      </c>
      <c r="N844" s="13"/>
      <c r="O844" s="13"/>
      <c r="P844" s="13"/>
      <c r="Q844" s="13"/>
      <c r="R844" s="27"/>
      <c r="S844" s="27"/>
      <c r="T844" s="27"/>
      <c r="U844" s="30" t="str">
        <f ca="1">IF(A844="","",IFERROR(IF(OFFSET('Data Model'!$K$1,MATCH(W844,'Data Model'!L:L,0)-1,0)=TRUE,"Y","N"),"N"))</f>
        <v/>
      </c>
      <c r="V844" s="10" t="str">
        <f t="shared" si="23"/>
        <v/>
      </c>
      <c r="W844" s="10" t="str">
        <f t="shared" si="24"/>
        <v/>
      </c>
    </row>
    <row r="845" spans="1:23">
      <c r="A845" s="11"/>
      <c r="B845" s="11"/>
      <c r="C845" s="11"/>
      <c r="D845" s="11"/>
      <c r="E845" s="11"/>
      <c r="F845" s="11"/>
      <c r="G845" s="11"/>
      <c r="H845" s="11"/>
      <c r="I845" s="10" t="str">
        <f ca="1">IFERROR(OFFSET(Profile!$B$1,MATCH(D845&amp;"-"&amp;Medical!C845,Profile!B:B,0)-1,1),"NO DATA PROFILE FOUND")</f>
        <v>NO DATA PROFILE FOUND</v>
      </c>
      <c r="J845" s="10" t="e">
        <f ca="1">OFFSET(Profile!$B$1,MATCH(D845&amp;"-"&amp;Medical!C845,Profile!B:B,0)-1,2)</f>
        <v>#N/A</v>
      </c>
      <c r="K845" s="10" t="e">
        <f ca="1">OFFSET(Profile!$B$1,MATCH(D845&amp;"-"&amp;Medical!C845,Profile!B:B,0)-1,3)</f>
        <v>#N/A</v>
      </c>
      <c r="L845" s="10" t="e">
        <f ca="1">OFFSET(Profile!$B$1,MATCH(D845&amp;"-"&amp;Medical!C845,Profile!B:B,0)-1,4)</f>
        <v>#N/A</v>
      </c>
      <c r="M845" s="10" t="e">
        <f ca="1">OFFSET(Profile!$B$1,MATCH(D845&amp;"-"&amp;Medical!C845,Profile!B:B,0)-1,5)</f>
        <v>#N/A</v>
      </c>
      <c r="N845" s="13"/>
      <c r="O845" s="13"/>
      <c r="P845" s="13"/>
      <c r="Q845" s="13"/>
      <c r="R845" s="27"/>
      <c r="S845" s="27"/>
      <c r="T845" s="27"/>
      <c r="U845" s="30" t="str">
        <f ca="1">IF(A845="","",IFERROR(IF(OFFSET('Data Model'!$K$1,MATCH(W845,'Data Model'!L:L,0)-1,0)=TRUE,"Y","N"),"N"))</f>
        <v/>
      </c>
      <c r="V845" s="10" t="str">
        <f t="shared" si="23"/>
        <v/>
      </c>
      <c r="W845" s="10" t="str">
        <f t="shared" si="24"/>
        <v/>
      </c>
    </row>
    <row r="846" spans="1:23">
      <c r="A846" s="11"/>
      <c r="B846" s="11"/>
      <c r="C846" s="11"/>
      <c r="D846" s="11"/>
      <c r="E846" s="11"/>
      <c r="F846" s="11"/>
      <c r="G846" s="11"/>
      <c r="H846" s="11"/>
      <c r="I846" s="10" t="str">
        <f ca="1">IFERROR(OFFSET(Profile!$B$1,MATCH(D846&amp;"-"&amp;Medical!C846,Profile!B:B,0)-1,1),"NO DATA PROFILE FOUND")</f>
        <v>NO DATA PROFILE FOUND</v>
      </c>
      <c r="J846" s="10" t="e">
        <f ca="1">OFFSET(Profile!$B$1,MATCH(D846&amp;"-"&amp;Medical!C846,Profile!B:B,0)-1,2)</f>
        <v>#N/A</v>
      </c>
      <c r="K846" s="10" t="e">
        <f ca="1">OFFSET(Profile!$B$1,MATCH(D846&amp;"-"&amp;Medical!C846,Profile!B:B,0)-1,3)</f>
        <v>#N/A</v>
      </c>
      <c r="L846" s="10" t="e">
        <f ca="1">OFFSET(Profile!$B$1,MATCH(D846&amp;"-"&amp;Medical!C846,Profile!B:B,0)-1,4)</f>
        <v>#N/A</v>
      </c>
      <c r="M846" s="10" t="e">
        <f ca="1">OFFSET(Profile!$B$1,MATCH(D846&amp;"-"&amp;Medical!C846,Profile!B:B,0)-1,5)</f>
        <v>#N/A</v>
      </c>
      <c r="N846" s="13"/>
      <c r="O846" s="13"/>
      <c r="P846" s="13"/>
      <c r="Q846" s="13"/>
      <c r="R846" s="27"/>
      <c r="S846" s="27"/>
      <c r="T846" s="27"/>
      <c r="U846" s="30" t="str">
        <f ca="1">IF(A846="","",IFERROR(IF(OFFSET('Data Model'!$K$1,MATCH(W846,'Data Model'!L:L,0)-1,0)=TRUE,"Y","N"),"N"))</f>
        <v/>
      </c>
      <c r="V846" s="10" t="str">
        <f t="shared" si="23"/>
        <v/>
      </c>
      <c r="W846" s="10" t="str">
        <f t="shared" si="24"/>
        <v/>
      </c>
    </row>
    <row r="847" spans="1:23">
      <c r="A847" s="11"/>
      <c r="B847" s="11"/>
      <c r="C847" s="11"/>
      <c r="D847" s="11"/>
      <c r="E847" s="11"/>
      <c r="F847" s="11"/>
      <c r="G847" s="11"/>
      <c r="H847" s="11"/>
      <c r="I847" s="10" t="str">
        <f ca="1">IFERROR(OFFSET(Profile!$B$1,MATCH(D847&amp;"-"&amp;Medical!C847,Profile!B:B,0)-1,1),"NO DATA PROFILE FOUND")</f>
        <v>NO DATA PROFILE FOUND</v>
      </c>
      <c r="J847" s="10" t="e">
        <f ca="1">OFFSET(Profile!$B$1,MATCH(D847&amp;"-"&amp;Medical!C847,Profile!B:B,0)-1,2)</f>
        <v>#N/A</v>
      </c>
      <c r="K847" s="10" t="e">
        <f ca="1">OFFSET(Profile!$B$1,MATCH(D847&amp;"-"&amp;Medical!C847,Profile!B:B,0)-1,3)</f>
        <v>#N/A</v>
      </c>
      <c r="L847" s="10" t="e">
        <f ca="1">OFFSET(Profile!$B$1,MATCH(D847&amp;"-"&amp;Medical!C847,Profile!B:B,0)-1,4)</f>
        <v>#N/A</v>
      </c>
      <c r="M847" s="10" t="e">
        <f ca="1">OFFSET(Profile!$B$1,MATCH(D847&amp;"-"&amp;Medical!C847,Profile!B:B,0)-1,5)</f>
        <v>#N/A</v>
      </c>
      <c r="N847" s="13"/>
      <c r="O847" s="13"/>
      <c r="P847" s="13"/>
      <c r="Q847" s="13"/>
      <c r="R847" s="27"/>
      <c r="S847" s="27"/>
      <c r="T847" s="27"/>
      <c r="U847" s="30" t="str">
        <f ca="1">IF(A847="","",IFERROR(IF(OFFSET('Data Model'!$K$1,MATCH(W847,'Data Model'!L:L,0)-1,0)=TRUE,"Y","N"),"N"))</f>
        <v/>
      </c>
      <c r="V847" s="10" t="str">
        <f t="shared" si="23"/>
        <v/>
      </c>
      <c r="W847" s="10" t="str">
        <f t="shared" si="24"/>
        <v/>
      </c>
    </row>
    <row r="848" spans="1:23">
      <c r="A848" s="11"/>
      <c r="B848" s="11"/>
      <c r="C848" s="11"/>
      <c r="D848" s="11"/>
      <c r="E848" s="11"/>
      <c r="F848" s="11"/>
      <c r="G848" s="11"/>
      <c r="H848" s="11"/>
      <c r="I848" s="10" t="str">
        <f ca="1">IFERROR(OFFSET(Profile!$B$1,MATCH(D848&amp;"-"&amp;Medical!C848,Profile!B:B,0)-1,1),"NO DATA PROFILE FOUND")</f>
        <v>NO DATA PROFILE FOUND</v>
      </c>
      <c r="J848" s="10" t="e">
        <f ca="1">OFFSET(Profile!$B$1,MATCH(D848&amp;"-"&amp;Medical!C848,Profile!B:B,0)-1,2)</f>
        <v>#N/A</v>
      </c>
      <c r="K848" s="10" t="e">
        <f ca="1">OFFSET(Profile!$B$1,MATCH(D848&amp;"-"&amp;Medical!C848,Profile!B:B,0)-1,3)</f>
        <v>#N/A</v>
      </c>
      <c r="L848" s="10" t="e">
        <f ca="1">OFFSET(Profile!$B$1,MATCH(D848&amp;"-"&amp;Medical!C848,Profile!B:B,0)-1,4)</f>
        <v>#N/A</v>
      </c>
      <c r="M848" s="10" t="e">
        <f ca="1">OFFSET(Profile!$B$1,MATCH(D848&amp;"-"&amp;Medical!C848,Profile!B:B,0)-1,5)</f>
        <v>#N/A</v>
      </c>
      <c r="N848" s="13"/>
      <c r="O848" s="13"/>
      <c r="P848" s="13"/>
      <c r="Q848" s="13"/>
      <c r="R848" s="27"/>
      <c r="S848" s="27"/>
      <c r="T848" s="27"/>
      <c r="U848" s="30" t="str">
        <f ca="1">IF(A848="","",IFERROR(IF(OFFSET('Data Model'!$K$1,MATCH(W848,'Data Model'!L:L,0)-1,0)=TRUE,"Y","N"),"N"))</f>
        <v/>
      </c>
      <c r="V848" s="10" t="str">
        <f t="shared" si="23"/>
        <v/>
      </c>
      <c r="W848" s="10" t="str">
        <f t="shared" si="24"/>
        <v/>
      </c>
    </row>
    <row r="849" spans="1:23">
      <c r="A849" s="11"/>
      <c r="B849" s="11"/>
      <c r="C849" s="11"/>
      <c r="D849" s="11"/>
      <c r="E849" s="11"/>
      <c r="F849" s="11"/>
      <c r="G849" s="11"/>
      <c r="H849" s="11"/>
      <c r="I849" s="10" t="str">
        <f ca="1">IFERROR(OFFSET(Profile!$B$1,MATCH(D849&amp;"-"&amp;Medical!C849,Profile!B:B,0)-1,1),"NO DATA PROFILE FOUND")</f>
        <v>NO DATA PROFILE FOUND</v>
      </c>
      <c r="J849" s="10" t="e">
        <f ca="1">OFFSET(Profile!$B$1,MATCH(D849&amp;"-"&amp;Medical!C849,Profile!B:B,0)-1,2)</f>
        <v>#N/A</v>
      </c>
      <c r="K849" s="10" t="e">
        <f ca="1">OFFSET(Profile!$B$1,MATCH(D849&amp;"-"&amp;Medical!C849,Profile!B:B,0)-1,3)</f>
        <v>#N/A</v>
      </c>
      <c r="L849" s="10" t="e">
        <f ca="1">OFFSET(Profile!$B$1,MATCH(D849&amp;"-"&amp;Medical!C849,Profile!B:B,0)-1,4)</f>
        <v>#N/A</v>
      </c>
      <c r="M849" s="10" t="e">
        <f ca="1">OFFSET(Profile!$B$1,MATCH(D849&amp;"-"&amp;Medical!C849,Profile!B:B,0)-1,5)</f>
        <v>#N/A</v>
      </c>
      <c r="N849" s="13"/>
      <c r="O849" s="13"/>
      <c r="P849" s="13"/>
      <c r="Q849" s="13"/>
      <c r="R849" s="27"/>
      <c r="S849" s="27"/>
      <c r="T849" s="27"/>
      <c r="U849" s="30" t="str">
        <f ca="1">IF(A849="","",IFERROR(IF(OFFSET('Data Model'!$K$1,MATCH(W849,'Data Model'!L:L,0)-1,0)=TRUE,"Y","N"),"N"))</f>
        <v/>
      </c>
      <c r="V849" s="10" t="str">
        <f t="shared" si="23"/>
        <v/>
      </c>
      <c r="W849" s="10" t="str">
        <f t="shared" si="24"/>
        <v/>
      </c>
    </row>
    <row r="850" spans="1:23">
      <c r="A850" s="11"/>
      <c r="B850" s="11"/>
      <c r="C850" s="11"/>
      <c r="D850" s="11"/>
      <c r="E850" s="11"/>
      <c r="F850" s="11"/>
      <c r="G850" s="11"/>
      <c r="H850" s="11"/>
      <c r="I850" s="10" t="str">
        <f ca="1">IFERROR(OFFSET(Profile!$B$1,MATCH(D850&amp;"-"&amp;Medical!C850,Profile!B:B,0)-1,1),"NO DATA PROFILE FOUND")</f>
        <v>NO DATA PROFILE FOUND</v>
      </c>
      <c r="J850" s="10" t="e">
        <f ca="1">OFFSET(Profile!$B$1,MATCH(D850&amp;"-"&amp;Medical!C850,Profile!B:B,0)-1,2)</f>
        <v>#N/A</v>
      </c>
      <c r="K850" s="10" t="e">
        <f ca="1">OFFSET(Profile!$B$1,MATCH(D850&amp;"-"&amp;Medical!C850,Profile!B:B,0)-1,3)</f>
        <v>#N/A</v>
      </c>
      <c r="L850" s="10" t="e">
        <f ca="1">OFFSET(Profile!$B$1,MATCH(D850&amp;"-"&amp;Medical!C850,Profile!B:B,0)-1,4)</f>
        <v>#N/A</v>
      </c>
      <c r="M850" s="10" t="e">
        <f ca="1">OFFSET(Profile!$B$1,MATCH(D850&amp;"-"&amp;Medical!C850,Profile!B:B,0)-1,5)</f>
        <v>#N/A</v>
      </c>
      <c r="N850" s="13"/>
      <c r="O850" s="13"/>
      <c r="P850" s="13"/>
      <c r="Q850" s="13"/>
      <c r="R850" s="27"/>
      <c r="S850" s="27"/>
      <c r="T850" s="27"/>
      <c r="U850" s="30" t="str">
        <f ca="1">IF(A850="","",IFERROR(IF(OFFSET('Data Model'!$K$1,MATCH(W850,'Data Model'!L:L,0)-1,0)=TRUE,"Y","N"),"N"))</f>
        <v/>
      </c>
      <c r="V850" s="10" t="str">
        <f t="shared" si="23"/>
        <v/>
      </c>
      <c r="W850" s="10" t="str">
        <f t="shared" si="24"/>
        <v/>
      </c>
    </row>
    <row r="851" spans="1:23">
      <c r="A851" s="11"/>
      <c r="B851" s="11"/>
      <c r="C851" s="11"/>
      <c r="D851" s="11"/>
      <c r="E851" s="11"/>
      <c r="F851" s="11"/>
      <c r="G851" s="11"/>
      <c r="H851" s="11"/>
      <c r="I851" s="10" t="str">
        <f ca="1">IFERROR(OFFSET(Profile!$B$1,MATCH(D851&amp;"-"&amp;Medical!C851,Profile!B:B,0)-1,1),"NO DATA PROFILE FOUND")</f>
        <v>NO DATA PROFILE FOUND</v>
      </c>
      <c r="J851" s="10" t="e">
        <f ca="1">OFFSET(Profile!$B$1,MATCH(D851&amp;"-"&amp;Medical!C851,Profile!B:B,0)-1,2)</f>
        <v>#N/A</v>
      </c>
      <c r="K851" s="10" t="e">
        <f ca="1">OFFSET(Profile!$B$1,MATCH(D851&amp;"-"&amp;Medical!C851,Profile!B:B,0)-1,3)</f>
        <v>#N/A</v>
      </c>
      <c r="L851" s="10" t="e">
        <f ca="1">OFFSET(Profile!$B$1,MATCH(D851&amp;"-"&amp;Medical!C851,Profile!B:B,0)-1,4)</f>
        <v>#N/A</v>
      </c>
      <c r="M851" s="10" t="e">
        <f ca="1">OFFSET(Profile!$B$1,MATCH(D851&amp;"-"&amp;Medical!C851,Profile!B:B,0)-1,5)</f>
        <v>#N/A</v>
      </c>
      <c r="N851" s="13"/>
      <c r="O851" s="13"/>
      <c r="P851" s="13"/>
      <c r="Q851" s="13"/>
      <c r="R851" s="27"/>
      <c r="S851" s="27"/>
      <c r="T851" s="27"/>
      <c r="U851" s="30" t="str">
        <f ca="1">IF(A851="","",IFERROR(IF(OFFSET('Data Model'!$K$1,MATCH(W851,'Data Model'!L:L,0)-1,0)=TRUE,"Y","N"),"N"))</f>
        <v/>
      </c>
      <c r="V851" s="10" t="str">
        <f t="shared" si="23"/>
        <v/>
      </c>
      <c r="W851" s="10" t="str">
        <f t="shared" si="24"/>
        <v/>
      </c>
    </row>
    <row r="852" spans="1:23">
      <c r="A852" s="11"/>
      <c r="B852" s="11"/>
      <c r="C852" s="11"/>
      <c r="D852" s="11"/>
      <c r="E852" s="11"/>
      <c r="F852" s="11"/>
      <c r="G852" s="11"/>
      <c r="H852" s="11"/>
      <c r="I852" s="10" t="str">
        <f ca="1">IFERROR(OFFSET(Profile!$B$1,MATCH(D852&amp;"-"&amp;Medical!C852,Profile!B:B,0)-1,1),"NO DATA PROFILE FOUND")</f>
        <v>NO DATA PROFILE FOUND</v>
      </c>
      <c r="J852" s="10" t="e">
        <f ca="1">OFFSET(Profile!$B$1,MATCH(D852&amp;"-"&amp;Medical!C852,Profile!B:B,0)-1,2)</f>
        <v>#N/A</v>
      </c>
      <c r="K852" s="10" t="e">
        <f ca="1">OFFSET(Profile!$B$1,MATCH(D852&amp;"-"&amp;Medical!C852,Profile!B:B,0)-1,3)</f>
        <v>#N/A</v>
      </c>
      <c r="L852" s="10" t="e">
        <f ca="1">OFFSET(Profile!$B$1,MATCH(D852&amp;"-"&amp;Medical!C852,Profile!B:B,0)-1,4)</f>
        <v>#N/A</v>
      </c>
      <c r="M852" s="10" t="e">
        <f ca="1">OFFSET(Profile!$B$1,MATCH(D852&amp;"-"&amp;Medical!C852,Profile!B:B,0)-1,5)</f>
        <v>#N/A</v>
      </c>
      <c r="N852" s="13"/>
      <c r="O852" s="13"/>
      <c r="P852" s="13"/>
      <c r="Q852" s="13"/>
      <c r="R852" s="27"/>
      <c r="S852" s="27"/>
      <c r="T852" s="27"/>
      <c r="U852" s="30" t="str">
        <f ca="1">IF(A852="","",IFERROR(IF(OFFSET('Data Model'!$K$1,MATCH(W852,'Data Model'!L:L,0)-1,0)=TRUE,"Y","N"),"N"))</f>
        <v/>
      </c>
      <c r="V852" s="10" t="str">
        <f t="shared" si="23"/>
        <v/>
      </c>
      <c r="W852" s="10" t="str">
        <f t="shared" si="24"/>
        <v/>
      </c>
    </row>
    <row r="853" spans="1:23">
      <c r="A853" s="11"/>
      <c r="B853" s="11"/>
      <c r="C853" s="11"/>
      <c r="D853" s="11"/>
      <c r="E853" s="11"/>
      <c r="F853" s="11"/>
      <c r="G853" s="11"/>
      <c r="H853" s="11"/>
      <c r="I853" s="10" t="str">
        <f ca="1">IFERROR(OFFSET(Profile!$B$1,MATCH(D853&amp;"-"&amp;Medical!C853,Profile!B:B,0)-1,1),"NO DATA PROFILE FOUND")</f>
        <v>NO DATA PROFILE FOUND</v>
      </c>
      <c r="J853" s="10" t="e">
        <f ca="1">OFFSET(Profile!$B$1,MATCH(D853&amp;"-"&amp;Medical!C853,Profile!B:B,0)-1,2)</f>
        <v>#N/A</v>
      </c>
      <c r="K853" s="10" t="e">
        <f ca="1">OFFSET(Profile!$B$1,MATCH(D853&amp;"-"&amp;Medical!C853,Profile!B:B,0)-1,3)</f>
        <v>#N/A</v>
      </c>
      <c r="L853" s="10" t="e">
        <f ca="1">OFFSET(Profile!$B$1,MATCH(D853&amp;"-"&amp;Medical!C853,Profile!B:B,0)-1,4)</f>
        <v>#N/A</v>
      </c>
      <c r="M853" s="10" t="e">
        <f ca="1">OFFSET(Profile!$B$1,MATCH(D853&amp;"-"&amp;Medical!C853,Profile!B:B,0)-1,5)</f>
        <v>#N/A</v>
      </c>
      <c r="N853" s="13"/>
      <c r="O853" s="13"/>
      <c r="P853" s="13"/>
      <c r="Q853" s="13"/>
      <c r="R853" s="27"/>
      <c r="S853" s="27"/>
      <c r="T853" s="27"/>
      <c r="U853" s="30" t="str">
        <f ca="1">IF(A853="","",IFERROR(IF(OFFSET('Data Model'!$K$1,MATCH(W853,'Data Model'!L:L,0)-1,0)=TRUE,"Y","N"),"N"))</f>
        <v/>
      </c>
      <c r="V853" s="10" t="str">
        <f t="shared" si="23"/>
        <v/>
      </c>
      <c r="W853" s="10" t="str">
        <f t="shared" si="24"/>
        <v/>
      </c>
    </row>
    <row r="854" spans="1:23">
      <c r="A854" s="11"/>
      <c r="B854" s="11"/>
      <c r="C854" s="11"/>
      <c r="D854" s="11"/>
      <c r="E854" s="11"/>
      <c r="F854" s="11"/>
      <c r="G854" s="11"/>
      <c r="H854" s="11"/>
      <c r="I854" s="10" t="str">
        <f ca="1">IFERROR(OFFSET(Profile!$B$1,MATCH(D854&amp;"-"&amp;Medical!C854,Profile!B:B,0)-1,1),"NO DATA PROFILE FOUND")</f>
        <v>NO DATA PROFILE FOUND</v>
      </c>
      <c r="J854" s="10" t="e">
        <f ca="1">OFFSET(Profile!$B$1,MATCH(D854&amp;"-"&amp;Medical!C854,Profile!B:B,0)-1,2)</f>
        <v>#N/A</v>
      </c>
      <c r="K854" s="10" t="e">
        <f ca="1">OFFSET(Profile!$B$1,MATCH(D854&amp;"-"&amp;Medical!C854,Profile!B:B,0)-1,3)</f>
        <v>#N/A</v>
      </c>
      <c r="L854" s="10" t="e">
        <f ca="1">OFFSET(Profile!$B$1,MATCH(D854&amp;"-"&amp;Medical!C854,Profile!B:B,0)-1,4)</f>
        <v>#N/A</v>
      </c>
      <c r="M854" s="10" t="e">
        <f ca="1">OFFSET(Profile!$B$1,MATCH(D854&amp;"-"&amp;Medical!C854,Profile!B:B,0)-1,5)</f>
        <v>#N/A</v>
      </c>
      <c r="N854" s="13"/>
      <c r="O854" s="13"/>
      <c r="P854" s="13"/>
      <c r="Q854" s="13"/>
      <c r="R854" s="27"/>
      <c r="S854" s="27"/>
      <c r="T854" s="27"/>
      <c r="U854" s="30" t="str">
        <f ca="1">IF(A854="","",IFERROR(IF(OFFSET('Data Model'!$K$1,MATCH(W854,'Data Model'!L:L,0)-1,0)=TRUE,"Y","N"),"N"))</f>
        <v/>
      </c>
      <c r="V854" s="10" t="str">
        <f t="shared" si="23"/>
        <v/>
      </c>
      <c r="W854" s="10" t="str">
        <f t="shared" si="24"/>
        <v/>
      </c>
    </row>
    <row r="855" spans="1:23">
      <c r="A855" s="11"/>
      <c r="B855" s="11"/>
      <c r="C855" s="11"/>
      <c r="D855" s="11"/>
      <c r="E855" s="11"/>
      <c r="F855" s="11"/>
      <c r="G855" s="11"/>
      <c r="H855" s="11"/>
      <c r="I855" s="10" t="str">
        <f ca="1">IFERROR(OFFSET(Profile!$B$1,MATCH(D855&amp;"-"&amp;Medical!C855,Profile!B:B,0)-1,1),"NO DATA PROFILE FOUND")</f>
        <v>NO DATA PROFILE FOUND</v>
      </c>
      <c r="J855" s="10" t="e">
        <f ca="1">OFFSET(Profile!$B$1,MATCH(D855&amp;"-"&amp;Medical!C855,Profile!B:B,0)-1,2)</f>
        <v>#N/A</v>
      </c>
      <c r="K855" s="10" t="e">
        <f ca="1">OFFSET(Profile!$B$1,MATCH(D855&amp;"-"&amp;Medical!C855,Profile!B:B,0)-1,3)</f>
        <v>#N/A</v>
      </c>
      <c r="L855" s="10" t="e">
        <f ca="1">OFFSET(Profile!$B$1,MATCH(D855&amp;"-"&amp;Medical!C855,Profile!B:B,0)-1,4)</f>
        <v>#N/A</v>
      </c>
      <c r="M855" s="10" t="e">
        <f ca="1">OFFSET(Profile!$B$1,MATCH(D855&amp;"-"&amp;Medical!C855,Profile!B:B,0)-1,5)</f>
        <v>#N/A</v>
      </c>
      <c r="N855" s="13"/>
      <c r="O855" s="13"/>
      <c r="P855" s="13"/>
      <c r="Q855" s="13"/>
      <c r="R855" s="27"/>
      <c r="S855" s="27"/>
      <c r="T855" s="27"/>
      <c r="U855" s="30" t="str">
        <f ca="1">IF(A855="","",IFERROR(IF(OFFSET('Data Model'!$K$1,MATCH(W855,'Data Model'!L:L,0)-1,0)=TRUE,"Y","N"),"N"))</f>
        <v/>
      </c>
      <c r="V855" s="10" t="str">
        <f t="shared" si="23"/>
        <v/>
      </c>
      <c r="W855" s="10" t="str">
        <f t="shared" si="24"/>
        <v/>
      </c>
    </row>
    <row r="856" spans="1:23">
      <c r="A856" s="11"/>
      <c r="B856" s="11"/>
      <c r="C856" s="11"/>
      <c r="D856" s="11"/>
      <c r="E856" s="11"/>
      <c r="F856" s="11"/>
      <c r="G856" s="11"/>
      <c r="H856" s="11"/>
      <c r="I856" s="10" t="str">
        <f ca="1">IFERROR(OFFSET(Profile!$B$1,MATCH(D856&amp;"-"&amp;Medical!C856,Profile!B:B,0)-1,1),"NO DATA PROFILE FOUND")</f>
        <v>NO DATA PROFILE FOUND</v>
      </c>
      <c r="J856" s="10" t="e">
        <f ca="1">OFFSET(Profile!$B$1,MATCH(D856&amp;"-"&amp;Medical!C856,Profile!B:B,0)-1,2)</f>
        <v>#N/A</v>
      </c>
      <c r="K856" s="10" t="e">
        <f ca="1">OFFSET(Profile!$B$1,MATCH(D856&amp;"-"&amp;Medical!C856,Profile!B:B,0)-1,3)</f>
        <v>#N/A</v>
      </c>
      <c r="L856" s="10" t="e">
        <f ca="1">OFFSET(Profile!$B$1,MATCH(D856&amp;"-"&amp;Medical!C856,Profile!B:B,0)-1,4)</f>
        <v>#N/A</v>
      </c>
      <c r="M856" s="10" t="e">
        <f ca="1">OFFSET(Profile!$B$1,MATCH(D856&amp;"-"&amp;Medical!C856,Profile!B:B,0)-1,5)</f>
        <v>#N/A</v>
      </c>
      <c r="N856" s="13"/>
      <c r="O856" s="13"/>
      <c r="P856" s="13"/>
      <c r="Q856" s="13"/>
      <c r="R856" s="27"/>
      <c r="S856" s="27"/>
      <c r="T856" s="27"/>
      <c r="U856" s="30" t="str">
        <f ca="1">IF(A856="","",IFERROR(IF(OFFSET('Data Model'!$K$1,MATCH(W856,'Data Model'!L:L,0)-1,0)=TRUE,"Y","N"),"N"))</f>
        <v/>
      </c>
      <c r="V856" s="10" t="str">
        <f t="shared" si="23"/>
        <v/>
      </c>
      <c r="W856" s="10" t="str">
        <f t="shared" si="24"/>
        <v/>
      </c>
    </row>
    <row r="857" spans="1:23">
      <c r="A857" s="11"/>
      <c r="B857" s="11"/>
      <c r="C857" s="11"/>
      <c r="D857" s="11"/>
      <c r="E857" s="11"/>
      <c r="F857" s="11"/>
      <c r="G857" s="11"/>
      <c r="H857" s="11"/>
      <c r="I857" s="10" t="str">
        <f ca="1">IFERROR(OFFSET(Profile!$B$1,MATCH(D857&amp;"-"&amp;Medical!C857,Profile!B:B,0)-1,1),"NO DATA PROFILE FOUND")</f>
        <v>NO DATA PROFILE FOUND</v>
      </c>
      <c r="J857" s="10" t="e">
        <f ca="1">OFFSET(Profile!$B$1,MATCH(D857&amp;"-"&amp;Medical!C857,Profile!B:B,0)-1,2)</f>
        <v>#N/A</v>
      </c>
      <c r="K857" s="10" t="e">
        <f ca="1">OFFSET(Profile!$B$1,MATCH(D857&amp;"-"&amp;Medical!C857,Profile!B:B,0)-1,3)</f>
        <v>#N/A</v>
      </c>
      <c r="L857" s="10" t="e">
        <f ca="1">OFFSET(Profile!$B$1,MATCH(D857&amp;"-"&amp;Medical!C857,Profile!B:B,0)-1,4)</f>
        <v>#N/A</v>
      </c>
      <c r="M857" s="10" t="e">
        <f ca="1">OFFSET(Profile!$B$1,MATCH(D857&amp;"-"&amp;Medical!C857,Profile!B:B,0)-1,5)</f>
        <v>#N/A</v>
      </c>
      <c r="N857" s="13"/>
      <c r="O857" s="13"/>
      <c r="P857" s="13"/>
      <c r="Q857" s="13"/>
      <c r="R857" s="27"/>
      <c r="S857" s="27"/>
      <c r="T857" s="27"/>
      <c r="U857" s="30" t="str">
        <f ca="1">IF(A857="","",IFERROR(IF(OFFSET('Data Model'!$K$1,MATCH(W857,'Data Model'!L:L,0)-1,0)=TRUE,"Y","N"),"N"))</f>
        <v/>
      </c>
      <c r="V857" s="10" t="str">
        <f t="shared" si="23"/>
        <v/>
      </c>
      <c r="W857" s="10" t="str">
        <f t="shared" si="24"/>
        <v/>
      </c>
    </row>
    <row r="858" spans="1:23">
      <c r="A858" s="11"/>
      <c r="B858" s="11"/>
      <c r="C858" s="11"/>
      <c r="D858" s="11"/>
      <c r="E858" s="11"/>
      <c r="F858" s="11"/>
      <c r="G858" s="11"/>
      <c r="H858" s="11"/>
      <c r="I858" s="10" t="str">
        <f ca="1">IFERROR(OFFSET(Profile!$B$1,MATCH(D858&amp;"-"&amp;Medical!C858,Profile!B:B,0)-1,1),"NO DATA PROFILE FOUND")</f>
        <v>NO DATA PROFILE FOUND</v>
      </c>
      <c r="J858" s="10" t="e">
        <f ca="1">OFFSET(Profile!$B$1,MATCH(D858&amp;"-"&amp;Medical!C858,Profile!B:B,0)-1,2)</f>
        <v>#N/A</v>
      </c>
      <c r="K858" s="10" t="e">
        <f ca="1">OFFSET(Profile!$B$1,MATCH(D858&amp;"-"&amp;Medical!C858,Profile!B:B,0)-1,3)</f>
        <v>#N/A</v>
      </c>
      <c r="L858" s="10" t="e">
        <f ca="1">OFFSET(Profile!$B$1,MATCH(D858&amp;"-"&amp;Medical!C858,Profile!B:B,0)-1,4)</f>
        <v>#N/A</v>
      </c>
      <c r="M858" s="10" t="e">
        <f ca="1">OFFSET(Profile!$B$1,MATCH(D858&amp;"-"&amp;Medical!C858,Profile!B:B,0)-1,5)</f>
        <v>#N/A</v>
      </c>
      <c r="N858" s="13"/>
      <c r="O858" s="13"/>
      <c r="P858" s="13"/>
      <c r="Q858" s="13"/>
      <c r="R858" s="27"/>
      <c r="S858" s="27"/>
      <c r="T858" s="27"/>
      <c r="U858" s="30" t="str">
        <f ca="1">IF(A858="","",IFERROR(IF(OFFSET('Data Model'!$K$1,MATCH(W858,'Data Model'!L:L,0)-1,0)=TRUE,"Y","N"),"N"))</f>
        <v/>
      </c>
      <c r="V858" s="10" t="str">
        <f t="shared" si="23"/>
        <v/>
      </c>
      <c r="W858" s="10" t="str">
        <f t="shared" si="24"/>
        <v/>
      </c>
    </row>
    <row r="859" spans="1:23">
      <c r="A859" s="11"/>
      <c r="B859" s="11"/>
      <c r="C859" s="11"/>
      <c r="D859" s="11"/>
      <c r="E859" s="11"/>
      <c r="F859" s="11"/>
      <c r="G859" s="11"/>
      <c r="H859" s="11"/>
      <c r="I859" s="10" t="str">
        <f ca="1">IFERROR(OFFSET(Profile!$B$1,MATCH(D859&amp;"-"&amp;Medical!C859,Profile!B:B,0)-1,1),"NO DATA PROFILE FOUND")</f>
        <v>NO DATA PROFILE FOUND</v>
      </c>
      <c r="J859" s="10" t="e">
        <f ca="1">OFFSET(Profile!$B$1,MATCH(D859&amp;"-"&amp;Medical!C859,Profile!B:B,0)-1,2)</f>
        <v>#N/A</v>
      </c>
      <c r="K859" s="10" t="e">
        <f ca="1">OFFSET(Profile!$B$1,MATCH(D859&amp;"-"&amp;Medical!C859,Profile!B:B,0)-1,3)</f>
        <v>#N/A</v>
      </c>
      <c r="L859" s="10" t="e">
        <f ca="1">OFFSET(Profile!$B$1,MATCH(D859&amp;"-"&amp;Medical!C859,Profile!B:B,0)-1,4)</f>
        <v>#N/A</v>
      </c>
      <c r="M859" s="10" t="e">
        <f ca="1">OFFSET(Profile!$B$1,MATCH(D859&amp;"-"&amp;Medical!C859,Profile!B:B,0)-1,5)</f>
        <v>#N/A</v>
      </c>
      <c r="N859" s="13"/>
      <c r="O859" s="13"/>
      <c r="P859" s="13"/>
      <c r="Q859" s="13"/>
      <c r="R859" s="27"/>
      <c r="S859" s="27"/>
      <c r="T859" s="27"/>
      <c r="U859" s="30" t="str">
        <f ca="1">IF(A859="","",IFERROR(IF(OFFSET('Data Model'!$K$1,MATCH(W859,'Data Model'!L:L,0)-1,0)=TRUE,"Y","N"),"N"))</f>
        <v/>
      </c>
      <c r="V859" s="10" t="str">
        <f t="shared" si="23"/>
        <v/>
      </c>
      <c r="W859" s="10" t="str">
        <f t="shared" si="24"/>
        <v/>
      </c>
    </row>
    <row r="860" spans="1:23">
      <c r="A860" s="11"/>
      <c r="B860" s="11"/>
      <c r="C860" s="11"/>
      <c r="D860" s="11"/>
      <c r="E860" s="11"/>
      <c r="F860" s="11"/>
      <c r="G860" s="11"/>
      <c r="H860" s="11"/>
      <c r="I860" s="10" t="str">
        <f ca="1">IFERROR(OFFSET(Profile!$B$1,MATCH(D860&amp;"-"&amp;Medical!C860,Profile!B:B,0)-1,1),"NO DATA PROFILE FOUND")</f>
        <v>NO DATA PROFILE FOUND</v>
      </c>
      <c r="J860" s="10" t="e">
        <f ca="1">OFFSET(Profile!$B$1,MATCH(D860&amp;"-"&amp;Medical!C860,Profile!B:B,0)-1,2)</f>
        <v>#N/A</v>
      </c>
      <c r="K860" s="10" t="e">
        <f ca="1">OFFSET(Profile!$B$1,MATCH(D860&amp;"-"&amp;Medical!C860,Profile!B:B,0)-1,3)</f>
        <v>#N/A</v>
      </c>
      <c r="L860" s="10" t="e">
        <f ca="1">OFFSET(Profile!$B$1,MATCH(D860&amp;"-"&amp;Medical!C860,Profile!B:B,0)-1,4)</f>
        <v>#N/A</v>
      </c>
      <c r="M860" s="10" t="e">
        <f ca="1">OFFSET(Profile!$B$1,MATCH(D860&amp;"-"&amp;Medical!C860,Profile!B:B,0)-1,5)</f>
        <v>#N/A</v>
      </c>
      <c r="N860" s="13"/>
      <c r="O860" s="13"/>
      <c r="P860" s="13"/>
      <c r="Q860" s="13"/>
      <c r="R860" s="27"/>
      <c r="S860" s="27"/>
      <c r="T860" s="27"/>
      <c r="U860" s="30" t="str">
        <f ca="1">IF(A860="","",IFERROR(IF(OFFSET('Data Model'!$K$1,MATCH(W860,'Data Model'!L:L,0)-1,0)=TRUE,"Y","N"),"N"))</f>
        <v/>
      </c>
      <c r="V860" s="10" t="str">
        <f t="shared" si="23"/>
        <v/>
      </c>
      <c r="W860" s="10" t="str">
        <f t="shared" si="24"/>
        <v/>
      </c>
    </row>
    <row r="861" spans="1:23">
      <c r="A861" s="11"/>
      <c r="B861" s="11"/>
      <c r="C861" s="11"/>
      <c r="D861" s="11"/>
      <c r="E861" s="11"/>
      <c r="F861" s="11"/>
      <c r="G861" s="11"/>
      <c r="H861" s="11"/>
      <c r="I861" s="10" t="str">
        <f ca="1">IFERROR(OFFSET(Profile!$B$1,MATCH(D861&amp;"-"&amp;Medical!C861,Profile!B:B,0)-1,1),"NO DATA PROFILE FOUND")</f>
        <v>NO DATA PROFILE FOUND</v>
      </c>
      <c r="J861" s="10" t="e">
        <f ca="1">OFFSET(Profile!$B$1,MATCH(D861&amp;"-"&amp;Medical!C861,Profile!B:B,0)-1,2)</f>
        <v>#N/A</v>
      </c>
      <c r="K861" s="10" t="e">
        <f ca="1">OFFSET(Profile!$B$1,MATCH(D861&amp;"-"&amp;Medical!C861,Profile!B:B,0)-1,3)</f>
        <v>#N/A</v>
      </c>
      <c r="L861" s="10" t="e">
        <f ca="1">OFFSET(Profile!$B$1,MATCH(D861&amp;"-"&amp;Medical!C861,Profile!B:B,0)-1,4)</f>
        <v>#N/A</v>
      </c>
      <c r="M861" s="10" t="e">
        <f ca="1">OFFSET(Profile!$B$1,MATCH(D861&amp;"-"&amp;Medical!C861,Profile!B:B,0)-1,5)</f>
        <v>#N/A</v>
      </c>
      <c r="N861" s="13"/>
      <c r="O861" s="13"/>
      <c r="P861" s="13"/>
      <c r="Q861" s="13"/>
      <c r="R861" s="27"/>
      <c r="S861" s="27"/>
      <c r="T861" s="27"/>
      <c r="U861" s="30" t="str">
        <f ca="1">IF(A861="","",IFERROR(IF(OFFSET('Data Model'!$K$1,MATCH(W861,'Data Model'!L:L,0)-1,0)=TRUE,"Y","N"),"N"))</f>
        <v/>
      </c>
      <c r="V861" s="10" t="str">
        <f t="shared" si="23"/>
        <v/>
      </c>
      <c r="W861" s="10" t="str">
        <f t="shared" si="24"/>
        <v/>
      </c>
    </row>
    <row r="862" spans="1:23">
      <c r="A862" s="11"/>
      <c r="B862" s="11"/>
      <c r="C862" s="11"/>
      <c r="D862" s="11"/>
      <c r="E862" s="11"/>
      <c r="F862" s="11"/>
      <c r="G862" s="11"/>
      <c r="H862" s="11"/>
      <c r="I862" s="10" t="str">
        <f ca="1">IFERROR(OFFSET(Profile!$B$1,MATCH(D862&amp;"-"&amp;Medical!C862,Profile!B:B,0)-1,1),"NO DATA PROFILE FOUND")</f>
        <v>NO DATA PROFILE FOUND</v>
      </c>
      <c r="J862" s="10" t="e">
        <f ca="1">OFFSET(Profile!$B$1,MATCH(D862&amp;"-"&amp;Medical!C862,Profile!B:B,0)-1,2)</f>
        <v>#N/A</v>
      </c>
      <c r="K862" s="10" t="e">
        <f ca="1">OFFSET(Profile!$B$1,MATCH(D862&amp;"-"&amp;Medical!C862,Profile!B:B,0)-1,3)</f>
        <v>#N/A</v>
      </c>
      <c r="L862" s="10" t="e">
        <f ca="1">OFFSET(Profile!$B$1,MATCH(D862&amp;"-"&amp;Medical!C862,Profile!B:B,0)-1,4)</f>
        <v>#N/A</v>
      </c>
      <c r="M862" s="10" t="e">
        <f ca="1">OFFSET(Profile!$B$1,MATCH(D862&amp;"-"&amp;Medical!C862,Profile!B:B,0)-1,5)</f>
        <v>#N/A</v>
      </c>
      <c r="N862" s="13"/>
      <c r="O862" s="13"/>
      <c r="P862" s="13"/>
      <c r="Q862" s="13"/>
      <c r="R862" s="27"/>
      <c r="S862" s="27"/>
      <c r="T862" s="27"/>
      <c r="U862" s="30" t="str">
        <f ca="1">IF(A862="","",IFERROR(IF(OFFSET('Data Model'!$K$1,MATCH(W862,'Data Model'!L:L,0)-1,0)=TRUE,"Y","N"),"N"))</f>
        <v/>
      </c>
      <c r="V862" s="10" t="str">
        <f t="shared" si="23"/>
        <v/>
      </c>
      <c r="W862" s="10" t="str">
        <f t="shared" si="24"/>
        <v/>
      </c>
    </row>
    <row r="863" spans="1:23">
      <c r="A863" s="11"/>
      <c r="B863" s="11"/>
      <c r="C863" s="11"/>
      <c r="D863" s="11"/>
      <c r="E863" s="11"/>
      <c r="F863" s="11"/>
      <c r="G863" s="11"/>
      <c r="H863" s="11"/>
      <c r="I863" s="10" t="str">
        <f ca="1">IFERROR(OFFSET(Profile!$B$1,MATCH(D863&amp;"-"&amp;Medical!C863,Profile!B:B,0)-1,1),"NO DATA PROFILE FOUND")</f>
        <v>NO DATA PROFILE FOUND</v>
      </c>
      <c r="J863" s="10" t="e">
        <f ca="1">OFFSET(Profile!$B$1,MATCH(D863&amp;"-"&amp;Medical!C863,Profile!B:B,0)-1,2)</f>
        <v>#N/A</v>
      </c>
      <c r="K863" s="10" t="e">
        <f ca="1">OFFSET(Profile!$B$1,MATCH(D863&amp;"-"&amp;Medical!C863,Profile!B:B,0)-1,3)</f>
        <v>#N/A</v>
      </c>
      <c r="L863" s="10" t="e">
        <f ca="1">OFFSET(Profile!$B$1,MATCH(D863&amp;"-"&amp;Medical!C863,Profile!B:B,0)-1,4)</f>
        <v>#N/A</v>
      </c>
      <c r="M863" s="10" t="e">
        <f ca="1">OFFSET(Profile!$B$1,MATCH(D863&amp;"-"&amp;Medical!C863,Profile!B:B,0)-1,5)</f>
        <v>#N/A</v>
      </c>
      <c r="N863" s="13"/>
      <c r="O863" s="13"/>
      <c r="P863" s="13"/>
      <c r="Q863" s="13"/>
      <c r="R863" s="27"/>
      <c r="S863" s="27"/>
      <c r="T863" s="27"/>
      <c r="U863" s="30" t="str">
        <f ca="1">IF(A863="","",IFERROR(IF(OFFSET('Data Model'!$K$1,MATCH(W863,'Data Model'!L:L,0)-1,0)=TRUE,"Y","N"),"N"))</f>
        <v/>
      </c>
      <c r="V863" s="10" t="str">
        <f t="shared" si="23"/>
        <v/>
      </c>
      <c r="W863" s="10" t="str">
        <f t="shared" si="24"/>
        <v/>
      </c>
    </row>
    <row r="864" spans="1:23">
      <c r="A864" s="11"/>
      <c r="B864" s="11"/>
      <c r="C864" s="11"/>
      <c r="D864" s="11"/>
      <c r="E864" s="11"/>
      <c r="F864" s="11"/>
      <c r="G864" s="11"/>
      <c r="H864" s="11"/>
      <c r="I864" s="10" t="str">
        <f ca="1">IFERROR(OFFSET(Profile!$B$1,MATCH(D864&amp;"-"&amp;Medical!C864,Profile!B:B,0)-1,1),"NO DATA PROFILE FOUND")</f>
        <v>NO DATA PROFILE FOUND</v>
      </c>
      <c r="J864" s="10" t="e">
        <f ca="1">OFFSET(Profile!$B$1,MATCH(D864&amp;"-"&amp;Medical!C864,Profile!B:B,0)-1,2)</f>
        <v>#N/A</v>
      </c>
      <c r="K864" s="10" t="e">
        <f ca="1">OFFSET(Profile!$B$1,MATCH(D864&amp;"-"&amp;Medical!C864,Profile!B:B,0)-1,3)</f>
        <v>#N/A</v>
      </c>
      <c r="L864" s="10" t="e">
        <f ca="1">OFFSET(Profile!$B$1,MATCH(D864&amp;"-"&amp;Medical!C864,Profile!B:B,0)-1,4)</f>
        <v>#N/A</v>
      </c>
      <c r="M864" s="10" t="e">
        <f ca="1">OFFSET(Profile!$B$1,MATCH(D864&amp;"-"&amp;Medical!C864,Profile!B:B,0)-1,5)</f>
        <v>#N/A</v>
      </c>
      <c r="N864" s="13"/>
      <c r="O864" s="13"/>
      <c r="P864" s="13"/>
      <c r="Q864" s="13"/>
      <c r="R864" s="27"/>
      <c r="S864" s="27"/>
      <c r="T864" s="27"/>
      <c r="U864" s="30" t="str">
        <f ca="1">IF(A864="","",IFERROR(IF(OFFSET('Data Model'!$K$1,MATCH(W864,'Data Model'!L:L,0)-1,0)=TRUE,"Y","N"),"N"))</f>
        <v/>
      </c>
      <c r="V864" s="10" t="str">
        <f t="shared" si="23"/>
        <v/>
      </c>
      <c r="W864" s="10" t="str">
        <f t="shared" si="24"/>
        <v/>
      </c>
    </row>
    <row r="865" spans="1:23">
      <c r="A865" s="11"/>
      <c r="B865" s="11"/>
      <c r="C865" s="11"/>
      <c r="D865" s="11"/>
      <c r="E865" s="11"/>
      <c r="F865" s="11"/>
      <c r="G865" s="11"/>
      <c r="H865" s="11"/>
      <c r="I865" s="10" t="str">
        <f ca="1">IFERROR(OFFSET(Profile!$B$1,MATCH(D865&amp;"-"&amp;Medical!C865,Profile!B:B,0)-1,1),"NO DATA PROFILE FOUND")</f>
        <v>NO DATA PROFILE FOUND</v>
      </c>
      <c r="J865" s="10" t="e">
        <f ca="1">OFFSET(Profile!$B$1,MATCH(D865&amp;"-"&amp;Medical!C865,Profile!B:B,0)-1,2)</f>
        <v>#N/A</v>
      </c>
      <c r="K865" s="10" t="e">
        <f ca="1">OFFSET(Profile!$B$1,MATCH(D865&amp;"-"&amp;Medical!C865,Profile!B:B,0)-1,3)</f>
        <v>#N/A</v>
      </c>
      <c r="L865" s="10" t="e">
        <f ca="1">OFFSET(Profile!$B$1,MATCH(D865&amp;"-"&amp;Medical!C865,Profile!B:B,0)-1,4)</f>
        <v>#N/A</v>
      </c>
      <c r="M865" s="10" t="e">
        <f ca="1">OFFSET(Profile!$B$1,MATCH(D865&amp;"-"&amp;Medical!C865,Profile!B:B,0)-1,5)</f>
        <v>#N/A</v>
      </c>
      <c r="N865" s="13"/>
      <c r="O865" s="13"/>
      <c r="P865" s="13"/>
      <c r="Q865" s="13"/>
      <c r="R865" s="27"/>
      <c r="S865" s="27"/>
      <c r="T865" s="27"/>
      <c r="U865" s="30" t="str">
        <f ca="1">IF(A865="","",IFERROR(IF(OFFSET('Data Model'!$K$1,MATCH(W865,'Data Model'!L:L,0)-1,0)=TRUE,"Y","N"),"N"))</f>
        <v/>
      </c>
      <c r="V865" s="10" t="str">
        <f t="shared" si="23"/>
        <v/>
      </c>
      <c r="W865" s="10" t="str">
        <f t="shared" si="24"/>
        <v/>
      </c>
    </row>
    <row r="866" spans="1:23">
      <c r="A866" s="11"/>
      <c r="B866" s="11"/>
      <c r="C866" s="11"/>
      <c r="D866" s="11"/>
      <c r="E866" s="11"/>
      <c r="F866" s="11"/>
      <c r="G866" s="11"/>
      <c r="H866" s="11"/>
      <c r="I866" s="10" t="str">
        <f ca="1">IFERROR(OFFSET(Profile!$B$1,MATCH(D866&amp;"-"&amp;Medical!C866,Profile!B:B,0)-1,1),"NO DATA PROFILE FOUND")</f>
        <v>NO DATA PROFILE FOUND</v>
      </c>
      <c r="J866" s="10" t="e">
        <f ca="1">OFFSET(Profile!$B$1,MATCH(D866&amp;"-"&amp;Medical!C866,Profile!B:B,0)-1,2)</f>
        <v>#N/A</v>
      </c>
      <c r="K866" s="10" t="e">
        <f ca="1">OFFSET(Profile!$B$1,MATCH(D866&amp;"-"&amp;Medical!C866,Profile!B:B,0)-1,3)</f>
        <v>#N/A</v>
      </c>
      <c r="L866" s="10" t="e">
        <f ca="1">OFFSET(Profile!$B$1,MATCH(D866&amp;"-"&amp;Medical!C866,Profile!B:B,0)-1,4)</f>
        <v>#N/A</v>
      </c>
      <c r="M866" s="10" t="e">
        <f ca="1">OFFSET(Profile!$B$1,MATCH(D866&amp;"-"&amp;Medical!C866,Profile!B:B,0)-1,5)</f>
        <v>#N/A</v>
      </c>
      <c r="N866" s="13"/>
      <c r="O866" s="13"/>
      <c r="P866" s="13"/>
      <c r="Q866" s="13"/>
      <c r="R866" s="27"/>
      <c r="S866" s="27"/>
      <c r="T866" s="27"/>
      <c r="U866" s="30" t="str">
        <f ca="1">IF(A866="","",IFERROR(IF(OFFSET('Data Model'!$K$1,MATCH(W866,'Data Model'!L:L,0)-1,0)=TRUE,"Y","N"),"N"))</f>
        <v/>
      </c>
      <c r="V866" s="10" t="str">
        <f t="shared" si="23"/>
        <v/>
      </c>
      <c r="W866" s="10" t="str">
        <f t="shared" si="24"/>
        <v/>
      </c>
    </row>
    <row r="867" spans="1:23">
      <c r="A867" s="11"/>
      <c r="B867" s="11"/>
      <c r="C867" s="11"/>
      <c r="D867" s="11"/>
      <c r="E867" s="11"/>
      <c r="F867" s="11"/>
      <c r="G867" s="11"/>
      <c r="H867" s="11"/>
      <c r="I867" s="10" t="str">
        <f ca="1">IFERROR(OFFSET(Profile!$B$1,MATCH(D867&amp;"-"&amp;Medical!C867,Profile!B:B,0)-1,1),"NO DATA PROFILE FOUND")</f>
        <v>NO DATA PROFILE FOUND</v>
      </c>
      <c r="J867" s="10" t="e">
        <f ca="1">OFFSET(Profile!$B$1,MATCH(D867&amp;"-"&amp;Medical!C867,Profile!B:B,0)-1,2)</f>
        <v>#N/A</v>
      </c>
      <c r="K867" s="10" t="e">
        <f ca="1">OFFSET(Profile!$B$1,MATCH(D867&amp;"-"&amp;Medical!C867,Profile!B:B,0)-1,3)</f>
        <v>#N/A</v>
      </c>
      <c r="L867" s="10" t="e">
        <f ca="1">OFFSET(Profile!$B$1,MATCH(D867&amp;"-"&amp;Medical!C867,Profile!B:B,0)-1,4)</f>
        <v>#N/A</v>
      </c>
      <c r="M867" s="10" t="e">
        <f ca="1">OFFSET(Profile!$B$1,MATCH(D867&amp;"-"&amp;Medical!C867,Profile!B:B,0)-1,5)</f>
        <v>#N/A</v>
      </c>
      <c r="N867" s="13"/>
      <c r="O867" s="13"/>
      <c r="P867" s="13"/>
      <c r="Q867" s="13"/>
      <c r="R867" s="27"/>
      <c r="S867" s="27"/>
      <c r="T867" s="27"/>
      <c r="U867" s="30" t="str">
        <f ca="1">IF(A867="","",IFERROR(IF(OFFSET('Data Model'!$K$1,MATCH(W867,'Data Model'!L:L,0)-1,0)=TRUE,"Y","N"),"N"))</f>
        <v/>
      </c>
      <c r="V867" s="10" t="str">
        <f t="shared" si="23"/>
        <v/>
      </c>
      <c r="W867" s="10" t="str">
        <f t="shared" si="24"/>
        <v/>
      </c>
    </row>
    <row r="868" spans="1:23">
      <c r="A868" s="11"/>
      <c r="B868" s="11"/>
      <c r="C868" s="11"/>
      <c r="D868" s="11"/>
      <c r="E868" s="11"/>
      <c r="F868" s="11"/>
      <c r="G868" s="11"/>
      <c r="H868" s="11"/>
      <c r="I868" s="10" t="str">
        <f ca="1">IFERROR(OFFSET(Profile!$B$1,MATCH(D868&amp;"-"&amp;Medical!C868,Profile!B:B,0)-1,1),"NO DATA PROFILE FOUND")</f>
        <v>NO DATA PROFILE FOUND</v>
      </c>
      <c r="J868" s="10" t="e">
        <f ca="1">OFFSET(Profile!$B$1,MATCH(D868&amp;"-"&amp;Medical!C868,Profile!B:B,0)-1,2)</f>
        <v>#N/A</v>
      </c>
      <c r="K868" s="10" t="e">
        <f ca="1">OFFSET(Profile!$B$1,MATCH(D868&amp;"-"&amp;Medical!C868,Profile!B:B,0)-1,3)</f>
        <v>#N/A</v>
      </c>
      <c r="L868" s="10" t="e">
        <f ca="1">OFFSET(Profile!$B$1,MATCH(D868&amp;"-"&amp;Medical!C868,Profile!B:B,0)-1,4)</f>
        <v>#N/A</v>
      </c>
      <c r="M868" s="10" t="e">
        <f ca="1">OFFSET(Profile!$B$1,MATCH(D868&amp;"-"&amp;Medical!C868,Profile!B:B,0)-1,5)</f>
        <v>#N/A</v>
      </c>
      <c r="N868" s="13"/>
      <c r="O868" s="13"/>
      <c r="P868" s="13"/>
      <c r="Q868" s="13"/>
      <c r="R868" s="27"/>
      <c r="S868" s="27"/>
      <c r="T868" s="27"/>
      <c r="U868" s="30" t="str">
        <f ca="1">IF(A868="","",IFERROR(IF(OFFSET('Data Model'!$K$1,MATCH(W868,'Data Model'!L:L,0)-1,0)=TRUE,"Y","N"),"N"))</f>
        <v/>
      </c>
      <c r="V868" s="10" t="str">
        <f t="shared" si="23"/>
        <v/>
      </c>
      <c r="W868" s="10" t="str">
        <f t="shared" si="24"/>
        <v/>
      </c>
    </row>
    <row r="869" spans="1:23">
      <c r="A869" s="11"/>
      <c r="B869" s="11"/>
      <c r="C869" s="11"/>
      <c r="D869" s="11"/>
      <c r="E869" s="11"/>
      <c r="F869" s="11"/>
      <c r="G869" s="11"/>
      <c r="H869" s="11"/>
      <c r="I869" s="10" t="str">
        <f ca="1">IFERROR(OFFSET(Profile!$B$1,MATCH(D869&amp;"-"&amp;Medical!C869,Profile!B:B,0)-1,1),"NO DATA PROFILE FOUND")</f>
        <v>NO DATA PROFILE FOUND</v>
      </c>
      <c r="J869" s="10" t="e">
        <f ca="1">OFFSET(Profile!$B$1,MATCH(D869&amp;"-"&amp;Medical!C869,Profile!B:B,0)-1,2)</f>
        <v>#N/A</v>
      </c>
      <c r="K869" s="10" t="e">
        <f ca="1">OFFSET(Profile!$B$1,MATCH(D869&amp;"-"&amp;Medical!C869,Profile!B:B,0)-1,3)</f>
        <v>#N/A</v>
      </c>
      <c r="L869" s="10" t="e">
        <f ca="1">OFFSET(Profile!$B$1,MATCH(D869&amp;"-"&amp;Medical!C869,Profile!B:B,0)-1,4)</f>
        <v>#N/A</v>
      </c>
      <c r="M869" s="10" t="e">
        <f ca="1">OFFSET(Profile!$B$1,MATCH(D869&amp;"-"&amp;Medical!C869,Profile!B:B,0)-1,5)</f>
        <v>#N/A</v>
      </c>
      <c r="N869" s="13"/>
      <c r="O869" s="13"/>
      <c r="P869" s="13"/>
      <c r="Q869" s="13"/>
      <c r="R869" s="27"/>
      <c r="S869" s="27"/>
      <c r="T869" s="27"/>
      <c r="U869" s="30" t="str">
        <f ca="1">IF(A869="","",IFERROR(IF(OFFSET('Data Model'!$K$1,MATCH(W869,'Data Model'!L:L,0)-1,0)=TRUE,"Y","N"),"N"))</f>
        <v/>
      </c>
      <c r="V869" s="10" t="str">
        <f t="shared" si="23"/>
        <v/>
      </c>
      <c r="W869" s="10" t="str">
        <f t="shared" si="24"/>
        <v/>
      </c>
    </row>
    <row r="870" spans="1:23">
      <c r="A870" s="11"/>
      <c r="B870" s="11"/>
      <c r="C870" s="11"/>
      <c r="D870" s="11"/>
      <c r="E870" s="11"/>
      <c r="F870" s="11"/>
      <c r="G870" s="11"/>
      <c r="H870" s="11"/>
      <c r="I870" s="10" t="str">
        <f ca="1">IFERROR(OFFSET(Profile!$B$1,MATCH(D870&amp;"-"&amp;Medical!C870,Profile!B:B,0)-1,1),"NO DATA PROFILE FOUND")</f>
        <v>NO DATA PROFILE FOUND</v>
      </c>
      <c r="J870" s="10" t="e">
        <f ca="1">OFFSET(Profile!$B$1,MATCH(D870&amp;"-"&amp;Medical!C870,Profile!B:B,0)-1,2)</f>
        <v>#N/A</v>
      </c>
      <c r="K870" s="10" t="e">
        <f ca="1">OFFSET(Profile!$B$1,MATCH(D870&amp;"-"&amp;Medical!C870,Profile!B:B,0)-1,3)</f>
        <v>#N/A</v>
      </c>
      <c r="L870" s="10" t="e">
        <f ca="1">OFFSET(Profile!$B$1,MATCH(D870&amp;"-"&amp;Medical!C870,Profile!B:B,0)-1,4)</f>
        <v>#N/A</v>
      </c>
      <c r="M870" s="10" t="e">
        <f ca="1">OFFSET(Profile!$B$1,MATCH(D870&amp;"-"&amp;Medical!C870,Profile!B:B,0)-1,5)</f>
        <v>#N/A</v>
      </c>
      <c r="N870" s="13"/>
      <c r="O870" s="13"/>
      <c r="P870" s="13"/>
      <c r="Q870" s="13"/>
      <c r="R870" s="27"/>
      <c r="S870" s="27"/>
      <c r="T870" s="27"/>
      <c r="U870" s="30" t="str">
        <f ca="1">IF(A870="","",IFERROR(IF(OFFSET('Data Model'!$K$1,MATCH(W870,'Data Model'!L:L,0)-1,0)=TRUE,"Y","N"),"N"))</f>
        <v/>
      </c>
      <c r="V870" s="10" t="str">
        <f t="shared" si="23"/>
        <v/>
      </c>
      <c r="W870" s="10" t="str">
        <f t="shared" si="24"/>
        <v/>
      </c>
    </row>
    <row r="871" spans="1:23">
      <c r="A871" s="11"/>
      <c r="B871" s="11"/>
      <c r="C871" s="11"/>
      <c r="D871" s="11"/>
      <c r="E871" s="11"/>
      <c r="F871" s="11"/>
      <c r="G871" s="11"/>
      <c r="H871" s="11"/>
      <c r="I871" s="10" t="str">
        <f ca="1">IFERROR(OFFSET(Profile!$B$1,MATCH(D871&amp;"-"&amp;Medical!C871,Profile!B:B,0)-1,1),"NO DATA PROFILE FOUND")</f>
        <v>NO DATA PROFILE FOUND</v>
      </c>
      <c r="J871" s="10" t="e">
        <f ca="1">OFFSET(Profile!$B$1,MATCH(D871&amp;"-"&amp;Medical!C871,Profile!B:B,0)-1,2)</f>
        <v>#N/A</v>
      </c>
      <c r="K871" s="10" t="e">
        <f ca="1">OFFSET(Profile!$B$1,MATCH(D871&amp;"-"&amp;Medical!C871,Profile!B:B,0)-1,3)</f>
        <v>#N/A</v>
      </c>
      <c r="L871" s="10" t="e">
        <f ca="1">OFFSET(Profile!$B$1,MATCH(D871&amp;"-"&amp;Medical!C871,Profile!B:B,0)-1,4)</f>
        <v>#N/A</v>
      </c>
      <c r="M871" s="10" t="e">
        <f ca="1">OFFSET(Profile!$B$1,MATCH(D871&amp;"-"&amp;Medical!C871,Profile!B:B,0)-1,5)</f>
        <v>#N/A</v>
      </c>
      <c r="N871" s="13"/>
      <c r="O871" s="13"/>
      <c r="P871" s="13"/>
      <c r="Q871" s="13"/>
      <c r="R871" s="27"/>
      <c r="S871" s="27"/>
      <c r="T871" s="27"/>
      <c r="U871" s="30" t="str">
        <f ca="1">IF(A871="","",IFERROR(IF(OFFSET('Data Model'!$K$1,MATCH(W871,'Data Model'!L:L,0)-1,0)=TRUE,"Y","N"),"N"))</f>
        <v/>
      </c>
      <c r="V871" s="10" t="str">
        <f t="shared" si="23"/>
        <v/>
      </c>
      <c r="W871" s="10" t="str">
        <f t="shared" si="24"/>
        <v/>
      </c>
    </row>
    <row r="872" spans="1:23">
      <c r="A872" s="11"/>
      <c r="B872" s="11"/>
      <c r="C872" s="11"/>
      <c r="D872" s="11"/>
      <c r="E872" s="11"/>
      <c r="F872" s="11"/>
      <c r="G872" s="11"/>
      <c r="H872" s="11"/>
      <c r="I872" s="10" t="str">
        <f ca="1">IFERROR(OFFSET(Profile!$B$1,MATCH(D872&amp;"-"&amp;Medical!C872,Profile!B:B,0)-1,1),"NO DATA PROFILE FOUND")</f>
        <v>NO DATA PROFILE FOUND</v>
      </c>
      <c r="J872" s="10" t="e">
        <f ca="1">OFFSET(Profile!$B$1,MATCH(D872&amp;"-"&amp;Medical!C872,Profile!B:B,0)-1,2)</f>
        <v>#N/A</v>
      </c>
      <c r="K872" s="10" t="e">
        <f ca="1">OFFSET(Profile!$B$1,MATCH(D872&amp;"-"&amp;Medical!C872,Profile!B:B,0)-1,3)</f>
        <v>#N/A</v>
      </c>
      <c r="L872" s="10" t="e">
        <f ca="1">OFFSET(Profile!$B$1,MATCH(D872&amp;"-"&amp;Medical!C872,Profile!B:B,0)-1,4)</f>
        <v>#N/A</v>
      </c>
      <c r="M872" s="10" t="e">
        <f ca="1">OFFSET(Profile!$B$1,MATCH(D872&amp;"-"&amp;Medical!C872,Profile!B:B,0)-1,5)</f>
        <v>#N/A</v>
      </c>
      <c r="N872" s="13"/>
      <c r="O872" s="13"/>
      <c r="P872" s="13"/>
      <c r="Q872" s="13"/>
      <c r="R872" s="27"/>
      <c r="S872" s="27"/>
      <c r="T872" s="27"/>
      <c r="U872" s="30" t="str">
        <f ca="1">IF(A872="","",IFERROR(IF(OFFSET('Data Model'!$K$1,MATCH(W872,'Data Model'!L:L,0)-1,0)=TRUE,"Y","N"),"N"))</f>
        <v/>
      </c>
      <c r="V872" s="10" t="str">
        <f t="shared" si="23"/>
        <v/>
      </c>
      <c r="W872" s="10" t="str">
        <f t="shared" si="24"/>
        <v/>
      </c>
    </row>
    <row r="873" spans="1:23">
      <c r="A873" s="11"/>
      <c r="B873" s="11"/>
      <c r="C873" s="11"/>
      <c r="D873" s="11"/>
      <c r="E873" s="11"/>
      <c r="F873" s="11"/>
      <c r="G873" s="11"/>
      <c r="H873" s="11"/>
      <c r="I873" s="10" t="str">
        <f ca="1">IFERROR(OFFSET(Profile!$B$1,MATCH(D873&amp;"-"&amp;Medical!C873,Profile!B:B,0)-1,1),"NO DATA PROFILE FOUND")</f>
        <v>NO DATA PROFILE FOUND</v>
      </c>
      <c r="J873" s="10" t="e">
        <f ca="1">OFFSET(Profile!$B$1,MATCH(D873&amp;"-"&amp;Medical!C873,Profile!B:B,0)-1,2)</f>
        <v>#N/A</v>
      </c>
      <c r="K873" s="10" t="e">
        <f ca="1">OFFSET(Profile!$B$1,MATCH(D873&amp;"-"&amp;Medical!C873,Profile!B:B,0)-1,3)</f>
        <v>#N/A</v>
      </c>
      <c r="L873" s="10" t="e">
        <f ca="1">OFFSET(Profile!$B$1,MATCH(D873&amp;"-"&amp;Medical!C873,Profile!B:B,0)-1,4)</f>
        <v>#N/A</v>
      </c>
      <c r="M873" s="10" t="e">
        <f ca="1">OFFSET(Profile!$B$1,MATCH(D873&amp;"-"&amp;Medical!C873,Profile!B:B,0)-1,5)</f>
        <v>#N/A</v>
      </c>
      <c r="N873" s="13"/>
      <c r="O873" s="13"/>
      <c r="P873" s="13"/>
      <c r="Q873" s="13"/>
      <c r="R873" s="27"/>
      <c r="S873" s="27"/>
      <c r="T873" s="27"/>
      <c r="U873" s="30" t="str">
        <f ca="1">IF(A873="","",IFERROR(IF(OFFSET('Data Model'!$K$1,MATCH(W873,'Data Model'!L:L,0)-1,0)=TRUE,"Y","N"),"N"))</f>
        <v/>
      </c>
      <c r="V873" s="10" t="str">
        <f t="shared" si="23"/>
        <v/>
      </c>
      <c r="W873" s="10" t="str">
        <f t="shared" si="24"/>
        <v/>
      </c>
    </row>
    <row r="874" spans="1:23">
      <c r="A874" s="11"/>
      <c r="B874" s="11"/>
      <c r="C874" s="11"/>
      <c r="D874" s="11"/>
      <c r="E874" s="11"/>
      <c r="F874" s="11"/>
      <c r="G874" s="11"/>
      <c r="H874" s="11"/>
      <c r="I874" s="10" t="str">
        <f ca="1">IFERROR(OFFSET(Profile!$B$1,MATCH(D874&amp;"-"&amp;Medical!C874,Profile!B:B,0)-1,1),"NO DATA PROFILE FOUND")</f>
        <v>NO DATA PROFILE FOUND</v>
      </c>
      <c r="J874" s="10" t="e">
        <f ca="1">OFFSET(Profile!$B$1,MATCH(D874&amp;"-"&amp;Medical!C874,Profile!B:B,0)-1,2)</f>
        <v>#N/A</v>
      </c>
      <c r="K874" s="10" t="e">
        <f ca="1">OFFSET(Profile!$B$1,MATCH(D874&amp;"-"&amp;Medical!C874,Profile!B:B,0)-1,3)</f>
        <v>#N/A</v>
      </c>
      <c r="L874" s="10" t="e">
        <f ca="1">OFFSET(Profile!$B$1,MATCH(D874&amp;"-"&amp;Medical!C874,Profile!B:B,0)-1,4)</f>
        <v>#N/A</v>
      </c>
      <c r="M874" s="10" t="e">
        <f ca="1">OFFSET(Profile!$B$1,MATCH(D874&amp;"-"&amp;Medical!C874,Profile!B:B,0)-1,5)</f>
        <v>#N/A</v>
      </c>
      <c r="N874" s="13"/>
      <c r="O874" s="13"/>
      <c r="P874" s="13"/>
      <c r="Q874" s="13"/>
      <c r="R874" s="27"/>
      <c r="S874" s="27"/>
      <c r="T874" s="27"/>
      <c r="U874" s="30" t="str">
        <f ca="1">IF(A874="","",IFERROR(IF(OFFSET('Data Model'!$K$1,MATCH(W874,'Data Model'!L:L,0)-1,0)=TRUE,"Y","N"),"N"))</f>
        <v/>
      </c>
      <c r="V874" s="10" t="str">
        <f t="shared" si="23"/>
        <v/>
      </c>
      <c r="W874" s="10" t="str">
        <f t="shared" si="24"/>
        <v/>
      </c>
    </row>
    <row r="875" spans="1:23">
      <c r="A875" s="11"/>
      <c r="B875" s="11"/>
      <c r="C875" s="11"/>
      <c r="D875" s="11"/>
      <c r="E875" s="11"/>
      <c r="F875" s="11"/>
      <c r="G875" s="11"/>
      <c r="H875" s="11"/>
      <c r="I875" s="10" t="str">
        <f ca="1">IFERROR(OFFSET(Profile!$B$1,MATCH(D875&amp;"-"&amp;Medical!C875,Profile!B:B,0)-1,1),"NO DATA PROFILE FOUND")</f>
        <v>NO DATA PROFILE FOUND</v>
      </c>
      <c r="J875" s="10" t="e">
        <f ca="1">OFFSET(Profile!$B$1,MATCH(D875&amp;"-"&amp;Medical!C875,Profile!B:B,0)-1,2)</f>
        <v>#N/A</v>
      </c>
      <c r="K875" s="10" t="e">
        <f ca="1">OFFSET(Profile!$B$1,MATCH(D875&amp;"-"&amp;Medical!C875,Profile!B:B,0)-1,3)</f>
        <v>#N/A</v>
      </c>
      <c r="L875" s="10" t="e">
        <f ca="1">OFFSET(Profile!$B$1,MATCH(D875&amp;"-"&amp;Medical!C875,Profile!B:B,0)-1,4)</f>
        <v>#N/A</v>
      </c>
      <c r="M875" s="10" t="e">
        <f ca="1">OFFSET(Profile!$B$1,MATCH(D875&amp;"-"&amp;Medical!C875,Profile!B:B,0)-1,5)</f>
        <v>#N/A</v>
      </c>
      <c r="N875" s="13"/>
      <c r="O875" s="13"/>
      <c r="P875" s="13"/>
      <c r="Q875" s="13"/>
      <c r="R875" s="27"/>
      <c r="S875" s="27"/>
      <c r="T875" s="27"/>
      <c r="U875" s="30" t="str">
        <f ca="1">IF(A875="","",IFERROR(IF(OFFSET('Data Model'!$K$1,MATCH(W875,'Data Model'!L:L,0)-1,0)=TRUE,"Y","N"),"N"))</f>
        <v/>
      </c>
      <c r="V875" s="10" t="str">
        <f t="shared" si="23"/>
        <v/>
      </c>
      <c r="W875" s="10" t="str">
        <f t="shared" si="24"/>
        <v/>
      </c>
    </row>
    <row r="876" spans="1:23">
      <c r="A876" s="11"/>
      <c r="B876" s="11"/>
      <c r="C876" s="11"/>
      <c r="D876" s="11"/>
      <c r="E876" s="11"/>
      <c r="F876" s="11"/>
      <c r="G876" s="11"/>
      <c r="H876" s="11"/>
      <c r="I876" s="10" t="str">
        <f ca="1">IFERROR(OFFSET(Profile!$B$1,MATCH(D876&amp;"-"&amp;Medical!C876,Profile!B:B,0)-1,1),"NO DATA PROFILE FOUND")</f>
        <v>NO DATA PROFILE FOUND</v>
      </c>
      <c r="J876" s="10" t="e">
        <f ca="1">OFFSET(Profile!$B$1,MATCH(D876&amp;"-"&amp;Medical!C876,Profile!B:B,0)-1,2)</f>
        <v>#N/A</v>
      </c>
      <c r="K876" s="10" t="e">
        <f ca="1">OFFSET(Profile!$B$1,MATCH(D876&amp;"-"&amp;Medical!C876,Profile!B:B,0)-1,3)</f>
        <v>#N/A</v>
      </c>
      <c r="L876" s="10" t="e">
        <f ca="1">OFFSET(Profile!$B$1,MATCH(D876&amp;"-"&amp;Medical!C876,Profile!B:B,0)-1,4)</f>
        <v>#N/A</v>
      </c>
      <c r="M876" s="10" t="e">
        <f ca="1">OFFSET(Profile!$B$1,MATCH(D876&amp;"-"&amp;Medical!C876,Profile!B:B,0)-1,5)</f>
        <v>#N/A</v>
      </c>
      <c r="N876" s="13"/>
      <c r="O876" s="13"/>
      <c r="P876" s="13"/>
      <c r="Q876" s="13"/>
      <c r="R876" s="27"/>
      <c r="S876" s="27"/>
      <c r="T876" s="27"/>
      <c r="U876" s="30" t="str">
        <f ca="1">IF(A876="","",IFERROR(IF(OFFSET('Data Model'!$K$1,MATCH(W876,'Data Model'!L:L,0)-1,0)=TRUE,"Y","N"),"N"))</f>
        <v/>
      </c>
      <c r="V876" s="10" t="str">
        <f t="shared" si="23"/>
        <v/>
      </c>
      <c r="W876" s="10" t="str">
        <f t="shared" si="24"/>
        <v/>
      </c>
    </row>
    <row r="877" spans="1:23">
      <c r="A877" s="11"/>
      <c r="B877" s="11"/>
      <c r="C877" s="11"/>
      <c r="D877" s="11"/>
      <c r="E877" s="11"/>
      <c r="F877" s="11"/>
      <c r="G877" s="11"/>
      <c r="H877" s="11"/>
      <c r="I877" s="10" t="str">
        <f ca="1">IFERROR(OFFSET(Profile!$B$1,MATCH(D877&amp;"-"&amp;Medical!C877,Profile!B:B,0)-1,1),"NO DATA PROFILE FOUND")</f>
        <v>NO DATA PROFILE FOUND</v>
      </c>
      <c r="J877" s="10" t="e">
        <f ca="1">OFFSET(Profile!$B$1,MATCH(D877&amp;"-"&amp;Medical!C877,Profile!B:B,0)-1,2)</f>
        <v>#N/A</v>
      </c>
      <c r="K877" s="10" t="e">
        <f ca="1">OFFSET(Profile!$B$1,MATCH(D877&amp;"-"&amp;Medical!C877,Profile!B:B,0)-1,3)</f>
        <v>#N/A</v>
      </c>
      <c r="L877" s="10" t="e">
        <f ca="1">OFFSET(Profile!$B$1,MATCH(D877&amp;"-"&amp;Medical!C877,Profile!B:B,0)-1,4)</f>
        <v>#N/A</v>
      </c>
      <c r="M877" s="10" t="e">
        <f ca="1">OFFSET(Profile!$B$1,MATCH(D877&amp;"-"&amp;Medical!C877,Profile!B:B,0)-1,5)</f>
        <v>#N/A</v>
      </c>
      <c r="N877" s="13"/>
      <c r="O877" s="13"/>
      <c r="P877" s="13"/>
      <c r="Q877" s="13"/>
      <c r="R877" s="27"/>
      <c r="S877" s="27"/>
      <c r="T877" s="27"/>
      <c r="U877" s="30" t="str">
        <f ca="1">IF(A877="","",IFERROR(IF(OFFSET('Data Model'!$K$1,MATCH(W877,'Data Model'!L:L,0)-1,0)=TRUE,"Y","N"),"N"))</f>
        <v/>
      </c>
      <c r="V877" s="10" t="str">
        <f t="shared" si="23"/>
        <v/>
      </c>
      <c r="W877" s="10" t="str">
        <f t="shared" si="24"/>
        <v/>
      </c>
    </row>
    <row r="878" spans="1:23">
      <c r="A878" s="11"/>
      <c r="B878" s="11"/>
      <c r="C878" s="11"/>
      <c r="D878" s="11"/>
      <c r="E878" s="11"/>
      <c r="F878" s="11"/>
      <c r="G878" s="11"/>
      <c r="H878" s="11"/>
      <c r="I878" s="10" t="str">
        <f ca="1">IFERROR(OFFSET(Profile!$B$1,MATCH(D878&amp;"-"&amp;Medical!C878,Profile!B:B,0)-1,1),"NO DATA PROFILE FOUND")</f>
        <v>NO DATA PROFILE FOUND</v>
      </c>
      <c r="J878" s="10" t="e">
        <f ca="1">OFFSET(Profile!$B$1,MATCH(D878&amp;"-"&amp;Medical!C878,Profile!B:B,0)-1,2)</f>
        <v>#N/A</v>
      </c>
      <c r="K878" s="10" t="e">
        <f ca="1">OFFSET(Profile!$B$1,MATCH(D878&amp;"-"&amp;Medical!C878,Profile!B:B,0)-1,3)</f>
        <v>#N/A</v>
      </c>
      <c r="L878" s="10" t="e">
        <f ca="1">OFFSET(Profile!$B$1,MATCH(D878&amp;"-"&amp;Medical!C878,Profile!B:B,0)-1,4)</f>
        <v>#N/A</v>
      </c>
      <c r="M878" s="10" t="e">
        <f ca="1">OFFSET(Profile!$B$1,MATCH(D878&amp;"-"&amp;Medical!C878,Profile!B:B,0)-1,5)</f>
        <v>#N/A</v>
      </c>
      <c r="N878" s="13"/>
      <c r="O878" s="13"/>
      <c r="P878" s="13"/>
      <c r="Q878" s="13"/>
      <c r="R878" s="27"/>
      <c r="S878" s="27"/>
      <c r="T878" s="27"/>
      <c r="U878" s="30" t="str">
        <f ca="1">IF(A878="","",IFERROR(IF(OFFSET('Data Model'!$K$1,MATCH(W878,'Data Model'!L:L,0)-1,0)=TRUE,"Y","N"),"N"))</f>
        <v/>
      </c>
      <c r="V878" s="10" t="str">
        <f t="shared" si="23"/>
        <v/>
      </c>
      <c r="W878" s="10" t="str">
        <f t="shared" si="24"/>
        <v/>
      </c>
    </row>
    <row r="879" spans="1:23">
      <c r="A879" s="11"/>
      <c r="B879" s="11"/>
      <c r="C879" s="11"/>
      <c r="D879" s="11"/>
      <c r="E879" s="11"/>
      <c r="F879" s="11"/>
      <c r="G879" s="11"/>
      <c r="H879" s="11"/>
      <c r="I879" s="10" t="str">
        <f ca="1">IFERROR(OFFSET(Profile!$B$1,MATCH(D879&amp;"-"&amp;Medical!C879,Profile!B:B,0)-1,1),"NO DATA PROFILE FOUND")</f>
        <v>NO DATA PROFILE FOUND</v>
      </c>
      <c r="J879" s="10" t="e">
        <f ca="1">OFFSET(Profile!$B$1,MATCH(D879&amp;"-"&amp;Medical!C879,Profile!B:B,0)-1,2)</f>
        <v>#N/A</v>
      </c>
      <c r="K879" s="10" t="e">
        <f ca="1">OFFSET(Profile!$B$1,MATCH(D879&amp;"-"&amp;Medical!C879,Profile!B:B,0)-1,3)</f>
        <v>#N/A</v>
      </c>
      <c r="L879" s="10" t="e">
        <f ca="1">OFFSET(Profile!$B$1,MATCH(D879&amp;"-"&amp;Medical!C879,Profile!B:B,0)-1,4)</f>
        <v>#N/A</v>
      </c>
      <c r="M879" s="10" t="e">
        <f ca="1">OFFSET(Profile!$B$1,MATCH(D879&amp;"-"&amp;Medical!C879,Profile!B:B,0)-1,5)</f>
        <v>#N/A</v>
      </c>
      <c r="N879" s="13"/>
      <c r="O879" s="13"/>
      <c r="P879" s="13"/>
      <c r="Q879" s="13"/>
      <c r="R879" s="27"/>
      <c r="S879" s="27"/>
      <c r="T879" s="27"/>
      <c r="U879" s="30" t="str">
        <f ca="1">IF(A879="","",IFERROR(IF(OFFSET('Data Model'!$K$1,MATCH(W879,'Data Model'!L:L,0)-1,0)=TRUE,"Y","N"),"N"))</f>
        <v/>
      </c>
      <c r="V879" s="10" t="str">
        <f t="shared" si="23"/>
        <v/>
      </c>
      <c r="W879" s="10" t="str">
        <f t="shared" si="24"/>
        <v/>
      </c>
    </row>
    <row r="880" spans="1:23">
      <c r="A880" s="11"/>
      <c r="B880" s="11"/>
      <c r="C880" s="11"/>
      <c r="D880" s="11"/>
      <c r="E880" s="11"/>
      <c r="F880" s="11"/>
      <c r="G880" s="11"/>
      <c r="H880" s="11"/>
      <c r="I880" s="10" t="str">
        <f ca="1">IFERROR(OFFSET(Profile!$B$1,MATCH(D880&amp;"-"&amp;Medical!C880,Profile!B:B,0)-1,1),"NO DATA PROFILE FOUND")</f>
        <v>NO DATA PROFILE FOUND</v>
      </c>
      <c r="J880" s="10" t="e">
        <f ca="1">OFFSET(Profile!$B$1,MATCH(D880&amp;"-"&amp;Medical!C880,Profile!B:B,0)-1,2)</f>
        <v>#N/A</v>
      </c>
      <c r="K880" s="10" t="e">
        <f ca="1">OFFSET(Profile!$B$1,MATCH(D880&amp;"-"&amp;Medical!C880,Profile!B:B,0)-1,3)</f>
        <v>#N/A</v>
      </c>
      <c r="L880" s="10" t="e">
        <f ca="1">OFFSET(Profile!$B$1,MATCH(D880&amp;"-"&amp;Medical!C880,Profile!B:B,0)-1,4)</f>
        <v>#N/A</v>
      </c>
      <c r="M880" s="10" t="e">
        <f ca="1">OFFSET(Profile!$B$1,MATCH(D880&amp;"-"&amp;Medical!C880,Profile!B:B,0)-1,5)</f>
        <v>#N/A</v>
      </c>
      <c r="N880" s="13"/>
      <c r="O880" s="13"/>
      <c r="P880" s="13"/>
      <c r="Q880" s="13"/>
      <c r="R880" s="27"/>
      <c r="S880" s="27"/>
      <c r="T880" s="27"/>
      <c r="U880" s="30" t="str">
        <f ca="1">IF(A880="","",IFERROR(IF(OFFSET('Data Model'!$K$1,MATCH(W880,'Data Model'!L:L,0)-1,0)=TRUE,"Y","N"),"N"))</f>
        <v/>
      </c>
      <c r="V880" s="10" t="str">
        <f t="shared" si="23"/>
        <v/>
      </c>
      <c r="W880" s="10" t="str">
        <f t="shared" si="24"/>
        <v/>
      </c>
    </row>
    <row r="881" spans="1:23">
      <c r="A881" s="11"/>
      <c r="B881" s="11"/>
      <c r="C881" s="11"/>
      <c r="D881" s="11"/>
      <c r="E881" s="11"/>
      <c r="F881" s="11"/>
      <c r="G881" s="11"/>
      <c r="H881" s="11"/>
      <c r="I881" s="10" t="str">
        <f ca="1">IFERROR(OFFSET(Profile!$B$1,MATCH(D881&amp;"-"&amp;Medical!C881,Profile!B:B,0)-1,1),"NO DATA PROFILE FOUND")</f>
        <v>NO DATA PROFILE FOUND</v>
      </c>
      <c r="J881" s="10" t="e">
        <f ca="1">OFFSET(Profile!$B$1,MATCH(D881&amp;"-"&amp;Medical!C881,Profile!B:B,0)-1,2)</f>
        <v>#N/A</v>
      </c>
      <c r="K881" s="10" t="e">
        <f ca="1">OFFSET(Profile!$B$1,MATCH(D881&amp;"-"&amp;Medical!C881,Profile!B:B,0)-1,3)</f>
        <v>#N/A</v>
      </c>
      <c r="L881" s="10" t="e">
        <f ca="1">OFFSET(Profile!$B$1,MATCH(D881&amp;"-"&amp;Medical!C881,Profile!B:B,0)-1,4)</f>
        <v>#N/A</v>
      </c>
      <c r="M881" s="10" t="e">
        <f ca="1">OFFSET(Profile!$B$1,MATCH(D881&amp;"-"&amp;Medical!C881,Profile!B:B,0)-1,5)</f>
        <v>#N/A</v>
      </c>
      <c r="N881" s="13"/>
      <c r="O881" s="13"/>
      <c r="P881" s="13"/>
      <c r="Q881" s="13"/>
      <c r="R881" s="27"/>
      <c r="S881" s="27"/>
      <c r="T881" s="27"/>
      <c r="U881" s="30" t="str">
        <f ca="1">IF(A881="","",IFERROR(IF(OFFSET('Data Model'!$K$1,MATCH(W881,'Data Model'!L:L,0)-1,0)=TRUE,"Y","N"),"N"))</f>
        <v/>
      </c>
      <c r="V881" s="10" t="str">
        <f t="shared" si="23"/>
        <v/>
      </c>
      <c r="W881" s="10" t="str">
        <f t="shared" si="24"/>
        <v/>
      </c>
    </row>
    <row r="882" spans="1:23">
      <c r="A882" s="11"/>
      <c r="B882" s="11"/>
      <c r="C882" s="11"/>
      <c r="D882" s="11"/>
      <c r="E882" s="11"/>
      <c r="F882" s="11"/>
      <c r="G882" s="11"/>
      <c r="H882" s="11"/>
      <c r="I882" s="10" t="str">
        <f ca="1">IFERROR(OFFSET(Profile!$B$1,MATCH(D882&amp;"-"&amp;Medical!C882,Profile!B:B,0)-1,1),"NO DATA PROFILE FOUND")</f>
        <v>NO DATA PROFILE FOUND</v>
      </c>
      <c r="J882" s="10" t="e">
        <f ca="1">OFFSET(Profile!$B$1,MATCH(D882&amp;"-"&amp;Medical!C882,Profile!B:B,0)-1,2)</f>
        <v>#N/A</v>
      </c>
      <c r="K882" s="10" t="e">
        <f ca="1">OFFSET(Profile!$B$1,MATCH(D882&amp;"-"&amp;Medical!C882,Profile!B:B,0)-1,3)</f>
        <v>#N/A</v>
      </c>
      <c r="L882" s="10" t="e">
        <f ca="1">OFFSET(Profile!$B$1,MATCH(D882&amp;"-"&amp;Medical!C882,Profile!B:B,0)-1,4)</f>
        <v>#N/A</v>
      </c>
      <c r="M882" s="10" t="e">
        <f ca="1">OFFSET(Profile!$B$1,MATCH(D882&amp;"-"&amp;Medical!C882,Profile!B:B,0)-1,5)</f>
        <v>#N/A</v>
      </c>
      <c r="N882" s="13"/>
      <c r="O882" s="13"/>
      <c r="P882" s="13"/>
      <c r="Q882" s="13"/>
      <c r="R882" s="27"/>
      <c r="S882" s="27"/>
      <c r="T882" s="27"/>
      <c r="U882" s="30" t="str">
        <f ca="1">IF(A882="","",IFERROR(IF(OFFSET('Data Model'!$K$1,MATCH(W882,'Data Model'!L:L,0)-1,0)=TRUE,"Y","N"),"N"))</f>
        <v/>
      </c>
      <c r="V882" s="10" t="str">
        <f t="shared" si="23"/>
        <v/>
      </c>
      <c r="W882" s="10" t="str">
        <f t="shared" si="24"/>
        <v/>
      </c>
    </row>
    <row r="883" spans="1:23">
      <c r="A883" s="11"/>
      <c r="B883" s="11"/>
      <c r="C883" s="11"/>
      <c r="D883" s="11"/>
      <c r="E883" s="11"/>
      <c r="F883" s="11"/>
      <c r="G883" s="11"/>
      <c r="H883" s="11"/>
      <c r="I883" s="10" t="str">
        <f ca="1">IFERROR(OFFSET(Profile!$B$1,MATCH(D883&amp;"-"&amp;Medical!C883,Profile!B:B,0)-1,1),"NO DATA PROFILE FOUND")</f>
        <v>NO DATA PROFILE FOUND</v>
      </c>
      <c r="J883" s="10" t="e">
        <f ca="1">OFFSET(Profile!$B$1,MATCH(D883&amp;"-"&amp;Medical!C883,Profile!B:B,0)-1,2)</f>
        <v>#N/A</v>
      </c>
      <c r="K883" s="10" t="e">
        <f ca="1">OFFSET(Profile!$B$1,MATCH(D883&amp;"-"&amp;Medical!C883,Profile!B:B,0)-1,3)</f>
        <v>#N/A</v>
      </c>
      <c r="L883" s="10" t="e">
        <f ca="1">OFFSET(Profile!$B$1,MATCH(D883&amp;"-"&amp;Medical!C883,Profile!B:B,0)-1,4)</f>
        <v>#N/A</v>
      </c>
      <c r="M883" s="10" t="e">
        <f ca="1">OFFSET(Profile!$B$1,MATCH(D883&amp;"-"&amp;Medical!C883,Profile!B:B,0)-1,5)</f>
        <v>#N/A</v>
      </c>
      <c r="N883" s="13"/>
      <c r="O883" s="13"/>
      <c r="P883" s="13"/>
      <c r="Q883" s="13"/>
      <c r="R883" s="27"/>
      <c r="S883" s="27"/>
      <c r="T883" s="27"/>
      <c r="U883" s="30" t="str">
        <f ca="1">IF(A883="","",IFERROR(IF(OFFSET('Data Model'!$K$1,MATCH(W883,'Data Model'!L:L,0)-1,0)=TRUE,"Y","N"),"N"))</f>
        <v/>
      </c>
      <c r="V883" s="10" t="str">
        <f t="shared" si="23"/>
        <v/>
      </c>
      <c r="W883" s="10" t="str">
        <f t="shared" si="24"/>
        <v/>
      </c>
    </row>
    <row r="884" spans="1:23">
      <c r="A884" s="11"/>
      <c r="B884" s="11"/>
      <c r="C884" s="11"/>
      <c r="D884" s="11"/>
      <c r="E884" s="11"/>
      <c r="F884" s="11"/>
      <c r="G884" s="11"/>
      <c r="H884" s="11"/>
      <c r="I884" s="10" t="str">
        <f ca="1">IFERROR(OFFSET(Profile!$B$1,MATCH(D884&amp;"-"&amp;Medical!C884,Profile!B:B,0)-1,1),"NO DATA PROFILE FOUND")</f>
        <v>NO DATA PROFILE FOUND</v>
      </c>
      <c r="J884" s="10" t="e">
        <f ca="1">OFFSET(Profile!$B$1,MATCH(D884&amp;"-"&amp;Medical!C884,Profile!B:B,0)-1,2)</f>
        <v>#N/A</v>
      </c>
      <c r="K884" s="10" t="e">
        <f ca="1">OFFSET(Profile!$B$1,MATCH(D884&amp;"-"&amp;Medical!C884,Profile!B:B,0)-1,3)</f>
        <v>#N/A</v>
      </c>
      <c r="L884" s="10" t="e">
        <f ca="1">OFFSET(Profile!$B$1,MATCH(D884&amp;"-"&amp;Medical!C884,Profile!B:B,0)-1,4)</f>
        <v>#N/A</v>
      </c>
      <c r="M884" s="10" t="e">
        <f ca="1">OFFSET(Profile!$B$1,MATCH(D884&amp;"-"&amp;Medical!C884,Profile!B:B,0)-1,5)</f>
        <v>#N/A</v>
      </c>
      <c r="N884" s="13"/>
      <c r="O884" s="13"/>
      <c r="P884" s="13"/>
      <c r="Q884" s="13"/>
      <c r="R884" s="27"/>
      <c r="S884" s="27"/>
      <c r="T884" s="27"/>
      <c r="U884" s="30" t="str">
        <f ca="1">IF(A884="","",IFERROR(IF(OFFSET('Data Model'!$K$1,MATCH(W884,'Data Model'!L:L,0)-1,0)=TRUE,"Y","N"),"N"))</f>
        <v/>
      </c>
      <c r="V884" s="10" t="str">
        <f t="shared" si="23"/>
        <v/>
      </c>
      <c r="W884" s="10" t="str">
        <f t="shared" si="24"/>
        <v/>
      </c>
    </row>
    <row r="885" spans="1:23">
      <c r="A885" s="11"/>
      <c r="B885" s="11"/>
      <c r="C885" s="11"/>
      <c r="D885" s="11"/>
      <c r="E885" s="11"/>
      <c r="F885" s="11"/>
      <c r="G885" s="11"/>
      <c r="H885" s="11"/>
      <c r="I885" s="10" t="str">
        <f ca="1">IFERROR(OFFSET(Profile!$B$1,MATCH(D885&amp;"-"&amp;Medical!C885,Profile!B:B,0)-1,1),"NO DATA PROFILE FOUND")</f>
        <v>NO DATA PROFILE FOUND</v>
      </c>
      <c r="J885" s="10" t="e">
        <f ca="1">OFFSET(Profile!$B$1,MATCH(D885&amp;"-"&amp;Medical!C885,Profile!B:B,0)-1,2)</f>
        <v>#N/A</v>
      </c>
      <c r="K885" s="10" t="e">
        <f ca="1">OFFSET(Profile!$B$1,MATCH(D885&amp;"-"&amp;Medical!C885,Profile!B:B,0)-1,3)</f>
        <v>#N/A</v>
      </c>
      <c r="L885" s="10" t="e">
        <f ca="1">OFFSET(Profile!$B$1,MATCH(D885&amp;"-"&amp;Medical!C885,Profile!B:B,0)-1,4)</f>
        <v>#N/A</v>
      </c>
      <c r="M885" s="10" t="e">
        <f ca="1">OFFSET(Profile!$B$1,MATCH(D885&amp;"-"&amp;Medical!C885,Profile!B:B,0)-1,5)</f>
        <v>#N/A</v>
      </c>
      <c r="N885" s="13"/>
      <c r="O885" s="13"/>
      <c r="P885" s="13"/>
      <c r="Q885" s="13"/>
      <c r="R885" s="27"/>
      <c r="S885" s="27"/>
      <c r="T885" s="27"/>
      <c r="U885" s="30" t="str">
        <f ca="1">IF(A885="","",IFERROR(IF(OFFSET('Data Model'!$K$1,MATCH(W885,'Data Model'!L:L,0)-1,0)=TRUE,"Y","N"),"N"))</f>
        <v/>
      </c>
      <c r="V885" s="10" t="str">
        <f t="shared" si="23"/>
        <v/>
      </c>
      <c r="W885" s="10" t="str">
        <f t="shared" si="24"/>
        <v/>
      </c>
    </row>
    <row r="886" spans="1:23">
      <c r="A886" s="11"/>
      <c r="B886" s="11"/>
      <c r="C886" s="11"/>
      <c r="D886" s="11"/>
      <c r="E886" s="11"/>
      <c r="F886" s="11"/>
      <c r="G886" s="11"/>
      <c r="H886" s="11"/>
      <c r="I886" s="10" t="str">
        <f ca="1">IFERROR(OFFSET(Profile!$B$1,MATCH(D886&amp;"-"&amp;Medical!C886,Profile!B:B,0)-1,1),"NO DATA PROFILE FOUND")</f>
        <v>NO DATA PROFILE FOUND</v>
      </c>
      <c r="J886" s="10" t="e">
        <f ca="1">OFFSET(Profile!$B$1,MATCH(D886&amp;"-"&amp;Medical!C886,Profile!B:B,0)-1,2)</f>
        <v>#N/A</v>
      </c>
      <c r="K886" s="10" t="e">
        <f ca="1">OFFSET(Profile!$B$1,MATCH(D886&amp;"-"&amp;Medical!C886,Profile!B:B,0)-1,3)</f>
        <v>#N/A</v>
      </c>
      <c r="L886" s="10" t="e">
        <f ca="1">OFFSET(Profile!$B$1,MATCH(D886&amp;"-"&amp;Medical!C886,Profile!B:B,0)-1,4)</f>
        <v>#N/A</v>
      </c>
      <c r="M886" s="10" t="e">
        <f ca="1">OFFSET(Profile!$B$1,MATCH(D886&amp;"-"&amp;Medical!C886,Profile!B:B,0)-1,5)</f>
        <v>#N/A</v>
      </c>
      <c r="N886" s="13"/>
      <c r="O886" s="13"/>
      <c r="P886" s="13"/>
      <c r="Q886" s="13"/>
      <c r="R886" s="27"/>
      <c r="S886" s="27"/>
      <c r="T886" s="27"/>
      <c r="U886" s="30" t="str">
        <f ca="1">IF(A886="","",IFERROR(IF(OFFSET('Data Model'!$K$1,MATCH(W886,'Data Model'!L:L,0)-1,0)=TRUE,"Y","N"),"N"))</f>
        <v/>
      </c>
      <c r="V886" s="10" t="str">
        <f t="shared" si="23"/>
        <v/>
      </c>
      <c r="W886" s="10" t="str">
        <f t="shared" si="24"/>
        <v/>
      </c>
    </row>
    <row r="887" spans="1:23">
      <c r="A887" s="11"/>
      <c r="B887" s="11"/>
      <c r="C887" s="11"/>
      <c r="D887" s="11"/>
      <c r="E887" s="11"/>
      <c r="F887" s="11"/>
      <c r="G887" s="11"/>
      <c r="H887" s="11"/>
      <c r="I887" s="10" t="str">
        <f ca="1">IFERROR(OFFSET(Profile!$B$1,MATCH(D887&amp;"-"&amp;Medical!C887,Profile!B:B,0)-1,1),"NO DATA PROFILE FOUND")</f>
        <v>NO DATA PROFILE FOUND</v>
      </c>
      <c r="J887" s="10" t="e">
        <f ca="1">OFFSET(Profile!$B$1,MATCH(D887&amp;"-"&amp;Medical!C887,Profile!B:B,0)-1,2)</f>
        <v>#N/A</v>
      </c>
      <c r="K887" s="10" t="e">
        <f ca="1">OFFSET(Profile!$B$1,MATCH(D887&amp;"-"&amp;Medical!C887,Profile!B:B,0)-1,3)</f>
        <v>#N/A</v>
      </c>
      <c r="L887" s="10" t="e">
        <f ca="1">OFFSET(Profile!$B$1,MATCH(D887&amp;"-"&amp;Medical!C887,Profile!B:B,0)-1,4)</f>
        <v>#N/A</v>
      </c>
      <c r="M887" s="10" t="e">
        <f ca="1">OFFSET(Profile!$B$1,MATCH(D887&amp;"-"&amp;Medical!C887,Profile!B:B,0)-1,5)</f>
        <v>#N/A</v>
      </c>
      <c r="N887" s="13"/>
      <c r="O887" s="13"/>
      <c r="P887" s="13"/>
      <c r="Q887" s="13"/>
      <c r="R887" s="27"/>
      <c r="S887" s="27"/>
      <c r="T887" s="27"/>
      <c r="U887" s="30" t="str">
        <f ca="1">IF(A887="","",IFERROR(IF(OFFSET('Data Model'!$K$1,MATCH(W887,'Data Model'!L:L,0)-1,0)=TRUE,"Y","N"),"N"))</f>
        <v/>
      </c>
      <c r="V887" s="10" t="str">
        <f t="shared" si="23"/>
        <v/>
      </c>
      <c r="W887" s="10" t="str">
        <f t="shared" si="24"/>
        <v/>
      </c>
    </row>
    <row r="888" spans="1:23">
      <c r="A888" s="11"/>
      <c r="B888" s="11"/>
      <c r="C888" s="11"/>
      <c r="D888" s="11"/>
      <c r="E888" s="11"/>
      <c r="F888" s="11"/>
      <c r="G888" s="11"/>
      <c r="H888" s="11"/>
      <c r="I888" s="10" t="str">
        <f ca="1">IFERROR(OFFSET(Profile!$B$1,MATCH(D888&amp;"-"&amp;Medical!C888,Profile!B:B,0)-1,1),"NO DATA PROFILE FOUND")</f>
        <v>NO DATA PROFILE FOUND</v>
      </c>
      <c r="J888" s="10" t="e">
        <f ca="1">OFFSET(Profile!$B$1,MATCH(D888&amp;"-"&amp;Medical!C888,Profile!B:B,0)-1,2)</f>
        <v>#N/A</v>
      </c>
      <c r="K888" s="10" t="e">
        <f ca="1">OFFSET(Profile!$B$1,MATCH(D888&amp;"-"&amp;Medical!C888,Profile!B:B,0)-1,3)</f>
        <v>#N/A</v>
      </c>
      <c r="L888" s="10" t="e">
        <f ca="1">OFFSET(Profile!$B$1,MATCH(D888&amp;"-"&amp;Medical!C888,Profile!B:B,0)-1,4)</f>
        <v>#N/A</v>
      </c>
      <c r="M888" s="10" t="e">
        <f ca="1">OFFSET(Profile!$B$1,MATCH(D888&amp;"-"&amp;Medical!C888,Profile!B:B,0)-1,5)</f>
        <v>#N/A</v>
      </c>
      <c r="N888" s="13"/>
      <c r="O888" s="13"/>
      <c r="P888" s="13"/>
      <c r="Q888" s="13"/>
      <c r="R888" s="27"/>
      <c r="S888" s="27"/>
      <c r="T888" s="27"/>
      <c r="U888" s="30" t="str">
        <f ca="1">IF(A888="","",IFERROR(IF(OFFSET('Data Model'!$K$1,MATCH(W888,'Data Model'!L:L,0)-1,0)=TRUE,"Y","N"),"N"))</f>
        <v/>
      </c>
      <c r="V888" s="10" t="str">
        <f t="shared" si="23"/>
        <v/>
      </c>
      <c r="W888" s="10" t="str">
        <f t="shared" si="24"/>
        <v/>
      </c>
    </row>
    <row r="889" spans="1:23">
      <c r="A889" s="11"/>
      <c r="B889" s="11"/>
      <c r="C889" s="11"/>
      <c r="D889" s="11"/>
      <c r="E889" s="11"/>
      <c r="F889" s="11"/>
      <c r="G889" s="11"/>
      <c r="H889" s="11"/>
      <c r="I889" s="10" t="str">
        <f ca="1">IFERROR(OFFSET(Profile!$B$1,MATCH(D889&amp;"-"&amp;Medical!C889,Profile!B:B,0)-1,1),"NO DATA PROFILE FOUND")</f>
        <v>NO DATA PROFILE FOUND</v>
      </c>
      <c r="J889" s="10" t="e">
        <f ca="1">OFFSET(Profile!$B$1,MATCH(D889&amp;"-"&amp;Medical!C889,Profile!B:B,0)-1,2)</f>
        <v>#N/A</v>
      </c>
      <c r="K889" s="10" t="e">
        <f ca="1">OFFSET(Profile!$B$1,MATCH(D889&amp;"-"&amp;Medical!C889,Profile!B:B,0)-1,3)</f>
        <v>#N/A</v>
      </c>
      <c r="L889" s="10" t="e">
        <f ca="1">OFFSET(Profile!$B$1,MATCH(D889&amp;"-"&amp;Medical!C889,Profile!B:B,0)-1,4)</f>
        <v>#N/A</v>
      </c>
      <c r="M889" s="10" t="e">
        <f ca="1">OFFSET(Profile!$B$1,MATCH(D889&amp;"-"&amp;Medical!C889,Profile!B:B,0)-1,5)</f>
        <v>#N/A</v>
      </c>
      <c r="N889" s="13"/>
      <c r="O889" s="13"/>
      <c r="P889" s="13"/>
      <c r="Q889" s="13"/>
      <c r="R889" s="27"/>
      <c r="S889" s="27"/>
      <c r="T889" s="27"/>
      <c r="U889" s="30" t="str">
        <f ca="1">IF(A889="","",IFERROR(IF(OFFSET('Data Model'!$K$1,MATCH(W889,'Data Model'!L:L,0)-1,0)=TRUE,"Y","N"),"N"))</f>
        <v/>
      </c>
      <c r="V889" s="10" t="str">
        <f t="shared" si="23"/>
        <v/>
      </c>
      <c r="W889" s="10" t="str">
        <f t="shared" si="24"/>
        <v/>
      </c>
    </row>
    <row r="890" spans="1:23">
      <c r="A890" s="11"/>
      <c r="B890" s="11"/>
      <c r="C890" s="11"/>
      <c r="D890" s="11"/>
      <c r="E890" s="11"/>
      <c r="F890" s="11"/>
      <c r="G890" s="11"/>
      <c r="H890" s="11"/>
      <c r="I890" s="10" t="str">
        <f ca="1">IFERROR(OFFSET(Profile!$B$1,MATCH(D890&amp;"-"&amp;Medical!C890,Profile!B:B,0)-1,1),"NO DATA PROFILE FOUND")</f>
        <v>NO DATA PROFILE FOUND</v>
      </c>
      <c r="J890" s="10" t="e">
        <f ca="1">OFFSET(Profile!$B$1,MATCH(D890&amp;"-"&amp;Medical!C890,Profile!B:B,0)-1,2)</f>
        <v>#N/A</v>
      </c>
      <c r="K890" s="10" t="e">
        <f ca="1">OFFSET(Profile!$B$1,MATCH(D890&amp;"-"&amp;Medical!C890,Profile!B:B,0)-1,3)</f>
        <v>#N/A</v>
      </c>
      <c r="L890" s="10" t="e">
        <f ca="1">OFFSET(Profile!$B$1,MATCH(D890&amp;"-"&amp;Medical!C890,Profile!B:B,0)-1,4)</f>
        <v>#N/A</v>
      </c>
      <c r="M890" s="10" t="e">
        <f ca="1">OFFSET(Profile!$B$1,MATCH(D890&amp;"-"&amp;Medical!C890,Profile!B:B,0)-1,5)</f>
        <v>#N/A</v>
      </c>
      <c r="N890" s="13"/>
      <c r="O890" s="13"/>
      <c r="P890" s="13"/>
      <c r="Q890" s="13"/>
      <c r="R890" s="27"/>
      <c r="S890" s="27"/>
      <c r="T890" s="27"/>
      <c r="U890" s="30" t="str">
        <f ca="1">IF(A890="","",IFERROR(IF(OFFSET('Data Model'!$K$1,MATCH(W890,'Data Model'!L:L,0)-1,0)=TRUE,"Y","N"),"N"))</f>
        <v/>
      </c>
      <c r="V890" s="10" t="str">
        <f t="shared" si="23"/>
        <v/>
      </c>
      <c r="W890" s="10" t="str">
        <f t="shared" si="24"/>
        <v/>
      </c>
    </row>
    <row r="891" spans="1:23">
      <c r="A891" s="11"/>
      <c r="B891" s="11"/>
      <c r="C891" s="11"/>
      <c r="D891" s="11"/>
      <c r="E891" s="11"/>
      <c r="F891" s="11"/>
      <c r="G891" s="11"/>
      <c r="H891" s="11"/>
      <c r="I891" s="10" t="str">
        <f ca="1">IFERROR(OFFSET(Profile!$B$1,MATCH(D891&amp;"-"&amp;Medical!C891,Profile!B:B,0)-1,1),"NO DATA PROFILE FOUND")</f>
        <v>NO DATA PROFILE FOUND</v>
      </c>
      <c r="J891" s="10" t="e">
        <f ca="1">OFFSET(Profile!$B$1,MATCH(D891&amp;"-"&amp;Medical!C891,Profile!B:B,0)-1,2)</f>
        <v>#N/A</v>
      </c>
      <c r="K891" s="10" t="e">
        <f ca="1">OFFSET(Profile!$B$1,MATCH(D891&amp;"-"&amp;Medical!C891,Profile!B:B,0)-1,3)</f>
        <v>#N/A</v>
      </c>
      <c r="L891" s="10" t="e">
        <f ca="1">OFFSET(Profile!$B$1,MATCH(D891&amp;"-"&amp;Medical!C891,Profile!B:B,0)-1,4)</f>
        <v>#N/A</v>
      </c>
      <c r="M891" s="10" t="e">
        <f ca="1">OFFSET(Profile!$B$1,MATCH(D891&amp;"-"&amp;Medical!C891,Profile!B:B,0)-1,5)</f>
        <v>#N/A</v>
      </c>
      <c r="N891" s="13"/>
      <c r="O891" s="13"/>
      <c r="P891" s="13"/>
      <c r="Q891" s="13"/>
      <c r="R891" s="27"/>
      <c r="S891" s="27"/>
      <c r="T891" s="27"/>
      <c r="U891" s="30" t="str">
        <f ca="1">IF(A891="","",IFERROR(IF(OFFSET('Data Model'!$K$1,MATCH(W891,'Data Model'!L:L,0)-1,0)=TRUE,"Y","N"),"N"))</f>
        <v/>
      </c>
      <c r="V891" s="10" t="str">
        <f t="shared" si="23"/>
        <v/>
      </c>
      <c r="W891" s="10" t="str">
        <f t="shared" si="24"/>
        <v/>
      </c>
    </row>
    <row r="892" spans="1:23">
      <c r="A892" s="11"/>
      <c r="B892" s="11"/>
      <c r="C892" s="11"/>
      <c r="D892" s="11"/>
      <c r="E892" s="11"/>
      <c r="F892" s="11"/>
      <c r="G892" s="11"/>
      <c r="H892" s="11"/>
      <c r="I892" s="10" t="str">
        <f ca="1">IFERROR(OFFSET(Profile!$B$1,MATCH(D892&amp;"-"&amp;Medical!C892,Profile!B:B,0)-1,1),"NO DATA PROFILE FOUND")</f>
        <v>NO DATA PROFILE FOUND</v>
      </c>
      <c r="J892" s="10" t="e">
        <f ca="1">OFFSET(Profile!$B$1,MATCH(D892&amp;"-"&amp;Medical!C892,Profile!B:B,0)-1,2)</f>
        <v>#N/A</v>
      </c>
      <c r="K892" s="10" t="e">
        <f ca="1">OFFSET(Profile!$B$1,MATCH(D892&amp;"-"&amp;Medical!C892,Profile!B:B,0)-1,3)</f>
        <v>#N/A</v>
      </c>
      <c r="L892" s="10" t="e">
        <f ca="1">OFFSET(Profile!$B$1,MATCH(D892&amp;"-"&amp;Medical!C892,Profile!B:B,0)-1,4)</f>
        <v>#N/A</v>
      </c>
      <c r="M892" s="10" t="e">
        <f ca="1">OFFSET(Profile!$B$1,MATCH(D892&amp;"-"&amp;Medical!C892,Profile!B:B,0)-1,5)</f>
        <v>#N/A</v>
      </c>
      <c r="N892" s="13"/>
      <c r="O892" s="13"/>
      <c r="P892" s="13"/>
      <c r="Q892" s="13"/>
      <c r="R892" s="27"/>
      <c r="S892" s="27"/>
      <c r="T892" s="27"/>
      <c r="U892" s="30" t="str">
        <f ca="1">IF(A892="","",IFERROR(IF(OFFSET('Data Model'!$K$1,MATCH(W892,'Data Model'!L:L,0)-1,0)=TRUE,"Y","N"),"N"))</f>
        <v/>
      </c>
      <c r="V892" s="10" t="str">
        <f t="shared" si="23"/>
        <v/>
      </c>
      <c r="W892" s="10" t="str">
        <f t="shared" si="24"/>
        <v/>
      </c>
    </row>
    <row r="893" spans="1:23">
      <c r="A893" s="11"/>
      <c r="B893" s="11"/>
      <c r="C893" s="11"/>
      <c r="D893" s="11"/>
      <c r="E893" s="11"/>
      <c r="F893" s="11"/>
      <c r="G893" s="11"/>
      <c r="H893" s="11"/>
      <c r="I893" s="10" t="str">
        <f ca="1">IFERROR(OFFSET(Profile!$B$1,MATCH(D893&amp;"-"&amp;Medical!C893,Profile!B:B,0)-1,1),"NO DATA PROFILE FOUND")</f>
        <v>NO DATA PROFILE FOUND</v>
      </c>
      <c r="J893" s="10" t="e">
        <f ca="1">OFFSET(Profile!$B$1,MATCH(D893&amp;"-"&amp;Medical!C893,Profile!B:B,0)-1,2)</f>
        <v>#N/A</v>
      </c>
      <c r="K893" s="10" t="e">
        <f ca="1">OFFSET(Profile!$B$1,MATCH(D893&amp;"-"&amp;Medical!C893,Profile!B:B,0)-1,3)</f>
        <v>#N/A</v>
      </c>
      <c r="L893" s="10" t="e">
        <f ca="1">OFFSET(Profile!$B$1,MATCH(D893&amp;"-"&amp;Medical!C893,Profile!B:B,0)-1,4)</f>
        <v>#N/A</v>
      </c>
      <c r="M893" s="10" t="e">
        <f ca="1">OFFSET(Profile!$B$1,MATCH(D893&amp;"-"&amp;Medical!C893,Profile!B:B,0)-1,5)</f>
        <v>#N/A</v>
      </c>
      <c r="N893" s="13"/>
      <c r="O893" s="13"/>
      <c r="P893" s="13"/>
      <c r="Q893" s="13"/>
      <c r="R893" s="27"/>
      <c r="S893" s="27"/>
      <c r="T893" s="27"/>
      <c r="U893" s="30" t="str">
        <f ca="1">IF(A893="","",IFERROR(IF(OFFSET('Data Model'!$K$1,MATCH(W893,'Data Model'!L:L,0)-1,0)=TRUE,"Y","N"),"N"))</f>
        <v/>
      </c>
      <c r="V893" s="10" t="str">
        <f t="shared" si="23"/>
        <v/>
      </c>
      <c r="W893" s="10" t="str">
        <f t="shared" si="24"/>
        <v/>
      </c>
    </row>
    <row r="894" spans="1:23">
      <c r="A894" s="11"/>
      <c r="B894" s="11"/>
      <c r="C894" s="11"/>
      <c r="D894" s="11"/>
      <c r="E894" s="11"/>
      <c r="F894" s="11"/>
      <c r="G894" s="11"/>
      <c r="H894" s="11"/>
      <c r="I894" s="10" t="str">
        <f ca="1">IFERROR(OFFSET(Profile!$B$1,MATCH(D894&amp;"-"&amp;Medical!C894,Profile!B:B,0)-1,1),"NO DATA PROFILE FOUND")</f>
        <v>NO DATA PROFILE FOUND</v>
      </c>
      <c r="J894" s="10" t="e">
        <f ca="1">OFFSET(Profile!$B$1,MATCH(D894&amp;"-"&amp;Medical!C894,Profile!B:B,0)-1,2)</f>
        <v>#N/A</v>
      </c>
      <c r="K894" s="10" t="e">
        <f ca="1">OFFSET(Profile!$B$1,MATCH(D894&amp;"-"&amp;Medical!C894,Profile!B:B,0)-1,3)</f>
        <v>#N/A</v>
      </c>
      <c r="L894" s="10" t="e">
        <f ca="1">OFFSET(Profile!$B$1,MATCH(D894&amp;"-"&amp;Medical!C894,Profile!B:B,0)-1,4)</f>
        <v>#N/A</v>
      </c>
      <c r="M894" s="10" t="e">
        <f ca="1">OFFSET(Profile!$B$1,MATCH(D894&amp;"-"&amp;Medical!C894,Profile!B:B,0)-1,5)</f>
        <v>#N/A</v>
      </c>
      <c r="N894" s="13"/>
      <c r="O894" s="13"/>
      <c r="P894" s="13"/>
      <c r="Q894" s="13"/>
      <c r="R894" s="27"/>
      <c r="S894" s="27"/>
      <c r="T894" s="27"/>
      <c r="U894" s="30" t="str">
        <f ca="1">IF(A894="","",IFERROR(IF(OFFSET('Data Model'!$K$1,MATCH(W894,'Data Model'!L:L,0)-1,0)=TRUE,"Y","N"),"N"))</f>
        <v/>
      </c>
      <c r="V894" s="10" t="str">
        <f t="shared" si="23"/>
        <v/>
      </c>
      <c r="W894" s="10" t="str">
        <f t="shared" si="24"/>
        <v/>
      </c>
    </row>
    <row r="895" spans="1:23">
      <c r="A895" s="11"/>
      <c r="B895" s="11"/>
      <c r="C895" s="11"/>
      <c r="D895" s="11"/>
      <c r="E895" s="11"/>
      <c r="F895" s="11"/>
      <c r="G895" s="11"/>
      <c r="H895" s="11"/>
      <c r="I895" s="10" t="str">
        <f ca="1">IFERROR(OFFSET(Profile!$B$1,MATCH(D895&amp;"-"&amp;Medical!C895,Profile!B:B,0)-1,1),"NO DATA PROFILE FOUND")</f>
        <v>NO DATA PROFILE FOUND</v>
      </c>
      <c r="J895" s="10" t="e">
        <f ca="1">OFFSET(Profile!$B$1,MATCH(D895&amp;"-"&amp;Medical!C895,Profile!B:B,0)-1,2)</f>
        <v>#N/A</v>
      </c>
      <c r="K895" s="10" t="e">
        <f ca="1">OFFSET(Profile!$B$1,MATCH(D895&amp;"-"&amp;Medical!C895,Profile!B:B,0)-1,3)</f>
        <v>#N/A</v>
      </c>
      <c r="L895" s="10" t="e">
        <f ca="1">OFFSET(Profile!$B$1,MATCH(D895&amp;"-"&amp;Medical!C895,Profile!B:B,0)-1,4)</f>
        <v>#N/A</v>
      </c>
      <c r="M895" s="10" t="e">
        <f ca="1">OFFSET(Profile!$B$1,MATCH(D895&amp;"-"&amp;Medical!C895,Profile!B:B,0)-1,5)</f>
        <v>#N/A</v>
      </c>
      <c r="N895" s="13"/>
      <c r="O895" s="13"/>
      <c r="P895" s="13"/>
      <c r="Q895" s="13"/>
      <c r="R895" s="27"/>
      <c r="S895" s="27"/>
      <c r="T895" s="27"/>
      <c r="U895" s="30" t="str">
        <f ca="1">IF(A895="","",IFERROR(IF(OFFSET('Data Model'!$K$1,MATCH(W895,'Data Model'!L:L,0)-1,0)=TRUE,"Y","N"),"N"))</f>
        <v/>
      </c>
      <c r="V895" s="10" t="str">
        <f t="shared" si="23"/>
        <v/>
      </c>
      <c r="W895" s="10" t="str">
        <f t="shared" si="24"/>
        <v/>
      </c>
    </row>
    <row r="896" spans="1:23">
      <c r="A896" s="11"/>
      <c r="B896" s="11"/>
      <c r="C896" s="11"/>
      <c r="D896" s="11"/>
      <c r="E896" s="11"/>
      <c r="F896" s="11"/>
      <c r="G896" s="11"/>
      <c r="H896" s="11"/>
      <c r="I896" s="10" t="str">
        <f ca="1">IFERROR(OFFSET(Profile!$B$1,MATCH(D896&amp;"-"&amp;Medical!C896,Profile!B:B,0)-1,1),"NO DATA PROFILE FOUND")</f>
        <v>NO DATA PROFILE FOUND</v>
      </c>
      <c r="J896" s="10" t="e">
        <f ca="1">OFFSET(Profile!$B$1,MATCH(D896&amp;"-"&amp;Medical!C896,Profile!B:B,0)-1,2)</f>
        <v>#N/A</v>
      </c>
      <c r="K896" s="10" t="e">
        <f ca="1">OFFSET(Profile!$B$1,MATCH(D896&amp;"-"&amp;Medical!C896,Profile!B:B,0)-1,3)</f>
        <v>#N/A</v>
      </c>
      <c r="L896" s="10" t="e">
        <f ca="1">OFFSET(Profile!$B$1,MATCH(D896&amp;"-"&amp;Medical!C896,Profile!B:B,0)-1,4)</f>
        <v>#N/A</v>
      </c>
      <c r="M896" s="10" t="e">
        <f ca="1">OFFSET(Profile!$B$1,MATCH(D896&amp;"-"&amp;Medical!C896,Profile!B:B,0)-1,5)</f>
        <v>#N/A</v>
      </c>
      <c r="N896" s="13"/>
      <c r="O896" s="13"/>
      <c r="P896" s="13"/>
      <c r="Q896" s="13"/>
      <c r="R896" s="27"/>
      <c r="S896" s="27"/>
      <c r="T896" s="27"/>
      <c r="U896" s="30" t="str">
        <f ca="1">IF(A896="","",IFERROR(IF(OFFSET('Data Model'!$K$1,MATCH(W896,'Data Model'!L:L,0)-1,0)=TRUE,"Y","N"),"N"))</f>
        <v/>
      </c>
      <c r="V896" s="10" t="str">
        <f t="shared" si="23"/>
        <v/>
      </c>
      <c r="W896" s="10" t="str">
        <f t="shared" si="24"/>
        <v/>
      </c>
    </row>
    <row r="897" spans="1:23">
      <c r="A897" s="11"/>
      <c r="B897" s="11"/>
      <c r="C897" s="11"/>
      <c r="D897" s="11"/>
      <c r="E897" s="11"/>
      <c r="F897" s="11"/>
      <c r="G897" s="11"/>
      <c r="H897" s="11"/>
      <c r="I897" s="10" t="str">
        <f ca="1">IFERROR(OFFSET(Profile!$B$1,MATCH(D897&amp;"-"&amp;Medical!C897,Profile!B:B,0)-1,1),"NO DATA PROFILE FOUND")</f>
        <v>NO DATA PROFILE FOUND</v>
      </c>
      <c r="J897" s="10" t="e">
        <f ca="1">OFFSET(Profile!$B$1,MATCH(D897&amp;"-"&amp;Medical!C897,Profile!B:B,0)-1,2)</f>
        <v>#N/A</v>
      </c>
      <c r="K897" s="10" t="e">
        <f ca="1">OFFSET(Profile!$B$1,MATCH(D897&amp;"-"&amp;Medical!C897,Profile!B:B,0)-1,3)</f>
        <v>#N/A</v>
      </c>
      <c r="L897" s="10" t="e">
        <f ca="1">OFFSET(Profile!$B$1,MATCH(D897&amp;"-"&amp;Medical!C897,Profile!B:B,0)-1,4)</f>
        <v>#N/A</v>
      </c>
      <c r="M897" s="10" t="e">
        <f ca="1">OFFSET(Profile!$B$1,MATCH(D897&amp;"-"&amp;Medical!C897,Profile!B:B,0)-1,5)</f>
        <v>#N/A</v>
      </c>
      <c r="N897" s="13"/>
      <c r="O897" s="13"/>
      <c r="P897" s="13"/>
      <c r="Q897" s="13"/>
      <c r="R897" s="27"/>
      <c r="S897" s="27"/>
      <c r="T897" s="27"/>
      <c r="U897" s="30" t="str">
        <f ca="1">IF(A897="","",IFERROR(IF(OFFSET('Data Model'!$K$1,MATCH(W897,'Data Model'!L:L,0)-1,0)=TRUE,"Y","N"),"N"))</f>
        <v/>
      </c>
      <c r="V897" s="10" t="str">
        <f t="shared" si="23"/>
        <v/>
      </c>
      <c r="W897" s="10" t="str">
        <f t="shared" si="24"/>
        <v/>
      </c>
    </row>
    <row r="898" spans="1:23">
      <c r="A898" s="11"/>
      <c r="B898" s="11"/>
      <c r="C898" s="11"/>
      <c r="D898" s="11"/>
      <c r="E898" s="11"/>
      <c r="F898" s="11"/>
      <c r="G898" s="11"/>
      <c r="H898" s="11"/>
      <c r="I898" s="10" t="str">
        <f ca="1">IFERROR(OFFSET(Profile!$B$1,MATCH(D898&amp;"-"&amp;Medical!C898,Profile!B:B,0)-1,1),"NO DATA PROFILE FOUND")</f>
        <v>NO DATA PROFILE FOUND</v>
      </c>
      <c r="J898" s="10" t="e">
        <f ca="1">OFFSET(Profile!$B$1,MATCH(D898&amp;"-"&amp;Medical!C898,Profile!B:B,0)-1,2)</f>
        <v>#N/A</v>
      </c>
      <c r="K898" s="10" t="e">
        <f ca="1">OFFSET(Profile!$B$1,MATCH(D898&amp;"-"&amp;Medical!C898,Profile!B:B,0)-1,3)</f>
        <v>#N/A</v>
      </c>
      <c r="L898" s="10" t="e">
        <f ca="1">OFFSET(Profile!$B$1,MATCH(D898&amp;"-"&amp;Medical!C898,Profile!B:B,0)-1,4)</f>
        <v>#N/A</v>
      </c>
      <c r="M898" s="10" t="e">
        <f ca="1">OFFSET(Profile!$B$1,MATCH(D898&amp;"-"&amp;Medical!C898,Profile!B:B,0)-1,5)</f>
        <v>#N/A</v>
      </c>
      <c r="N898" s="13"/>
      <c r="O898" s="13"/>
      <c r="P898" s="13"/>
      <c r="Q898" s="13"/>
      <c r="R898" s="27"/>
      <c r="S898" s="27"/>
      <c r="T898" s="27"/>
      <c r="U898" s="30" t="str">
        <f ca="1">IF(A898="","",IFERROR(IF(OFFSET('Data Model'!$K$1,MATCH(W898,'Data Model'!L:L,0)-1,0)=TRUE,"Y","N"),"N"))</f>
        <v/>
      </c>
      <c r="V898" s="10" t="str">
        <f t="shared" si="23"/>
        <v/>
      </c>
      <c r="W898" s="10" t="str">
        <f t="shared" si="24"/>
        <v/>
      </c>
    </row>
    <row r="899" spans="1:23">
      <c r="A899" s="11"/>
      <c r="B899" s="11"/>
      <c r="C899" s="11"/>
      <c r="D899" s="11"/>
      <c r="E899" s="11"/>
      <c r="F899" s="11"/>
      <c r="G899" s="11"/>
      <c r="H899" s="11"/>
      <c r="I899" s="10" t="str">
        <f ca="1">IFERROR(OFFSET(Profile!$B$1,MATCH(D899&amp;"-"&amp;Medical!C899,Profile!B:B,0)-1,1),"NO DATA PROFILE FOUND")</f>
        <v>NO DATA PROFILE FOUND</v>
      </c>
      <c r="J899" s="10" t="e">
        <f ca="1">OFFSET(Profile!$B$1,MATCH(D899&amp;"-"&amp;Medical!C899,Profile!B:B,0)-1,2)</f>
        <v>#N/A</v>
      </c>
      <c r="K899" s="10" t="e">
        <f ca="1">OFFSET(Profile!$B$1,MATCH(D899&amp;"-"&amp;Medical!C899,Profile!B:B,0)-1,3)</f>
        <v>#N/A</v>
      </c>
      <c r="L899" s="10" t="e">
        <f ca="1">OFFSET(Profile!$B$1,MATCH(D899&amp;"-"&amp;Medical!C899,Profile!B:B,0)-1,4)</f>
        <v>#N/A</v>
      </c>
      <c r="M899" s="10" t="e">
        <f ca="1">OFFSET(Profile!$B$1,MATCH(D899&amp;"-"&amp;Medical!C899,Profile!B:B,0)-1,5)</f>
        <v>#N/A</v>
      </c>
      <c r="N899" s="13"/>
      <c r="O899" s="13"/>
      <c r="P899" s="13"/>
      <c r="Q899" s="13"/>
      <c r="R899" s="27"/>
      <c r="S899" s="27"/>
      <c r="T899" s="27"/>
      <c r="U899" s="30" t="str">
        <f ca="1">IF(A899="","",IFERROR(IF(OFFSET('Data Model'!$K$1,MATCH(W899,'Data Model'!L:L,0)-1,0)=TRUE,"Y","N"),"N"))</f>
        <v/>
      </c>
      <c r="V899" s="10" t="str">
        <f t="shared" ref="V899:V962" si="25">IF(A899="","",IF(E899="NOT USED","('"&amp;A899&amp;"','"&amp;D899&amp;"',"&amp;B899&amp;",'"""&amp;C899&amp;"""',NULL,NULL,NULL,NULL,NULL,"&amp;IF(P899=TRUE,"TRUE","NULL")&amp;","&amp;IF(O899=TRUE,"TRUE","NULL")&amp;"),","('"&amp;A899&amp;"',"&amp;IF(ISBLANK(D899),"NULL","'"&amp;D899&amp;"'")&amp;","&amp;IF(ISBLANK(B899),"NULL",B899)&amp;","&amp;IF(ISBLANK(C899),"NULL","'"""&amp;C899&amp;"""'")&amp;",'"&amp;G899&amp;"','"&amp;E899&amp;"',"&amp;IF(N899="","NULL",N899)&amp;","&amp;IF(F899="Y","NULL","'"&amp;H899&amp;"'")&amp;","&amp;IF(R899="","NULL","'"&amp;R899&amp;"'")&amp;","&amp;IF(P899=TRUE,"TRUE","NULL")&amp;","&amp;IF(O899=TRUE,"TRUE","NULL")&amp;"),"))</f>
        <v/>
      </c>
      <c r="W899" s="10" t="str">
        <f t="shared" ref="W899:W962" si="26">IF(A899="","",TRIM(G899)&amp;"-"&amp;TRIM(E899))</f>
        <v/>
      </c>
    </row>
    <row r="900" spans="1:23">
      <c r="A900" s="11"/>
      <c r="B900" s="11"/>
      <c r="C900" s="11"/>
      <c r="D900" s="11"/>
      <c r="E900" s="11"/>
      <c r="F900" s="11"/>
      <c r="G900" s="11"/>
      <c r="H900" s="11"/>
      <c r="I900" s="10" t="str">
        <f ca="1">IFERROR(OFFSET(Profile!$B$1,MATCH(D900&amp;"-"&amp;Medical!C900,Profile!B:B,0)-1,1),"NO DATA PROFILE FOUND")</f>
        <v>NO DATA PROFILE FOUND</v>
      </c>
      <c r="J900" s="10" t="e">
        <f ca="1">OFFSET(Profile!$B$1,MATCH(D900&amp;"-"&amp;Medical!C900,Profile!B:B,0)-1,2)</f>
        <v>#N/A</v>
      </c>
      <c r="K900" s="10" t="e">
        <f ca="1">OFFSET(Profile!$B$1,MATCH(D900&amp;"-"&amp;Medical!C900,Profile!B:B,0)-1,3)</f>
        <v>#N/A</v>
      </c>
      <c r="L900" s="10" t="e">
        <f ca="1">OFFSET(Profile!$B$1,MATCH(D900&amp;"-"&amp;Medical!C900,Profile!B:B,0)-1,4)</f>
        <v>#N/A</v>
      </c>
      <c r="M900" s="10" t="e">
        <f ca="1">OFFSET(Profile!$B$1,MATCH(D900&amp;"-"&amp;Medical!C900,Profile!B:B,0)-1,5)</f>
        <v>#N/A</v>
      </c>
      <c r="N900" s="13"/>
      <c r="O900" s="13"/>
      <c r="P900" s="13"/>
      <c r="Q900" s="13"/>
      <c r="R900" s="27"/>
      <c r="S900" s="27"/>
      <c r="T900" s="27"/>
      <c r="U900" s="30" t="str">
        <f ca="1">IF(A900="","",IFERROR(IF(OFFSET('Data Model'!$K$1,MATCH(W900,'Data Model'!L:L,0)-1,0)=TRUE,"Y","N"),"N"))</f>
        <v/>
      </c>
      <c r="V900" s="10" t="str">
        <f t="shared" si="25"/>
        <v/>
      </c>
      <c r="W900" s="10" t="str">
        <f t="shared" si="26"/>
        <v/>
      </c>
    </row>
    <row r="901" spans="1:23">
      <c r="A901" s="11"/>
      <c r="B901" s="11"/>
      <c r="C901" s="11"/>
      <c r="D901" s="11"/>
      <c r="E901" s="11"/>
      <c r="F901" s="11"/>
      <c r="G901" s="11"/>
      <c r="H901" s="11"/>
      <c r="I901" s="10" t="str">
        <f ca="1">IFERROR(OFFSET(Profile!$B$1,MATCH(D901&amp;"-"&amp;Medical!C901,Profile!B:B,0)-1,1),"NO DATA PROFILE FOUND")</f>
        <v>NO DATA PROFILE FOUND</v>
      </c>
      <c r="J901" s="10" t="e">
        <f ca="1">OFFSET(Profile!$B$1,MATCH(D901&amp;"-"&amp;Medical!C901,Profile!B:B,0)-1,2)</f>
        <v>#N/A</v>
      </c>
      <c r="K901" s="10" t="e">
        <f ca="1">OFFSET(Profile!$B$1,MATCH(D901&amp;"-"&amp;Medical!C901,Profile!B:B,0)-1,3)</f>
        <v>#N/A</v>
      </c>
      <c r="L901" s="10" t="e">
        <f ca="1">OFFSET(Profile!$B$1,MATCH(D901&amp;"-"&amp;Medical!C901,Profile!B:B,0)-1,4)</f>
        <v>#N/A</v>
      </c>
      <c r="M901" s="10" t="e">
        <f ca="1">OFFSET(Profile!$B$1,MATCH(D901&amp;"-"&amp;Medical!C901,Profile!B:B,0)-1,5)</f>
        <v>#N/A</v>
      </c>
      <c r="N901" s="13"/>
      <c r="O901" s="13"/>
      <c r="P901" s="13"/>
      <c r="Q901" s="13"/>
      <c r="R901" s="27"/>
      <c r="S901" s="27"/>
      <c r="T901" s="27"/>
      <c r="U901" s="30" t="str">
        <f ca="1">IF(A901="","",IFERROR(IF(OFFSET('Data Model'!$K$1,MATCH(W901,'Data Model'!L:L,0)-1,0)=TRUE,"Y","N"),"N"))</f>
        <v/>
      </c>
      <c r="V901" s="10" t="str">
        <f t="shared" si="25"/>
        <v/>
      </c>
      <c r="W901" s="10" t="str">
        <f t="shared" si="26"/>
        <v/>
      </c>
    </row>
    <row r="902" spans="1:23">
      <c r="A902" s="11"/>
      <c r="B902" s="11"/>
      <c r="C902" s="11"/>
      <c r="D902" s="11"/>
      <c r="E902" s="11"/>
      <c r="F902" s="11"/>
      <c r="G902" s="11"/>
      <c r="H902" s="11"/>
      <c r="I902" s="10" t="str">
        <f ca="1">IFERROR(OFFSET(Profile!$B$1,MATCH(D902&amp;"-"&amp;Medical!C902,Profile!B:B,0)-1,1),"NO DATA PROFILE FOUND")</f>
        <v>NO DATA PROFILE FOUND</v>
      </c>
      <c r="J902" s="10" t="e">
        <f ca="1">OFFSET(Profile!$B$1,MATCH(D902&amp;"-"&amp;Medical!C902,Profile!B:B,0)-1,2)</f>
        <v>#N/A</v>
      </c>
      <c r="K902" s="10" t="e">
        <f ca="1">OFFSET(Profile!$B$1,MATCH(D902&amp;"-"&amp;Medical!C902,Profile!B:B,0)-1,3)</f>
        <v>#N/A</v>
      </c>
      <c r="L902" s="10" t="e">
        <f ca="1">OFFSET(Profile!$B$1,MATCH(D902&amp;"-"&amp;Medical!C902,Profile!B:B,0)-1,4)</f>
        <v>#N/A</v>
      </c>
      <c r="M902" s="10" t="e">
        <f ca="1">OFFSET(Profile!$B$1,MATCH(D902&amp;"-"&amp;Medical!C902,Profile!B:B,0)-1,5)</f>
        <v>#N/A</v>
      </c>
      <c r="N902" s="13"/>
      <c r="O902" s="13"/>
      <c r="P902" s="13"/>
      <c r="Q902" s="13"/>
      <c r="R902" s="27"/>
      <c r="S902" s="27"/>
      <c r="T902" s="27"/>
      <c r="U902" s="30" t="str">
        <f ca="1">IF(A902="","",IFERROR(IF(OFFSET('Data Model'!$K$1,MATCH(W902,'Data Model'!L:L,0)-1,0)=TRUE,"Y","N"),"N"))</f>
        <v/>
      </c>
      <c r="V902" s="10" t="str">
        <f t="shared" si="25"/>
        <v/>
      </c>
      <c r="W902" s="10" t="str">
        <f t="shared" si="26"/>
        <v/>
      </c>
    </row>
    <row r="903" spans="1:23">
      <c r="A903" s="11"/>
      <c r="B903" s="11"/>
      <c r="C903" s="11"/>
      <c r="D903" s="11"/>
      <c r="E903" s="11"/>
      <c r="F903" s="11"/>
      <c r="G903" s="11"/>
      <c r="H903" s="11"/>
      <c r="I903" s="10" t="str">
        <f ca="1">IFERROR(OFFSET(Profile!$B$1,MATCH(D903&amp;"-"&amp;Medical!C903,Profile!B:B,0)-1,1),"NO DATA PROFILE FOUND")</f>
        <v>NO DATA PROFILE FOUND</v>
      </c>
      <c r="J903" s="10" t="e">
        <f ca="1">OFFSET(Profile!$B$1,MATCH(D903&amp;"-"&amp;Medical!C903,Profile!B:B,0)-1,2)</f>
        <v>#N/A</v>
      </c>
      <c r="K903" s="10" t="e">
        <f ca="1">OFFSET(Profile!$B$1,MATCH(D903&amp;"-"&amp;Medical!C903,Profile!B:B,0)-1,3)</f>
        <v>#N/A</v>
      </c>
      <c r="L903" s="10" t="e">
        <f ca="1">OFFSET(Profile!$B$1,MATCH(D903&amp;"-"&amp;Medical!C903,Profile!B:B,0)-1,4)</f>
        <v>#N/A</v>
      </c>
      <c r="M903" s="10" t="e">
        <f ca="1">OFFSET(Profile!$B$1,MATCH(D903&amp;"-"&amp;Medical!C903,Profile!B:B,0)-1,5)</f>
        <v>#N/A</v>
      </c>
      <c r="N903" s="13"/>
      <c r="O903" s="13"/>
      <c r="P903" s="13"/>
      <c r="Q903" s="13"/>
      <c r="R903" s="27"/>
      <c r="S903" s="27"/>
      <c r="T903" s="27"/>
      <c r="U903" s="30" t="str">
        <f ca="1">IF(A903="","",IFERROR(IF(OFFSET('Data Model'!$K$1,MATCH(W903,'Data Model'!L:L,0)-1,0)=TRUE,"Y","N"),"N"))</f>
        <v/>
      </c>
      <c r="V903" s="10" t="str">
        <f t="shared" si="25"/>
        <v/>
      </c>
      <c r="W903" s="10" t="str">
        <f t="shared" si="26"/>
        <v/>
      </c>
    </row>
    <row r="904" spans="1:23">
      <c r="A904" s="11"/>
      <c r="B904" s="11"/>
      <c r="C904" s="11"/>
      <c r="D904" s="11"/>
      <c r="E904" s="11"/>
      <c r="F904" s="11"/>
      <c r="G904" s="11"/>
      <c r="H904" s="11"/>
      <c r="I904" s="10" t="str">
        <f ca="1">IFERROR(OFFSET(Profile!$B$1,MATCH(D904&amp;"-"&amp;Medical!C904,Profile!B:B,0)-1,1),"NO DATA PROFILE FOUND")</f>
        <v>NO DATA PROFILE FOUND</v>
      </c>
      <c r="J904" s="10" t="e">
        <f ca="1">OFFSET(Profile!$B$1,MATCH(D904&amp;"-"&amp;Medical!C904,Profile!B:B,0)-1,2)</f>
        <v>#N/A</v>
      </c>
      <c r="K904" s="10" t="e">
        <f ca="1">OFFSET(Profile!$B$1,MATCH(D904&amp;"-"&amp;Medical!C904,Profile!B:B,0)-1,3)</f>
        <v>#N/A</v>
      </c>
      <c r="L904" s="10" t="e">
        <f ca="1">OFFSET(Profile!$B$1,MATCH(D904&amp;"-"&amp;Medical!C904,Profile!B:B,0)-1,4)</f>
        <v>#N/A</v>
      </c>
      <c r="M904" s="10" t="e">
        <f ca="1">OFFSET(Profile!$B$1,MATCH(D904&amp;"-"&amp;Medical!C904,Profile!B:B,0)-1,5)</f>
        <v>#N/A</v>
      </c>
      <c r="N904" s="13"/>
      <c r="O904" s="13"/>
      <c r="P904" s="13"/>
      <c r="Q904" s="13"/>
      <c r="R904" s="27"/>
      <c r="S904" s="27"/>
      <c r="T904" s="27"/>
      <c r="U904" s="30" t="str">
        <f ca="1">IF(A904="","",IFERROR(IF(OFFSET('Data Model'!$K$1,MATCH(W904,'Data Model'!L:L,0)-1,0)=TRUE,"Y","N"),"N"))</f>
        <v/>
      </c>
      <c r="V904" s="10" t="str">
        <f t="shared" si="25"/>
        <v/>
      </c>
      <c r="W904" s="10" t="str">
        <f t="shared" si="26"/>
        <v/>
      </c>
    </row>
    <row r="905" spans="1:23">
      <c r="A905" s="11"/>
      <c r="B905" s="11"/>
      <c r="C905" s="11"/>
      <c r="D905" s="11"/>
      <c r="E905" s="11"/>
      <c r="F905" s="11"/>
      <c r="G905" s="11"/>
      <c r="H905" s="11"/>
      <c r="I905" s="10" t="str">
        <f ca="1">IFERROR(OFFSET(Profile!$B$1,MATCH(D905&amp;"-"&amp;Medical!C905,Profile!B:B,0)-1,1),"NO DATA PROFILE FOUND")</f>
        <v>NO DATA PROFILE FOUND</v>
      </c>
      <c r="J905" s="10" t="e">
        <f ca="1">OFFSET(Profile!$B$1,MATCH(D905&amp;"-"&amp;Medical!C905,Profile!B:B,0)-1,2)</f>
        <v>#N/A</v>
      </c>
      <c r="K905" s="10" t="e">
        <f ca="1">OFFSET(Profile!$B$1,MATCH(D905&amp;"-"&amp;Medical!C905,Profile!B:B,0)-1,3)</f>
        <v>#N/A</v>
      </c>
      <c r="L905" s="10" t="e">
        <f ca="1">OFFSET(Profile!$B$1,MATCH(D905&amp;"-"&amp;Medical!C905,Profile!B:B,0)-1,4)</f>
        <v>#N/A</v>
      </c>
      <c r="M905" s="10" t="e">
        <f ca="1">OFFSET(Profile!$B$1,MATCH(D905&amp;"-"&amp;Medical!C905,Profile!B:B,0)-1,5)</f>
        <v>#N/A</v>
      </c>
      <c r="N905" s="13"/>
      <c r="O905" s="13"/>
      <c r="P905" s="13"/>
      <c r="Q905" s="13"/>
      <c r="R905" s="27"/>
      <c r="S905" s="27"/>
      <c r="T905" s="27"/>
      <c r="U905" s="30" t="str">
        <f ca="1">IF(A905="","",IFERROR(IF(OFFSET('Data Model'!$K$1,MATCH(W905,'Data Model'!L:L,0)-1,0)=TRUE,"Y","N"),"N"))</f>
        <v/>
      </c>
      <c r="V905" s="10" t="str">
        <f t="shared" si="25"/>
        <v/>
      </c>
      <c r="W905" s="10" t="str">
        <f t="shared" si="26"/>
        <v/>
      </c>
    </row>
    <row r="906" spans="1:23">
      <c r="A906" s="11"/>
      <c r="B906" s="11"/>
      <c r="C906" s="11"/>
      <c r="D906" s="11"/>
      <c r="E906" s="11"/>
      <c r="F906" s="11"/>
      <c r="G906" s="11"/>
      <c r="H906" s="11"/>
      <c r="I906" s="10" t="str">
        <f ca="1">IFERROR(OFFSET(Profile!$B$1,MATCH(D906&amp;"-"&amp;Medical!C906,Profile!B:B,0)-1,1),"NO DATA PROFILE FOUND")</f>
        <v>NO DATA PROFILE FOUND</v>
      </c>
      <c r="J906" s="10" t="e">
        <f ca="1">OFFSET(Profile!$B$1,MATCH(D906&amp;"-"&amp;Medical!C906,Profile!B:B,0)-1,2)</f>
        <v>#N/A</v>
      </c>
      <c r="K906" s="10" t="e">
        <f ca="1">OFFSET(Profile!$B$1,MATCH(D906&amp;"-"&amp;Medical!C906,Profile!B:B,0)-1,3)</f>
        <v>#N/A</v>
      </c>
      <c r="L906" s="10" t="e">
        <f ca="1">OFFSET(Profile!$B$1,MATCH(D906&amp;"-"&amp;Medical!C906,Profile!B:B,0)-1,4)</f>
        <v>#N/A</v>
      </c>
      <c r="M906" s="10" t="e">
        <f ca="1">OFFSET(Profile!$B$1,MATCH(D906&amp;"-"&amp;Medical!C906,Profile!B:B,0)-1,5)</f>
        <v>#N/A</v>
      </c>
      <c r="N906" s="13"/>
      <c r="O906" s="13"/>
      <c r="P906" s="13"/>
      <c r="Q906" s="13"/>
      <c r="R906" s="27"/>
      <c r="S906" s="27"/>
      <c r="T906" s="27"/>
      <c r="U906" s="30" t="str">
        <f ca="1">IF(A906="","",IFERROR(IF(OFFSET('Data Model'!$K$1,MATCH(W906,'Data Model'!L:L,0)-1,0)=TRUE,"Y","N"),"N"))</f>
        <v/>
      </c>
      <c r="V906" s="10" t="str">
        <f t="shared" si="25"/>
        <v/>
      </c>
      <c r="W906" s="10" t="str">
        <f t="shared" si="26"/>
        <v/>
      </c>
    </row>
    <row r="907" spans="1:23">
      <c r="A907" s="11"/>
      <c r="B907" s="11"/>
      <c r="C907" s="11"/>
      <c r="D907" s="11"/>
      <c r="E907" s="11"/>
      <c r="F907" s="11"/>
      <c r="G907" s="11"/>
      <c r="H907" s="11"/>
      <c r="I907" s="10" t="str">
        <f ca="1">IFERROR(OFFSET(Profile!$B$1,MATCH(D907&amp;"-"&amp;Medical!C907,Profile!B:B,0)-1,1),"NO DATA PROFILE FOUND")</f>
        <v>NO DATA PROFILE FOUND</v>
      </c>
      <c r="J907" s="10" t="e">
        <f ca="1">OFFSET(Profile!$B$1,MATCH(D907&amp;"-"&amp;Medical!C907,Profile!B:B,0)-1,2)</f>
        <v>#N/A</v>
      </c>
      <c r="K907" s="10" t="e">
        <f ca="1">OFFSET(Profile!$B$1,MATCH(D907&amp;"-"&amp;Medical!C907,Profile!B:B,0)-1,3)</f>
        <v>#N/A</v>
      </c>
      <c r="L907" s="10" t="e">
        <f ca="1">OFFSET(Profile!$B$1,MATCH(D907&amp;"-"&amp;Medical!C907,Profile!B:B,0)-1,4)</f>
        <v>#N/A</v>
      </c>
      <c r="M907" s="10" t="e">
        <f ca="1">OFFSET(Profile!$B$1,MATCH(D907&amp;"-"&amp;Medical!C907,Profile!B:B,0)-1,5)</f>
        <v>#N/A</v>
      </c>
      <c r="N907" s="13"/>
      <c r="O907" s="13"/>
      <c r="P907" s="13"/>
      <c r="Q907" s="13"/>
      <c r="R907" s="27"/>
      <c r="S907" s="27"/>
      <c r="T907" s="27"/>
      <c r="U907" s="30" t="str">
        <f ca="1">IF(A907="","",IFERROR(IF(OFFSET('Data Model'!$K$1,MATCH(W907,'Data Model'!L:L,0)-1,0)=TRUE,"Y","N"),"N"))</f>
        <v/>
      </c>
      <c r="V907" s="10" t="str">
        <f t="shared" si="25"/>
        <v/>
      </c>
      <c r="W907" s="10" t="str">
        <f t="shared" si="26"/>
        <v/>
      </c>
    </row>
    <row r="908" spans="1:23">
      <c r="A908" s="11"/>
      <c r="B908" s="11"/>
      <c r="C908" s="11"/>
      <c r="D908" s="11"/>
      <c r="E908" s="11"/>
      <c r="F908" s="11"/>
      <c r="G908" s="11"/>
      <c r="H908" s="11"/>
      <c r="I908" s="10" t="str">
        <f ca="1">IFERROR(OFFSET(Profile!$B$1,MATCH(D908&amp;"-"&amp;Medical!C908,Profile!B:B,0)-1,1),"NO DATA PROFILE FOUND")</f>
        <v>NO DATA PROFILE FOUND</v>
      </c>
      <c r="J908" s="10" t="e">
        <f ca="1">OFFSET(Profile!$B$1,MATCH(D908&amp;"-"&amp;Medical!C908,Profile!B:B,0)-1,2)</f>
        <v>#N/A</v>
      </c>
      <c r="K908" s="10" t="e">
        <f ca="1">OFFSET(Profile!$B$1,MATCH(D908&amp;"-"&amp;Medical!C908,Profile!B:B,0)-1,3)</f>
        <v>#N/A</v>
      </c>
      <c r="L908" s="10" t="e">
        <f ca="1">OFFSET(Profile!$B$1,MATCH(D908&amp;"-"&amp;Medical!C908,Profile!B:B,0)-1,4)</f>
        <v>#N/A</v>
      </c>
      <c r="M908" s="10" t="e">
        <f ca="1">OFFSET(Profile!$B$1,MATCH(D908&amp;"-"&amp;Medical!C908,Profile!B:B,0)-1,5)</f>
        <v>#N/A</v>
      </c>
      <c r="N908" s="13"/>
      <c r="O908" s="13"/>
      <c r="P908" s="13"/>
      <c r="Q908" s="13"/>
      <c r="R908" s="27"/>
      <c r="S908" s="27"/>
      <c r="T908" s="27"/>
      <c r="U908" s="30" t="str">
        <f ca="1">IF(A908="","",IFERROR(IF(OFFSET('Data Model'!$K$1,MATCH(W908,'Data Model'!L:L,0)-1,0)=TRUE,"Y","N"),"N"))</f>
        <v/>
      </c>
      <c r="V908" s="10" t="str">
        <f t="shared" si="25"/>
        <v/>
      </c>
      <c r="W908" s="10" t="str">
        <f t="shared" si="26"/>
        <v/>
      </c>
    </row>
    <row r="909" spans="1:23">
      <c r="A909" s="11"/>
      <c r="B909" s="11"/>
      <c r="C909" s="11"/>
      <c r="D909" s="11"/>
      <c r="E909" s="11"/>
      <c r="F909" s="11"/>
      <c r="G909" s="11"/>
      <c r="H909" s="11"/>
      <c r="I909" s="10" t="str">
        <f ca="1">IFERROR(OFFSET(Profile!$B$1,MATCH(D909&amp;"-"&amp;Medical!C909,Profile!B:B,0)-1,1),"NO DATA PROFILE FOUND")</f>
        <v>NO DATA PROFILE FOUND</v>
      </c>
      <c r="J909" s="10" t="e">
        <f ca="1">OFFSET(Profile!$B$1,MATCH(D909&amp;"-"&amp;Medical!C909,Profile!B:B,0)-1,2)</f>
        <v>#N/A</v>
      </c>
      <c r="K909" s="10" t="e">
        <f ca="1">OFFSET(Profile!$B$1,MATCH(D909&amp;"-"&amp;Medical!C909,Profile!B:B,0)-1,3)</f>
        <v>#N/A</v>
      </c>
      <c r="L909" s="10" t="e">
        <f ca="1">OFFSET(Profile!$B$1,MATCH(D909&amp;"-"&amp;Medical!C909,Profile!B:B,0)-1,4)</f>
        <v>#N/A</v>
      </c>
      <c r="M909" s="10" t="e">
        <f ca="1">OFFSET(Profile!$B$1,MATCH(D909&amp;"-"&amp;Medical!C909,Profile!B:B,0)-1,5)</f>
        <v>#N/A</v>
      </c>
      <c r="N909" s="13"/>
      <c r="O909" s="13"/>
      <c r="P909" s="13"/>
      <c r="Q909" s="13"/>
      <c r="R909" s="27"/>
      <c r="S909" s="27"/>
      <c r="T909" s="27"/>
      <c r="U909" s="30" t="str">
        <f ca="1">IF(A909="","",IFERROR(IF(OFFSET('Data Model'!$K$1,MATCH(W909,'Data Model'!L:L,0)-1,0)=TRUE,"Y","N"),"N"))</f>
        <v/>
      </c>
      <c r="V909" s="10" t="str">
        <f t="shared" si="25"/>
        <v/>
      </c>
      <c r="W909" s="10" t="str">
        <f t="shared" si="26"/>
        <v/>
      </c>
    </row>
    <row r="910" spans="1:23">
      <c r="A910" s="11"/>
      <c r="B910" s="11"/>
      <c r="C910" s="11"/>
      <c r="D910" s="11"/>
      <c r="E910" s="11"/>
      <c r="F910" s="11"/>
      <c r="G910" s="11"/>
      <c r="H910" s="11"/>
      <c r="I910" s="10" t="str">
        <f ca="1">IFERROR(OFFSET(Profile!$B$1,MATCH(D910&amp;"-"&amp;Medical!C910,Profile!B:B,0)-1,1),"NO DATA PROFILE FOUND")</f>
        <v>NO DATA PROFILE FOUND</v>
      </c>
      <c r="J910" s="10" t="e">
        <f ca="1">OFFSET(Profile!$B$1,MATCH(D910&amp;"-"&amp;Medical!C910,Profile!B:B,0)-1,2)</f>
        <v>#N/A</v>
      </c>
      <c r="K910" s="10" t="e">
        <f ca="1">OFFSET(Profile!$B$1,MATCH(D910&amp;"-"&amp;Medical!C910,Profile!B:B,0)-1,3)</f>
        <v>#N/A</v>
      </c>
      <c r="L910" s="10" t="e">
        <f ca="1">OFFSET(Profile!$B$1,MATCH(D910&amp;"-"&amp;Medical!C910,Profile!B:B,0)-1,4)</f>
        <v>#N/A</v>
      </c>
      <c r="M910" s="10" t="e">
        <f ca="1">OFFSET(Profile!$B$1,MATCH(D910&amp;"-"&amp;Medical!C910,Profile!B:B,0)-1,5)</f>
        <v>#N/A</v>
      </c>
      <c r="N910" s="13"/>
      <c r="O910" s="13"/>
      <c r="P910" s="13"/>
      <c r="Q910" s="13"/>
      <c r="R910" s="27"/>
      <c r="S910" s="27"/>
      <c r="T910" s="27"/>
      <c r="U910" s="30" t="str">
        <f ca="1">IF(A910="","",IFERROR(IF(OFFSET('Data Model'!$K$1,MATCH(W910,'Data Model'!L:L,0)-1,0)=TRUE,"Y","N"),"N"))</f>
        <v/>
      </c>
      <c r="V910" s="10" t="str">
        <f t="shared" si="25"/>
        <v/>
      </c>
      <c r="W910" s="10" t="str">
        <f t="shared" si="26"/>
        <v/>
      </c>
    </row>
    <row r="911" spans="1:23">
      <c r="A911" s="11"/>
      <c r="B911" s="11"/>
      <c r="C911" s="11"/>
      <c r="D911" s="11"/>
      <c r="E911" s="11"/>
      <c r="F911" s="11"/>
      <c r="G911" s="11"/>
      <c r="H911" s="11"/>
      <c r="I911" s="10" t="str">
        <f ca="1">IFERROR(OFFSET(Profile!$B$1,MATCH(D911&amp;"-"&amp;Medical!C911,Profile!B:B,0)-1,1),"NO DATA PROFILE FOUND")</f>
        <v>NO DATA PROFILE FOUND</v>
      </c>
      <c r="J911" s="10" t="e">
        <f ca="1">OFFSET(Profile!$B$1,MATCH(D911&amp;"-"&amp;Medical!C911,Profile!B:B,0)-1,2)</f>
        <v>#N/A</v>
      </c>
      <c r="K911" s="10" t="e">
        <f ca="1">OFFSET(Profile!$B$1,MATCH(D911&amp;"-"&amp;Medical!C911,Profile!B:B,0)-1,3)</f>
        <v>#N/A</v>
      </c>
      <c r="L911" s="10" t="e">
        <f ca="1">OFFSET(Profile!$B$1,MATCH(D911&amp;"-"&amp;Medical!C911,Profile!B:B,0)-1,4)</f>
        <v>#N/A</v>
      </c>
      <c r="M911" s="10" t="e">
        <f ca="1">OFFSET(Profile!$B$1,MATCH(D911&amp;"-"&amp;Medical!C911,Profile!B:B,0)-1,5)</f>
        <v>#N/A</v>
      </c>
      <c r="N911" s="13"/>
      <c r="O911" s="13"/>
      <c r="P911" s="13"/>
      <c r="Q911" s="13"/>
      <c r="R911" s="27"/>
      <c r="S911" s="27"/>
      <c r="T911" s="27"/>
      <c r="U911" s="30" t="str">
        <f ca="1">IF(A911="","",IFERROR(IF(OFFSET('Data Model'!$K$1,MATCH(W911,'Data Model'!L:L,0)-1,0)=TRUE,"Y","N"),"N"))</f>
        <v/>
      </c>
      <c r="V911" s="10" t="str">
        <f t="shared" si="25"/>
        <v/>
      </c>
      <c r="W911" s="10" t="str">
        <f t="shared" si="26"/>
        <v/>
      </c>
    </row>
    <row r="912" spans="1:23">
      <c r="A912" s="11"/>
      <c r="B912" s="11"/>
      <c r="C912" s="11"/>
      <c r="D912" s="11"/>
      <c r="E912" s="11"/>
      <c r="F912" s="11"/>
      <c r="G912" s="11"/>
      <c r="H912" s="11"/>
      <c r="I912" s="10" t="str">
        <f ca="1">IFERROR(OFFSET(Profile!$B$1,MATCH(D912&amp;"-"&amp;Medical!C912,Profile!B:B,0)-1,1),"NO DATA PROFILE FOUND")</f>
        <v>NO DATA PROFILE FOUND</v>
      </c>
      <c r="J912" s="10" t="e">
        <f ca="1">OFFSET(Profile!$B$1,MATCH(D912&amp;"-"&amp;Medical!C912,Profile!B:B,0)-1,2)</f>
        <v>#N/A</v>
      </c>
      <c r="K912" s="10" t="e">
        <f ca="1">OFFSET(Profile!$B$1,MATCH(D912&amp;"-"&amp;Medical!C912,Profile!B:B,0)-1,3)</f>
        <v>#N/A</v>
      </c>
      <c r="L912" s="10" t="e">
        <f ca="1">OFFSET(Profile!$B$1,MATCH(D912&amp;"-"&amp;Medical!C912,Profile!B:B,0)-1,4)</f>
        <v>#N/A</v>
      </c>
      <c r="M912" s="10" t="e">
        <f ca="1">OFFSET(Profile!$B$1,MATCH(D912&amp;"-"&amp;Medical!C912,Profile!B:B,0)-1,5)</f>
        <v>#N/A</v>
      </c>
      <c r="N912" s="13"/>
      <c r="O912" s="13"/>
      <c r="P912" s="13"/>
      <c r="Q912" s="13"/>
      <c r="R912" s="27"/>
      <c r="S912" s="27"/>
      <c r="T912" s="27"/>
      <c r="U912" s="30" t="str">
        <f ca="1">IF(A912="","",IFERROR(IF(OFFSET('Data Model'!$K$1,MATCH(W912,'Data Model'!L:L,0)-1,0)=TRUE,"Y","N"),"N"))</f>
        <v/>
      </c>
      <c r="V912" s="10" t="str">
        <f t="shared" si="25"/>
        <v/>
      </c>
      <c r="W912" s="10" t="str">
        <f t="shared" si="26"/>
        <v/>
      </c>
    </row>
    <row r="913" spans="1:23">
      <c r="A913" s="11"/>
      <c r="B913" s="11"/>
      <c r="C913" s="11"/>
      <c r="D913" s="11"/>
      <c r="E913" s="11"/>
      <c r="F913" s="11"/>
      <c r="G913" s="11"/>
      <c r="H913" s="11"/>
      <c r="I913" s="10" t="str">
        <f ca="1">IFERROR(OFFSET(Profile!$B$1,MATCH(D913&amp;"-"&amp;Medical!C913,Profile!B:B,0)-1,1),"NO DATA PROFILE FOUND")</f>
        <v>NO DATA PROFILE FOUND</v>
      </c>
      <c r="J913" s="10" t="e">
        <f ca="1">OFFSET(Profile!$B$1,MATCH(D913&amp;"-"&amp;Medical!C913,Profile!B:B,0)-1,2)</f>
        <v>#N/A</v>
      </c>
      <c r="K913" s="10" t="e">
        <f ca="1">OFFSET(Profile!$B$1,MATCH(D913&amp;"-"&amp;Medical!C913,Profile!B:B,0)-1,3)</f>
        <v>#N/A</v>
      </c>
      <c r="L913" s="10" t="e">
        <f ca="1">OFFSET(Profile!$B$1,MATCH(D913&amp;"-"&amp;Medical!C913,Profile!B:B,0)-1,4)</f>
        <v>#N/A</v>
      </c>
      <c r="M913" s="10" t="e">
        <f ca="1">OFFSET(Profile!$B$1,MATCH(D913&amp;"-"&amp;Medical!C913,Profile!B:B,0)-1,5)</f>
        <v>#N/A</v>
      </c>
      <c r="N913" s="13"/>
      <c r="O913" s="13"/>
      <c r="P913" s="13"/>
      <c r="Q913" s="13"/>
      <c r="R913" s="27"/>
      <c r="S913" s="27"/>
      <c r="T913" s="27"/>
      <c r="U913" s="30" t="str">
        <f ca="1">IF(A913="","",IFERROR(IF(OFFSET('Data Model'!$K$1,MATCH(W913,'Data Model'!L:L,0)-1,0)=TRUE,"Y","N"),"N"))</f>
        <v/>
      </c>
      <c r="V913" s="10" t="str">
        <f t="shared" si="25"/>
        <v/>
      </c>
      <c r="W913" s="10" t="str">
        <f t="shared" si="26"/>
        <v/>
      </c>
    </row>
    <row r="914" spans="1:23">
      <c r="A914" s="11"/>
      <c r="B914" s="11"/>
      <c r="C914" s="11"/>
      <c r="D914" s="11"/>
      <c r="E914" s="11"/>
      <c r="F914" s="11"/>
      <c r="G914" s="11"/>
      <c r="H914" s="11"/>
      <c r="I914" s="10" t="str">
        <f ca="1">IFERROR(OFFSET(Profile!$B$1,MATCH(D914&amp;"-"&amp;Medical!C914,Profile!B:B,0)-1,1),"NO DATA PROFILE FOUND")</f>
        <v>NO DATA PROFILE FOUND</v>
      </c>
      <c r="J914" s="10" t="e">
        <f ca="1">OFFSET(Profile!$B$1,MATCH(D914&amp;"-"&amp;Medical!C914,Profile!B:B,0)-1,2)</f>
        <v>#N/A</v>
      </c>
      <c r="K914" s="10" t="e">
        <f ca="1">OFFSET(Profile!$B$1,MATCH(D914&amp;"-"&amp;Medical!C914,Profile!B:B,0)-1,3)</f>
        <v>#N/A</v>
      </c>
      <c r="L914" s="10" t="e">
        <f ca="1">OFFSET(Profile!$B$1,MATCH(D914&amp;"-"&amp;Medical!C914,Profile!B:B,0)-1,4)</f>
        <v>#N/A</v>
      </c>
      <c r="M914" s="10" t="e">
        <f ca="1">OFFSET(Profile!$B$1,MATCH(D914&amp;"-"&amp;Medical!C914,Profile!B:B,0)-1,5)</f>
        <v>#N/A</v>
      </c>
      <c r="N914" s="13"/>
      <c r="O914" s="13"/>
      <c r="P914" s="13"/>
      <c r="Q914" s="13"/>
      <c r="R914" s="27"/>
      <c r="S914" s="27"/>
      <c r="T914" s="27"/>
      <c r="U914" s="30" t="str">
        <f ca="1">IF(A914="","",IFERROR(IF(OFFSET('Data Model'!$K$1,MATCH(W914,'Data Model'!L:L,0)-1,0)=TRUE,"Y","N"),"N"))</f>
        <v/>
      </c>
      <c r="V914" s="10" t="str">
        <f t="shared" si="25"/>
        <v/>
      </c>
      <c r="W914" s="10" t="str">
        <f t="shared" si="26"/>
        <v/>
      </c>
    </row>
    <row r="915" spans="1:23">
      <c r="A915" s="11"/>
      <c r="B915" s="11"/>
      <c r="C915" s="11"/>
      <c r="D915" s="11"/>
      <c r="E915" s="11"/>
      <c r="F915" s="11"/>
      <c r="G915" s="11"/>
      <c r="H915" s="11"/>
      <c r="I915" s="10" t="str">
        <f ca="1">IFERROR(OFFSET(Profile!$B$1,MATCH(D915&amp;"-"&amp;Medical!C915,Profile!B:B,0)-1,1),"NO DATA PROFILE FOUND")</f>
        <v>NO DATA PROFILE FOUND</v>
      </c>
      <c r="J915" s="10" t="e">
        <f ca="1">OFFSET(Profile!$B$1,MATCH(D915&amp;"-"&amp;Medical!C915,Profile!B:B,0)-1,2)</f>
        <v>#N/A</v>
      </c>
      <c r="K915" s="10" t="e">
        <f ca="1">OFFSET(Profile!$B$1,MATCH(D915&amp;"-"&amp;Medical!C915,Profile!B:B,0)-1,3)</f>
        <v>#N/A</v>
      </c>
      <c r="L915" s="10" t="e">
        <f ca="1">OFFSET(Profile!$B$1,MATCH(D915&amp;"-"&amp;Medical!C915,Profile!B:B,0)-1,4)</f>
        <v>#N/A</v>
      </c>
      <c r="M915" s="10" t="e">
        <f ca="1">OFFSET(Profile!$B$1,MATCH(D915&amp;"-"&amp;Medical!C915,Profile!B:B,0)-1,5)</f>
        <v>#N/A</v>
      </c>
      <c r="N915" s="13"/>
      <c r="O915" s="13"/>
      <c r="P915" s="13"/>
      <c r="Q915" s="13"/>
      <c r="R915" s="27"/>
      <c r="S915" s="27"/>
      <c r="T915" s="27"/>
      <c r="U915" s="30" t="str">
        <f ca="1">IF(A915="","",IFERROR(IF(OFFSET('Data Model'!$K$1,MATCH(W915,'Data Model'!L:L,0)-1,0)=TRUE,"Y","N"),"N"))</f>
        <v/>
      </c>
      <c r="V915" s="10" t="str">
        <f t="shared" si="25"/>
        <v/>
      </c>
      <c r="W915" s="10" t="str">
        <f t="shared" si="26"/>
        <v/>
      </c>
    </row>
    <row r="916" spans="1:23">
      <c r="A916" s="11"/>
      <c r="B916" s="11"/>
      <c r="C916" s="11"/>
      <c r="D916" s="11"/>
      <c r="E916" s="11"/>
      <c r="F916" s="11"/>
      <c r="G916" s="11"/>
      <c r="H916" s="11"/>
      <c r="I916" s="10" t="str">
        <f ca="1">IFERROR(OFFSET(Profile!$B$1,MATCH(D916&amp;"-"&amp;Medical!C916,Profile!B:B,0)-1,1),"NO DATA PROFILE FOUND")</f>
        <v>NO DATA PROFILE FOUND</v>
      </c>
      <c r="J916" s="10" t="e">
        <f ca="1">OFFSET(Profile!$B$1,MATCH(D916&amp;"-"&amp;Medical!C916,Profile!B:B,0)-1,2)</f>
        <v>#N/A</v>
      </c>
      <c r="K916" s="10" t="e">
        <f ca="1">OFFSET(Profile!$B$1,MATCH(D916&amp;"-"&amp;Medical!C916,Profile!B:B,0)-1,3)</f>
        <v>#N/A</v>
      </c>
      <c r="L916" s="10" t="e">
        <f ca="1">OFFSET(Profile!$B$1,MATCH(D916&amp;"-"&amp;Medical!C916,Profile!B:B,0)-1,4)</f>
        <v>#N/A</v>
      </c>
      <c r="M916" s="10" t="e">
        <f ca="1">OFFSET(Profile!$B$1,MATCH(D916&amp;"-"&amp;Medical!C916,Profile!B:B,0)-1,5)</f>
        <v>#N/A</v>
      </c>
      <c r="N916" s="13"/>
      <c r="O916" s="13"/>
      <c r="P916" s="13"/>
      <c r="Q916" s="13"/>
      <c r="R916" s="27"/>
      <c r="S916" s="27"/>
      <c r="T916" s="27"/>
      <c r="U916" s="30" t="str">
        <f ca="1">IF(A916="","",IFERROR(IF(OFFSET('Data Model'!$K$1,MATCH(W916,'Data Model'!L:L,0)-1,0)=TRUE,"Y","N"),"N"))</f>
        <v/>
      </c>
      <c r="V916" s="10" t="str">
        <f t="shared" si="25"/>
        <v/>
      </c>
      <c r="W916" s="10" t="str">
        <f t="shared" si="26"/>
        <v/>
      </c>
    </row>
    <row r="917" spans="1:23">
      <c r="A917" s="11"/>
      <c r="B917" s="11"/>
      <c r="C917" s="11"/>
      <c r="D917" s="11"/>
      <c r="E917" s="11"/>
      <c r="F917" s="11"/>
      <c r="G917" s="11"/>
      <c r="H917" s="11"/>
      <c r="I917" s="10" t="str">
        <f ca="1">IFERROR(OFFSET(Profile!$B$1,MATCH(D917&amp;"-"&amp;Medical!C917,Profile!B:B,0)-1,1),"NO DATA PROFILE FOUND")</f>
        <v>NO DATA PROFILE FOUND</v>
      </c>
      <c r="J917" s="10" t="e">
        <f ca="1">OFFSET(Profile!$B$1,MATCH(D917&amp;"-"&amp;Medical!C917,Profile!B:B,0)-1,2)</f>
        <v>#N/A</v>
      </c>
      <c r="K917" s="10" t="e">
        <f ca="1">OFFSET(Profile!$B$1,MATCH(D917&amp;"-"&amp;Medical!C917,Profile!B:B,0)-1,3)</f>
        <v>#N/A</v>
      </c>
      <c r="L917" s="10" t="e">
        <f ca="1">OFFSET(Profile!$B$1,MATCH(D917&amp;"-"&amp;Medical!C917,Profile!B:B,0)-1,4)</f>
        <v>#N/A</v>
      </c>
      <c r="M917" s="10" t="e">
        <f ca="1">OFFSET(Profile!$B$1,MATCH(D917&amp;"-"&amp;Medical!C917,Profile!B:B,0)-1,5)</f>
        <v>#N/A</v>
      </c>
      <c r="N917" s="13"/>
      <c r="O917" s="13"/>
      <c r="P917" s="13"/>
      <c r="Q917" s="13"/>
      <c r="R917" s="27"/>
      <c r="S917" s="27"/>
      <c r="T917" s="27"/>
      <c r="U917" s="30" t="str">
        <f ca="1">IF(A917="","",IFERROR(IF(OFFSET('Data Model'!$K$1,MATCH(W917,'Data Model'!L:L,0)-1,0)=TRUE,"Y","N"),"N"))</f>
        <v/>
      </c>
      <c r="V917" s="10" t="str">
        <f t="shared" si="25"/>
        <v/>
      </c>
      <c r="W917" s="10" t="str">
        <f t="shared" si="26"/>
        <v/>
      </c>
    </row>
    <row r="918" spans="1:23">
      <c r="A918" s="11"/>
      <c r="B918" s="11"/>
      <c r="C918" s="11"/>
      <c r="D918" s="11"/>
      <c r="E918" s="11"/>
      <c r="F918" s="11"/>
      <c r="G918" s="11"/>
      <c r="H918" s="11"/>
      <c r="I918" s="10" t="str">
        <f ca="1">IFERROR(OFFSET(Profile!$B$1,MATCH(D918&amp;"-"&amp;Medical!C918,Profile!B:B,0)-1,1),"NO DATA PROFILE FOUND")</f>
        <v>NO DATA PROFILE FOUND</v>
      </c>
      <c r="J918" s="10" t="e">
        <f ca="1">OFFSET(Profile!$B$1,MATCH(D918&amp;"-"&amp;Medical!C918,Profile!B:B,0)-1,2)</f>
        <v>#N/A</v>
      </c>
      <c r="K918" s="10" t="e">
        <f ca="1">OFFSET(Profile!$B$1,MATCH(D918&amp;"-"&amp;Medical!C918,Profile!B:B,0)-1,3)</f>
        <v>#N/A</v>
      </c>
      <c r="L918" s="10" t="e">
        <f ca="1">OFFSET(Profile!$B$1,MATCH(D918&amp;"-"&amp;Medical!C918,Profile!B:B,0)-1,4)</f>
        <v>#N/A</v>
      </c>
      <c r="M918" s="10" t="e">
        <f ca="1">OFFSET(Profile!$B$1,MATCH(D918&amp;"-"&amp;Medical!C918,Profile!B:B,0)-1,5)</f>
        <v>#N/A</v>
      </c>
      <c r="N918" s="13"/>
      <c r="O918" s="13"/>
      <c r="P918" s="13"/>
      <c r="Q918" s="13"/>
      <c r="R918" s="27"/>
      <c r="S918" s="27"/>
      <c r="T918" s="27"/>
      <c r="U918" s="30" t="str">
        <f ca="1">IF(A918="","",IFERROR(IF(OFFSET('Data Model'!$K$1,MATCH(W918,'Data Model'!L:L,0)-1,0)=TRUE,"Y","N"),"N"))</f>
        <v/>
      </c>
      <c r="V918" s="10" t="str">
        <f t="shared" si="25"/>
        <v/>
      </c>
      <c r="W918" s="10" t="str">
        <f t="shared" si="26"/>
        <v/>
      </c>
    </row>
    <row r="919" spans="1:23">
      <c r="A919" s="11"/>
      <c r="B919" s="11"/>
      <c r="C919" s="11"/>
      <c r="D919" s="11"/>
      <c r="E919" s="11"/>
      <c r="F919" s="11"/>
      <c r="G919" s="11"/>
      <c r="H919" s="11"/>
      <c r="I919" s="10" t="str">
        <f ca="1">IFERROR(OFFSET(Profile!$B$1,MATCH(D919&amp;"-"&amp;Medical!C919,Profile!B:B,0)-1,1),"NO DATA PROFILE FOUND")</f>
        <v>NO DATA PROFILE FOUND</v>
      </c>
      <c r="J919" s="10" t="e">
        <f ca="1">OFFSET(Profile!$B$1,MATCH(D919&amp;"-"&amp;Medical!C919,Profile!B:B,0)-1,2)</f>
        <v>#N/A</v>
      </c>
      <c r="K919" s="10" t="e">
        <f ca="1">OFFSET(Profile!$B$1,MATCH(D919&amp;"-"&amp;Medical!C919,Profile!B:B,0)-1,3)</f>
        <v>#N/A</v>
      </c>
      <c r="L919" s="10" t="e">
        <f ca="1">OFFSET(Profile!$B$1,MATCH(D919&amp;"-"&amp;Medical!C919,Profile!B:B,0)-1,4)</f>
        <v>#N/A</v>
      </c>
      <c r="M919" s="10" t="e">
        <f ca="1">OFFSET(Profile!$B$1,MATCH(D919&amp;"-"&amp;Medical!C919,Profile!B:B,0)-1,5)</f>
        <v>#N/A</v>
      </c>
      <c r="N919" s="13"/>
      <c r="O919" s="13"/>
      <c r="P919" s="13"/>
      <c r="Q919" s="13"/>
      <c r="R919" s="27"/>
      <c r="S919" s="27"/>
      <c r="T919" s="27"/>
      <c r="U919" s="30" t="str">
        <f ca="1">IF(A919="","",IFERROR(IF(OFFSET('Data Model'!$K$1,MATCH(W919,'Data Model'!L:L,0)-1,0)=TRUE,"Y","N"),"N"))</f>
        <v/>
      </c>
      <c r="V919" s="10" t="str">
        <f t="shared" si="25"/>
        <v/>
      </c>
      <c r="W919" s="10" t="str">
        <f t="shared" si="26"/>
        <v/>
      </c>
    </row>
    <row r="920" spans="1:23">
      <c r="A920" s="11"/>
      <c r="B920" s="11"/>
      <c r="C920" s="11"/>
      <c r="D920" s="11"/>
      <c r="E920" s="11"/>
      <c r="F920" s="11"/>
      <c r="G920" s="11"/>
      <c r="H920" s="11"/>
      <c r="I920" s="10" t="str">
        <f ca="1">IFERROR(OFFSET(Profile!$B$1,MATCH(D920&amp;"-"&amp;Medical!C920,Profile!B:B,0)-1,1),"NO DATA PROFILE FOUND")</f>
        <v>NO DATA PROFILE FOUND</v>
      </c>
      <c r="J920" s="10" t="e">
        <f ca="1">OFFSET(Profile!$B$1,MATCH(D920&amp;"-"&amp;Medical!C920,Profile!B:B,0)-1,2)</f>
        <v>#N/A</v>
      </c>
      <c r="K920" s="10" t="e">
        <f ca="1">OFFSET(Profile!$B$1,MATCH(D920&amp;"-"&amp;Medical!C920,Profile!B:B,0)-1,3)</f>
        <v>#N/A</v>
      </c>
      <c r="L920" s="10" t="e">
        <f ca="1">OFFSET(Profile!$B$1,MATCH(D920&amp;"-"&amp;Medical!C920,Profile!B:B,0)-1,4)</f>
        <v>#N/A</v>
      </c>
      <c r="M920" s="10" t="e">
        <f ca="1">OFFSET(Profile!$B$1,MATCH(D920&amp;"-"&amp;Medical!C920,Profile!B:B,0)-1,5)</f>
        <v>#N/A</v>
      </c>
      <c r="N920" s="13"/>
      <c r="O920" s="13"/>
      <c r="P920" s="13"/>
      <c r="Q920" s="13"/>
      <c r="R920" s="27"/>
      <c r="S920" s="27"/>
      <c r="T920" s="27"/>
      <c r="U920" s="30" t="str">
        <f ca="1">IF(A920="","",IFERROR(IF(OFFSET('Data Model'!$K$1,MATCH(W920,'Data Model'!L:L,0)-1,0)=TRUE,"Y","N"),"N"))</f>
        <v/>
      </c>
      <c r="V920" s="10" t="str">
        <f t="shared" si="25"/>
        <v/>
      </c>
      <c r="W920" s="10" t="str">
        <f t="shared" si="26"/>
        <v/>
      </c>
    </row>
    <row r="921" spans="1:23">
      <c r="A921" s="11"/>
      <c r="B921" s="11"/>
      <c r="C921" s="11"/>
      <c r="D921" s="11"/>
      <c r="E921" s="11"/>
      <c r="F921" s="11"/>
      <c r="G921" s="11"/>
      <c r="H921" s="11"/>
      <c r="I921" s="10" t="str">
        <f ca="1">IFERROR(OFFSET(Profile!$B$1,MATCH(D921&amp;"-"&amp;Medical!C921,Profile!B:B,0)-1,1),"NO DATA PROFILE FOUND")</f>
        <v>NO DATA PROFILE FOUND</v>
      </c>
      <c r="J921" s="10" t="e">
        <f ca="1">OFFSET(Profile!$B$1,MATCH(D921&amp;"-"&amp;Medical!C921,Profile!B:B,0)-1,2)</f>
        <v>#N/A</v>
      </c>
      <c r="K921" s="10" t="e">
        <f ca="1">OFFSET(Profile!$B$1,MATCH(D921&amp;"-"&amp;Medical!C921,Profile!B:B,0)-1,3)</f>
        <v>#N/A</v>
      </c>
      <c r="L921" s="10" t="e">
        <f ca="1">OFFSET(Profile!$B$1,MATCH(D921&amp;"-"&amp;Medical!C921,Profile!B:B,0)-1,4)</f>
        <v>#N/A</v>
      </c>
      <c r="M921" s="10" t="e">
        <f ca="1">OFFSET(Profile!$B$1,MATCH(D921&amp;"-"&amp;Medical!C921,Profile!B:B,0)-1,5)</f>
        <v>#N/A</v>
      </c>
      <c r="N921" s="13"/>
      <c r="O921" s="13"/>
      <c r="P921" s="13"/>
      <c r="Q921" s="13"/>
      <c r="R921" s="27"/>
      <c r="S921" s="27"/>
      <c r="T921" s="27"/>
      <c r="U921" s="30" t="str">
        <f ca="1">IF(A921="","",IFERROR(IF(OFFSET('Data Model'!$K$1,MATCH(W921,'Data Model'!L:L,0)-1,0)=TRUE,"Y","N"),"N"))</f>
        <v/>
      </c>
      <c r="V921" s="10" t="str">
        <f t="shared" si="25"/>
        <v/>
      </c>
      <c r="W921" s="10" t="str">
        <f t="shared" si="26"/>
        <v/>
      </c>
    </row>
    <row r="922" spans="1:23">
      <c r="A922" s="11"/>
      <c r="B922" s="11"/>
      <c r="C922" s="11"/>
      <c r="D922" s="11"/>
      <c r="E922" s="11"/>
      <c r="F922" s="11"/>
      <c r="G922" s="11"/>
      <c r="H922" s="11"/>
      <c r="I922" s="10" t="str">
        <f ca="1">IFERROR(OFFSET(Profile!$B$1,MATCH(D922&amp;"-"&amp;Medical!C922,Profile!B:B,0)-1,1),"NO DATA PROFILE FOUND")</f>
        <v>NO DATA PROFILE FOUND</v>
      </c>
      <c r="J922" s="10" t="e">
        <f ca="1">OFFSET(Profile!$B$1,MATCH(D922&amp;"-"&amp;Medical!C922,Profile!B:B,0)-1,2)</f>
        <v>#N/A</v>
      </c>
      <c r="K922" s="10" t="e">
        <f ca="1">OFFSET(Profile!$B$1,MATCH(D922&amp;"-"&amp;Medical!C922,Profile!B:B,0)-1,3)</f>
        <v>#N/A</v>
      </c>
      <c r="L922" s="10" t="e">
        <f ca="1">OFFSET(Profile!$B$1,MATCH(D922&amp;"-"&amp;Medical!C922,Profile!B:B,0)-1,4)</f>
        <v>#N/A</v>
      </c>
      <c r="M922" s="10" t="e">
        <f ca="1">OFFSET(Profile!$B$1,MATCH(D922&amp;"-"&amp;Medical!C922,Profile!B:B,0)-1,5)</f>
        <v>#N/A</v>
      </c>
      <c r="N922" s="13"/>
      <c r="O922" s="13"/>
      <c r="P922" s="13"/>
      <c r="Q922" s="13"/>
      <c r="R922" s="27"/>
      <c r="S922" s="27"/>
      <c r="T922" s="27"/>
      <c r="U922" s="30" t="str">
        <f ca="1">IF(A922="","",IFERROR(IF(OFFSET('Data Model'!$K$1,MATCH(W922,'Data Model'!L:L,0)-1,0)=TRUE,"Y","N"),"N"))</f>
        <v/>
      </c>
      <c r="V922" s="10" t="str">
        <f t="shared" si="25"/>
        <v/>
      </c>
      <c r="W922" s="10" t="str">
        <f t="shared" si="26"/>
        <v/>
      </c>
    </row>
    <row r="923" spans="1:23">
      <c r="A923" s="11"/>
      <c r="B923" s="11"/>
      <c r="C923" s="11"/>
      <c r="D923" s="11"/>
      <c r="E923" s="11"/>
      <c r="F923" s="11"/>
      <c r="G923" s="11"/>
      <c r="H923" s="11"/>
      <c r="I923" s="10" t="str">
        <f ca="1">IFERROR(OFFSET(Profile!$B$1,MATCH(D923&amp;"-"&amp;Medical!C923,Profile!B:B,0)-1,1),"NO DATA PROFILE FOUND")</f>
        <v>NO DATA PROFILE FOUND</v>
      </c>
      <c r="J923" s="10" t="e">
        <f ca="1">OFFSET(Profile!$B$1,MATCH(D923&amp;"-"&amp;Medical!C923,Profile!B:B,0)-1,2)</f>
        <v>#N/A</v>
      </c>
      <c r="K923" s="10" t="e">
        <f ca="1">OFFSET(Profile!$B$1,MATCH(D923&amp;"-"&amp;Medical!C923,Profile!B:B,0)-1,3)</f>
        <v>#N/A</v>
      </c>
      <c r="L923" s="10" t="e">
        <f ca="1">OFFSET(Profile!$B$1,MATCH(D923&amp;"-"&amp;Medical!C923,Profile!B:B,0)-1,4)</f>
        <v>#N/A</v>
      </c>
      <c r="M923" s="10" t="e">
        <f ca="1">OFFSET(Profile!$B$1,MATCH(D923&amp;"-"&amp;Medical!C923,Profile!B:B,0)-1,5)</f>
        <v>#N/A</v>
      </c>
      <c r="N923" s="13"/>
      <c r="O923" s="13"/>
      <c r="P923" s="13"/>
      <c r="Q923" s="13"/>
      <c r="R923" s="27"/>
      <c r="S923" s="27"/>
      <c r="T923" s="27"/>
      <c r="U923" s="30" t="str">
        <f ca="1">IF(A923="","",IFERROR(IF(OFFSET('Data Model'!$K$1,MATCH(W923,'Data Model'!L:L,0)-1,0)=TRUE,"Y","N"),"N"))</f>
        <v/>
      </c>
      <c r="V923" s="10" t="str">
        <f t="shared" si="25"/>
        <v/>
      </c>
      <c r="W923" s="10" t="str">
        <f t="shared" si="26"/>
        <v/>
      </c>
    </row>
    <row r="924" spans="1:23">
      <c r="A924" s="11"/>
      <c r="B924" s="11"/>
      <c r="C924" s="11"/>
      <c r="D924" s="11"/>
      <c r="E924" s="11"/>
      <c r="F924" s="11"/>
      <c r="G924" s="11"/>
      <c r="H924" s="11"/>
      <c r="I924" s="10" t="str">
        <f ca="1">IFERROR(OFFSET(Profile!$B$1,MATCH(D924&amp;"-"&amp;Medical!C924,Profile!B:B,0)-1,1),"NO DATA PROFILE FOUND")</f>
        <v>NO DATA PROFILE FOUND</v>
      </c>
      <c r="J924" s="10" t="e">
        <f ca="1">OFFSET(Profile!$B$1,MATCH(D924&amp;"-"&amp;Medical!C924,Profile!B:B,0)-1,2)</f>
        <v>#N/A</v>
      </c>
      <c r="K924" s="10" t="e">
        <f ca="1">OFFSET(Profile!$B$1,MATCH(D924&amp;"-"&amp;Medical!C924,Profile!B:B,0)-1,3)</f>
        <v>#N/A</v>
      </c>
      <c r="L924" s="10" t="e">
        <f ca="1">OFFSET(Profile!$B$1,MATCH(D924&amp;"-"&amp;Medical!C924,Profile!B:B,0)-1,4)</f>
        <v>#N/A</v>
      </c>
      <c r="M924" s="10" t="e">
        <f ca="1">OFFSET(Profile!$B$1,MATCH(D924&amp;"-"&amp;Medical!C924,Profile!B:B,0)-1,5)</f>
        <v>#N/A</v>
      </c>
      <c r="N924" s="13"/>
      <c r="O924" s="13"/>
      <c r="P924" s="13"/>
      <c r="Q924" s="13"/>
      <c r="R924" s="27"/>
      <c r="S924" s="27"/>
      <c r="T924" s="27"/>
      <c r="U924" s="30" t="str">
        <f ca="1">IF(A924="","",IFERROR(IF(OFFSET('Data Model'!$K$1,MATCH(W924,'Data Model'!L:L,0)-1,0)=TRUE,"Y","N"),"N"))</f>
        <v/>
      </c>
      <c r="V924" s="10" t="str">
        <f t="shared" si="25"/>
        <v/>
      </c>
      <c r="W924" s="10" t="str">
        <f t="shared" si="26"/>
        <v/>
      </c>
    </row>
    <row r="925" spans="1:23">
      <c r="A925" s="11"/>
      <c r="B925" s="11"/>
      <c r="C925" s="11"/>
      <c r="D925" s="11"/>
      <c r="E925" s="11"/>
      <c r="F925" s="11"/>
      <c r="G925" s="11"/>
      <c r="H925" s="11"/>
      <c r="I925" s="10" t="str">
        <f ca="1">IFERROR(OFFSET(Profile!$B$1,MATCH(D925&amp;"-"&amp;Medical!C925,Profile!B:B,0)-1,1),"NO DATA PROFILE FOUND")</f>
        <v>NO DATA PROFILE FOUND</v>
      </c>
      <c r="J925" s="10" t="e">
        <f ca="1">OFFSET(Profile!$B$1,MATCH(D925&amp;"-"&amp;Medical!C925,Profile!B:B,0)-1,2)</f>
        <v>#N/A</v>
      </c>
      <c r="K925" s="10" t="e">
        <f ca="1">OFFSET(Profile!$B$1,MATCH(D925&amp;"-"&amp;Medical!C925,Profile!B:B,0)-1,3)</f>
        <v>#N/A</v>
      </c>
      <c r="L925" s="10" t="e">
        <f ca="1">OFFSET(Profile!$B$1,MATCH(D925&amp;"-"&amp;Medical!C925,Profile!B:B,0)-1,4)</f>
        <v>#N/A</v>
      </c>
      <c r="M925" s="10" t="e">
        <f ca="1">OFFSET(Profile!$B$1,MATCH(D925&amp;"-"&amp;Medical!C925,Profile!B:B,0)-1,5)</f>
        <v>#N/A</v>
      </c>
      <c r="N925" s="13"/>
      <c r="O925" s="13"/>
      <c r="P925" s="13"/>
      <c r="Q925" s="13"/>
      <c r="R925" s="27"/>
      <c r="S925" s="27"/>
      <c r="T925" s="27"/>
      <c r="U925" s="30" t="str">
        <f ca="1">IF(A925="","",IFERROR(IF(OFFSET('Data Model'!$K$1,MATCH(W925,'Data Model'!L:L,0)-1,0)=TRUE,"Y","N"),"N"))</f>
        <v/>
      </c>
      <c r="V925" s="10" t="str">
        <f t="shared" si="25"/>
        <v/>
      </c>
      <c r="W925" s="10" t="str">
        <f t="shared" si="26"/>
        <v/>
      </c>
    </row>
    <row r="926" spans="1:23">
      <c r="A926" s="11"/>
      <c r="B926" s="11"/>
      <c r="C926" s="11"/>
      <c r="D926" s="11"/>
      <c r="E926" s="11"/>
      <c r="F926" s="11"/>
      <c r="G926" s="11"/>
      <c r="H926" s="11"/>
      <c r="I926" s="10" t="str">
        <f ca="1">IFERROR(OFFSET(Profile!$B$1,MATCH(D926&amp;"-"&amp;Medical!C926,Profile!B:B,0)-1,1),"NO DATA PROFILE FOUND")</f>
        <v>NO DATA PROFILE FOUND</v>
      </c>
      <c r="J926" s="10" t="e">
        <f ca="1">OFFSET(Profile!$B$1,MATCH(D926&amp;"-"&amp;Medical!C926,Profile!B:B,0)-1,2)</f>
        <v>#N/A</v>
      </c>
      <c r="K926" s="10" t="e">
        <f ca="1">OFFSET(Profile!$B$1,MATCH(D926&amp;"-"&amp;Medical!C926,Profile!B:B,0)-1,3)</f>
        <v>#N/A</v>
      </c>
      <c r="L926" s="10" t="e">
        <f ca="1">OFFSET(Profile!$B$1,MATCH(D926&amp;"-"&amp;Medical!C926,Profile!B:B,0)-1,4)</f>
        <v>#N/A</v>
      </c>
      <c r="M926" s="10" t="e">
        <f ca="1">OFFSET(Profile!$B$1,MATCH(D926&amp;"-"&amp;Medical!C926,Profile!B:B,0)-1,5)</f>
        <v>#N/A</v>
      </c>
      <c r="N926" s="13"/>
      <c r="O926" s="13"/>
      <c r="P926" s="13"/>
      <c r="Q926" s="13"/>
      <c r="R926" s="27"/>
      <c r="S926" s="27"/>
      <c r="T926" s="27"/>
      <c r="U926" s="30" t="str">
        <f ca="1">IF(A926="","",IFERROR(IF(OFFSET('Data Model'!$K$1,MATCH(W926,'Data Model'!L:L,0)-1,0)=TRUE,"Y","N"),"N"))</f>
        <v/>
      </c>
      <c r="V926" s="10" t="str">
        <f t="shared" si="25"/>
        <v/>
      </c>
      <c r="W926" s="10" t="str">
        <f t="shared" si="26"/>
        <v/>
      </c>
    </row>
    <row r="927" spans="1:23">
      <c r="A927" s="11"/>
      <c r="B927" s="11"/>
      <c r="C927" s="11"/>
      <c r="D927" s="11"/>
      <c r="E927" s="11"/>
      <c r="F927" s="11"/>
      <c r="G927" s="11"/>
      <c r="H927" s="11"/>
      <c r="I927" s="10" t="str">
        <f ca="1">IFERROR(OFFSET(Profile!$B$1,MATCH(D927&amp;"-"&amp;Medical!C927,Profile!B:B,0)-1,1),"NO DATA PROFILE FOUND")</f>
        <v>NO DATA PROFILE FOUND</v>
      </c>
      <c r="J927" s="10" t="e">
        <f ca="1">OFFSET(Profile!$B$1,MATCH(D927&amp;"-"&amp;Medical!C927,Profile!B:B,0)-1,2)</f>
        <v>#N/A</v>
      </c>
      <c r="K927" s="10" t="e">
        <f ca="1">OFFSET(Profile!$B$1,MATCH(D927&amp;"-"&amp;Medical!C927,Profile!B:B,0)-1,3)</f>
        <v>#N/A</v>
      </c>
      <c r="L927" s="10" t="e">
        <f ca="1">OFFSET(Profile!$B$1,MATCH(D927&amp;"-"&amp;Medical!C927,Profile!B:B,0)-1,4)</f>
        <v>#N/A</v>
      </c>
      <c r="M927" s="10" t="e">
        <f ca="1">OFFSET(Profile!$B$1,MATCH(D927&amp;"-"&amp;Medical!C927,Profile!B:B,0)-1,5)</f>
        <v>#N/A</v>
      </c>
      <c r="N927" s="13"/>
      <c r="O927" s="13"/>
      <c r="P927" s="13"/>
      <c r="Q927" s="13"/>
      <c r="R927" s="27"/>
      <c r="S927" s="27"/>
      <c r="T927" s="27"/>
      <c r="U927" s="30" t="str">
        <f ca="1">IF(A927="","",IFERROR(IF(OFFSET('Data Model'!$K$1,MATCH(W927,'Data Model'!L:L,0)-1,0)=TRUE,"Y","N"),"N"))</f>
        <v/>
      </c>
      <c r="V927" s="10" t="str">
        <f t="shared" si="25"/>
        <v/>
      </c>
      <c r="W927" s="10" t="str">
        <f t="shared" si="26"/>
        <v/>
      </c>
    </row>
    <row r="928" spans="1:23">
      <c r="A928" s="11"/>
      <c r="B928" s="11"/>
      <c r="C928" s="11"/>
      <c r="D928" s="11"/>
      <c r="E928" s="11"/>
      <c r="F928" s="11"/>
      <c r="G928" s="11"/>
      <c r="H928" s="11"/>
      <c r="I928" s="10" t="str">
        <f ca="1">IFERROR(OFFSET(Profile!$B$1,MATCH(D928&amp;"-"&amp;Medical!C928,Profile!B:B,0)-1,1),"NO DATA PROFILE FOUND")</f>
        <v>NO DATA PROFILE FOUND</v>
      </c>
      <c r="J928" s="10" t="e">
        <f ca="1">OFFSET(Profile!$B$1,MATCH(D928&amp;"-"&amp;Medical!C928,Profile!B:B,0)-1,2)</f>
        <v>#N/A</v>
      </c>
      <c r="K928" s="10" t="e">
        <f ca="1">OFFSET(Profile!$B$1,MATCH(D928&amp;"-"&amp;Medical!C928,Profile!B:B,0)-1,3)</f>
        <v>#N/A</v>
      </c>
      <c r="L928" s="10" t="e">
        <f ca="1">OFFSET(Profile!$B$1,MATCH(D928&amp;"-"&amp;Medical!C928,Profile!B:B,0)-1,4)</f>
        <v>#N/A</v>
      </c>
      <c r="M928" s="10" t="e">
        <f ca="1">OFFSET(Profile!$B$1,MATCH(D928&amp;"-"&amp;Medical!C928,Profile!B:B,0)-1,5)</f>
        <v>#N/A</v>
      </c>
      <c r="N928" s="13"/>
      <c r="O928" s="13"/>
      <c r="P928" s="13"/>
      <c r="Q928" s="13"/>
      <c r="R928" s="27"/>
      <c r="S928" s="27"/>
      <c r="T928" s="27"/>
      <c r="U928" s="30" t="str">
        <f ca="1">IF(A928="","",IFERROR(IF(OFFSET('Data Model'!$K$1,MATCH(W928,'Data Model'!L:L,0)-1,0)=TRUE,"Y","N"),"N"))</f>
        <v/>
      </c>
      <c r="V928" s="10" t="str">
        <f t="shared" si="25"/>
        <v/>
      </c>
      <c r="W928" s="10" t="str">
        <f t="shared" si="26"/>
        <v/>
      </c>
    </row>
    <row r="929" spans="1:23">
      <c r="A929" s="11"/>
      <c r="B929" s="11"/>
      <c r="C929" s="11"/>
      <c r="D929" s="11"/>
      <c r="E929" s="11"/>
      <c r="F929" s="11"/>
      <c r="G929" s="11"/>
      <c r="H929" s="11"/>
      <c r="I929" s="10" t="str">
        <f ca="1">IFERROR(OFFSET(Profile!$B$1,MATCH(D929&amp;"-"&amp;Medical!C929,Profile!B:B,0)-1,1),"NO DATA PROFILE FOUND")</f>
        <v>NO DATA PROFILE FOUND</v>
      </c>
      <c r="J929" s="10" t="e">
        <f ca="1">OFFSET(Profile!$B$1,MATCH(D929&amp;"-"&amp;Medical!C929,Profile!B:B,0)-1,2)</f>
        <v>#N/A</v>
      </c>
      <c r="K929" s="10" t="e">
        <f ca="1">OFFSET(Profile!$B$1,MATCH(D929&amp;"-"&amp;Medical!C929,Profile!B:B,0)-1,3)</f>
        <v>#N/A</v>
      </c>
      <c r="L929" s="10" t="e">
        <f ca="1">OFFSET(Profile!$B$1,MATCH(D929&amp;"-"&amp;Medical!C929,Profile!B:B,0)-1,4)</f>
        <v>#N/A</v>
      </c>
      <c r="M929" s="10" t="e">
        <f ca="1">OFFSET(Profile!$B$1,MATCH(D929&amp;"-"&amp;Medical!C929,Profile!B:B,0)-1,5)</f>
        <v>#N/A</v>
      </c>
      <c r="N929" s="13"/>
      <c r="O929" s="13"/>
      <c r="P929" s="13"/>
      <c r="Q929" s="13"/>
      <c r="R929" s="27"/>
      <c r="S929" s="27"/>
      <c r="T929" s="27"/>
      <c r="U929" s="30" t="str">
        <f ca="1">IF(A929="","",IFERROR(IF(OFFSET('Data Model'!$K$1,MATCH(W929,'Data Model'!L:L,0)-1,0)=TRUE,"Y","N"),"N"))</f>
        <v/>
      </c>
      <c r="V929" s="10" t="str">
        <f t="shared" si="25"/>
        <v/>
      </c>
      <c r="W929" s="10" t="str">
        <f t="shared" si="26"/>
        <v/>
      </c>
    </row>
    <row r="930" spans="1:23">
      <c r="A930" s="11"/>
      <c r="B930" s="11"/>
      <c r="C930" s="11"/>
      <c r="D930" s="11"/>
      <c r="E930" s="11"/>
      <c r="F930" s="11"/>
      <c r="G930" s="11"/>
      <c r="H930" s="11"/>
      <c r="I930" s="10" t="str">
        <f ca="1">IFERROR(OFFSET(Profile!$B$1,MATCH(D930&amp;"-"&amp;Medical!C930,Profile!B:B,0)-1,1),"NO DATA PROFILE FOUND")</f>
        <v>NO DATA PROFILE FOUND</v>
      </c>
      <c r="J930" s="10" t="e">
        <f ca="1">OFFSET(Profile!$B$1,MATCH(D930&amp;"-"&amp;Medical!C930,Profile!B:B,0)-1,2)</f>
        <v>#N/A</v>
      </c>
      <c r="K930" s="10" t="e">
        <f ca="1">OFFSET(Profile!$B$1,MATCH(D930&amp;"-"&amp;Medical!C930,Profile!B:B,0)-1,3)</f>
        <v>#N/A</v>
      </c>
      <c r="L930" s="10" t="e">
        <f ca="1">OFFSET(Profile!$B$1,MATCH(D930&amp;"-"&amp;Medical!C930,Profile!B:B,0)-1,4)</f>
        <v>#N/A</v>
      </c>
      <c r="M930" s="10" t="e">
        <f ca="1">OFFSET(Profile!$B$1,MATCH(D930&amp;"-"&amp;Medical!C930,Profile!B:B,0)-1,5)</f>
        <v>#N/A</v>
      </c>
      <c r="N930" s="13"/>
      <c r="O930" s="13"/>
      <c r="P930" s="13"/>
      <c r="Q930" s="13"/>
      <c r="R930" s="27"/>
      <c r="S930" s="27"/>
      <c r="T930" s="27"/>
      <c r="U930" s="30" t="str">
        <f ca="1">IF(A930="","",IFERROR(IF(OFFSET('Data Model'!$K$1,MATCH(W930,'Data Model'!L:L,0)-1,0)=TRUE,"Y","N"),"N"))</f>
        <v/>
      </c>
      <c r="V930" s="10" t="str">
        <f t="shared" si="25"/>
        <v/>
      </c>
      <c r="W930" s="10" t="str">
        <f t="shared" si="26"/>
        <v/>
      </c>
    </row>
    <row r="931" spans="1:23">
      <c r="A931" s="11"/>
      <c r="B931" s="11"/>
      <c r="C931" s="11"/>
      <c r="D931" s="11"/>
      <c r="E931" s="11"/>
      <c r="F931" s="11"/>
      <c r="G931" s="11"/>
      <c r="H931" s="11"/>
      <c r="I931" s="10" t="str">
        <f ca="1">IFERROR(OFFSET(Profile!$B$1,MATCH(D931&amp;"-"&amp;Medical!C931,Profile!B:B,0)-1,1),"NO DATA PROFILE FOUND")</f>
        <v>NO DATA PROFILE FOUND</v>
      </c>
      <c r="J931" s="10" t="e">
        <f ca="1">OFFSET(Profile!$B$1,MATCH(D931&amp;"-"&amp;Medical!C931,Profile!B:B,0)-1,2)</f>
        <v>#N/A</v>
      </c>
      <c r="K931" s="10" t="e">
        <f ca="1">OFFSET(Profile!$B$1,MATCH(D931&amp;"-"&amp;Medical!C931,Profile!B:B,0)-1,3)</f>
        <v>#N/A</v>
      </c>
      <c r="L931" s="10" t="e">
        <f ca="1">OFFSET(Profile!$B$1,MATCH(D931&amp;"-"&amp;Medical!C931,Profile!B:B,0)-1,4)</f>
        <v>#N/A</v>
      </c>
      <c r="M931" s="10" t="e">
        <f ca="1">OFFSET(Profile!$B$1,MATCH(D931&amp;"-"&amp;Medical!C931,Profile!B:B,0)-1,5)</f>
        <v>#N/A</v>
      </c>
      <c r="N931" s="13"/>
      <c r="O931" s="13"/>
      <c r="P931" s="13"/>
      <c r="Q931" s="13"/>
      <c r="R931" s="27"/>
      <c r="S931" s="27"/>
      <c r="T931" s="27"/>
      <c r="U931" s="30" t="str">
        <f ca="1">IF(A931="","",IFERROR(IF(OFFSET('Data Model'!$K$1,MATCH(W931,'Data Model'!L:L,0)-1,0)=TRUE,"Y","N"),"N"))</f>
        <v/>
      </c>
      <c r="V931" s="10" t="str">
        <f t="shared" si="25"/>
        <v/>
      </c>
      <c r="W931" s="10" t="str">
        <f t="shared" si="26"/>
        <v/>
      </c>
    </row>
    <row r="932" spans="1:23">
      <c r="A932" s="11"/>
      <c r="B932" s="11"/>
      <c r="C932" s="11"/>
      <c r="D932" s="11"/>
      <c r="E932" s="11"/>
      <c r="F932" s="11"/>
      <c r="G932" s="11"/>
      <c r="H932" s="11"/>
      <c r="I932" s="10" t="str">
        <f ca="1">IFERROR(OFFSET(Profile!$B$1,MATCH(D932&amp;"-"&amp;Medical!C932,Profile!B:B,0)-1,1),"NO DATA PROFILE FOUND")</f>
        <v>NO DATA PROFILE FOUND</v>
      </c>
      <c r="J932" s="10" t="e">
        <f ca="1">OFFSET(Profile!$B$1,MATCH(D932&amp;"-"&amp;Medical!C932,Profile!B:B,0)-1,2)</f>
        <v>#N/A</v>
      </c>
      <c r="K932" s="10" t="e">
        <f ca="1">OFFSET(Profile!$B$1,MATCH(D932&amp;"-"&amp;Medical!C932,Profile!B:B,0)-1,3)</f>
        <v>#N/A</v>
      </c>
      <c r="L932" s="10" t="e">
        <f ca="1">OFFSET(Profile!$B$1,MATCH(D932&amp;"-"&amp;Medical!C932,Profile!B:B,0)-1,4)</f>
        <v>#N/A</v>
      </c>
      <c r="M932" s="10" t="e">
        <f ca="1">OFFSET(Profile!$B$1,MATCH(D932&amp;"-"&amp;Medical!C932,Profile!B:B,0)-1,5)</f>
        <v>#N/A</v>
      </c>
      <c r="N932" s="13"/>
      <c r="O932" s="13"/>
      <c r="P932" s="13"/>
      <c r="Q932" s="13"/>
      <c r="R932" s="27"/>
      <c r="S932" s="27"/>
      <c r="T932" s="27"/>
      <c r="U932" s="30" t="str">
        <f ca="1">IF(A932="","",IFERROR(IF(OFFSET('Data Model'!$K$1,MATCH(W932,'Data Model'!L:L,0)-1,0)=TRUE,"Y","N"),"N"))</f>
        <v/>
      </c>
      <c r="V932" s="10" t="str">
        <f t="shared" si="25"/>
        <v/>
      </c>
      <c r="W932" s="10" t="str">
        <f t="shared" si="26"/>
        <v/>
      </c>
    </row>
    <row r="933" spans="1:23">
      <c r="A933" s="11"/>
      <c r="B933" s="11"/>
      <c r="C933" s="11"/>
      <c r="D933" s="11"/>
      <c r="E933" s="11"/>
      <c r="F933" s="11"/>
      <c r="G933" s="11"/>
      <c r="H933" s="11"/>
      <c r="I933" s="10" t="str">
        <f ca="1">IFERROR(OFFSET(Profile!$B$1,MATCH(D933&amp;"-"&amp;Medical!C933,Profile!B:B,0)-1,1),"NO DATA PROFILE FOUND")</f>
        <v>NO DATA PROFILE FOUND</v>
      </c>
      <c r="J933" s="10" t="e">
        <f ca="1">OFFSET(Profile!$B$1,MATCH(D933&amp;"-"&amp;Medical!C933,Profile!B:B,0)-1,2)</f>
        <v>#N/A</v>
      </c>
      <c r="K933" s="10" t="e">
        <f ca="1">OFFSET(Profile!$B$1,MATCH(D933&amp;"-"&amp;Medical!C933,Profile!B:B,0)-1,3)</f>
        <v>#N/A</v>
      </c>
      <c r="L933" s="10" t="e">
        <f ca="1">OFFSET(Profile!$B$1,MATCH(D933&amp;"-"&amp;Medical!C933,Profile!B:B,0)-1,4)</f>
        <v>#N/A</v>
      </c>
      <c r="M933" s="10" t="e">
        <f ca="1">OFFSET(Profile!$B$1,MATCH(D933&amp;"-"&amp;Medical!C933,Profile!B:B,0)-1,5)</f>
        <v>#N/A</v>
      </c>
      <c r="N933" s="13"/>
      <c r="O933" s="13"/>
      <c r="P933" s="13"/>
      <c r="Q933" s="13"/>
      <c r="R933" s="27"/>
      <c r="S933" s="27"/>
      <c r="T933" s="27"/>
      <c r="U933" s="30" t="str">
        <f ca="1">IF(A933="","",IFERROR(IF(OFFSET('Data Model'!$K$1,MATCH(W933,'Data Model'!L:L,0)-1,0)=TRUE,"Y","N"),"N"))</f>
        <v/>
      </c>
      <c r="V933" s="10" t="str">
        <f t="shared" si="25"/>
        <v/>
      </c>
      <c r="W933" s="10" t="str">
        <f t="shared" si="26"/>
        <v/>
      </c>
    </row>
    <row r="934" spans="1:23">
      <c r="A934" s="11"/>
      <c r="B934" s="11"/>
      <c r="C934" s="11"/>
      <c r="D934" s="11"/>
      <c r="E934" s="11"/>
      <c r="F934" s="11"/>
      <c r="G934" s="11"/>
      <c r="H934" s="11"/>
      <c r="I934" s="10" t="str">
        <f ca="1">IFERROR(OFFSET(Profile!$B$1,MATCH(D934&amp;"-"&amp;Medical!C934,Profile!B:B,0)-1,1),"NO DATA PROFILE FOUND")</f>
        <v>NO DATA PROFILE FOUND</v>
      </c>
      <c r="J934" s="10" t="e">
        <f ca="1">OFFSET(Profile!$B$1,MATCH(D934&amp;"-"&amp;Medical!C934,Profile!B:B,0)-1,2)</f>
        <v>#N/A</v>
      </c>
      <c r="K934" s="10" t="e">
        <f ca="1">OFFSET(Profile!$B$1,MATCH(D934&amp;"-"&amp;Medical!C934,Profile!B:B,0)-1,3)</f>
        <v>#N/A</v>
      </c>
      <c r="L934" s="10" t="e">
        <f ca="1">OFFSET(Profile!$B$1,MATCH(D934&amp;"-"&amp;Medical!C934,Profile!B:B,0)-1,4)</f>
        <v>#N/A</v>
      </c>
      <c r="M934" s="10" t="e">
        <f ca="1">OFFSET(Profile!$B$1,MATCH(D934&amp;"-"&amp;Medical!C934,Profile!B:B,0)-1,5)</f>
        <v>#N/A</v>
      </c>
      <c r="N934" s="13"/>
      <c r="O934" s="13"/>
      <c r="P934" s="13"/>
      <c r="Q934" s="13"/>
      <c r="R934" s="27"/>
      <c r="S934" s="27"/>
      <c r="T934" s="27"/>
      <c r="U934" s="30" t="str">
        <f ca="1">IF(A934="","",IFERROR(IF(OFFSET('Data Model'!$K$1,MATCH(W934,'Data Model'!L:L,0)-1,0)=TRUE,"Y","N"),"N"))</f>
        <v/>
      </c>
      <c r="V934" s="10" t="str">
        <f t="shared" si="25"/>
        <v/>
      </c>
      <c r="W934" s="10" t="str">
        <f t="shared" si="26"/>
        <v/>
      </c>
    </row>
    <row r="935" spans="1:23">
      <c r="A935" s="11"/>
      <c r="B935" s="11"/>
      <c r="C935" s="11"/>
      <c r="D935" s="11"/>
      <c r="E935" s="11"/>
      <c r="F935" s="11"/>
      <c r="G935" s="11"/>
      <c r="H935" s="11"/>
      <c r="I935" s="10" t="str">
        <f ca="1">IFERROR(OFFSET(Profile!$B$1,MATCH(D935&amp;"-"&amp;Medical!C935,Profile!B:B,0)-1,1),"NO DATA PROFILE FOUND")</f>
        <v>NO DATA PROFILE FOUND</v>
      </c>
      <c r="J935" s="10" t="e">
        <f ca="1">OFFSET(Profile!$B$1,MATCH(D935&amp;"-"&amp;Medical!C935,Profile!B:B,0)-1,2)</f>
        <v>#N/A</v>
      </c>
      <c r="K935" s="10" t="e">
        <f ca="1">OFFSET(Profile!$B$1,MATCH(D935&amp;"-"&amp;Medical!C935,Profile!B:B,0)-1,3)</f>
        <v>#N/A</v>
      </c>
      <c r="L935" s="10" t="e">
        <f ca="1">OFFSET(Profile!$B$1,MATCH(D935&amp;"-"&amp;Medical!C935,Profile!B:B,0)-1,4)</f>
        <v>#N/A</v>
      </c>
      <c r="M935" s="10" t="e">
        <f ca="1">OFFSET(Profile!$B$1,MATCH(D935&amp;"-"&amp;Medical!C935,Profile!B:B,0)-1,5)</f>
        <v>#N/A</v>
      </c>
      <c r="N935" s="13"/>
      <c r="O935" s="13"/>
      <c r="P935" s="13"/>
      <c r="Q935" s="13"/>
      <c r="R935" s="27"/>
      <c r="S935" s="27"/>
      <c r="T935" s="27"/>
      <c r="U935" s="30" t="str">
        <f ca="1">IF(A935="","",IFERROR(IF(OFFSET('Data Model'!$K$1,MATCH(W935,'Data Model'!L:L,0)-1,0)=TRUE,"Y","N"),"N"))</f>
        <v/>
      </c>
      <c r="V935" s="10" t="str">
        <f t="shared" si="25"/>
        <v/>
      </c>
      <c r="W935" s="10" t="str">
        <f t="shared" si="26"/>
        <v/>
      </c>
    </row>
    <row r="936" spans="1:23">
      <c r="A936" s="11"/>
      <c r="B936" s="11"/>
      <c r="C936" s="11"/>
      <c r="D936" s="11"/>
      <c r="E936" s="11"/>
      <c r="F936" s="11"/>
      <c r="G936" s="11"/>
      <c r="H936" s="11"/>
      <c r="I936" s="10" t="str">
        <f ca="1">IFERROR(OFFSET(Profile!$B$1,MATCH(D936&amp;"-"&amp;Medical!C936,Profile!B:B,0)-1,1),"NO DATA PROFILE FOUND")</f>
        <v>NO DATA PROFILE FOUND</v>
      </c>
      <c r="J936" s="10" t="e">
        <f ca="1">OFFSET(Profile!$B$1,MATCH(D936&amp;"-"&amp;Medical!C936,Profile!B:B,0)-1,2)</f>
        <v>#N/A</v>
      </c>
      <c r="K936" s="10" t="e">
        <f ca="1">OFFSET(Profile!$B$1,MATCH(D936&amp;"-"&amp;Medical!C936,Profile!B:B,0)-1,3)</f>
        <v>#N/A</v>
      </c>
      <c r="L936" s="10" t="e">
        <f ca="1">OFFSET(Profile!$B$1,MATCH(D936&amp;"-"&amp;Medical!C936,Profile!B:B,0)-1,4)</f>
        <v>#N/A</v>
      </c>
      <c r="M936" s="10" t="e">
        <f ca="1">OFFSET(Profile!$B$1,MATCH(D936&amp;"-"&amp;Medical!C936,Profile!B:B,0)-1,5)</f>
        <v>#N/A</v>
      </c>
      <c r="N936" s="13"/>
      <c r="O936" s="13"/>
      <c r="P936" s="13"/>
      <c r="Q936" s="13"/>
      <c r="R936" s="27"/>
      <c r="S936" s="27"/>
      <c r="T936" s="27"/>
      <c r="U936" s="30" t="str">
        <f ca="1">IF(A936="","",IFERROR(IF(OFFSET('Data Model'!$K$1,MATCH(W936,'Data Model'!L:L,0)-1,0)=TRUE,"Y","N"),"N"))</f>
        <v/>
      </c>
      <c r="V936" s="10" t="str">
        <f t="shared" si="25"/>
        <v/>
      </c>
      <c r="W936" s="10" t="str">
        <f t="shared" si="26"/>
        <v/>
      </c>
    </row>
    <row r="937" spans="1:23">
      <c r="A937" s="11"/>
      <c r="B937" s="11"/>
      <c r="C937" s="11"/>
      <c r="D937" s="11"/>
      <c r="E937" s="11"/>
      <c r="F937" s="11"/>
      <c r="G937" s="11"/>
      <c r="H937" s="11"/>
      <c r="I937" s="10" t="str">
        <f ca="1">IFERROR(OFFSET(Profile!$B$1,MATCH(D937&amp;"-"&amp;Medical!C937,Profile!B:B,0)-1,1),"NO DATA PROFILE FOUND")</f>
        <v>NO DATA PROFILE FOUND</v>
      </c>
      <c r="J937" s="10" t="e">
        <f ca="1">OFFSET(Profile!$B$1,MATCH(D937&amp;"-"&amp;Medical!C937,Profile!B:B,0)-1,2)</f>
        <v>#N/A</v>
      </c>
      <c r="K937" s="10" t="e">
        <f ca="1">OFFSET(Profile!$B$1,MATCH(D937&amp;"-"&amp;Medical!C937,Profile!B:B,0)-1,3)</f>
        <v>#N/A</v>
      </c>
      <c r="L937" s="10" t="e">
        <f ca="1">OFFSET(Profile!$B$1,MATCH(D937&amp;"-"&amp;Medical!C937,Profile!B:B,0)-1,4)</f>
        <v>#N/A</v>
      </c>
      <c r="M937" s="10" t="e">
        <f ca="1">OFFSET(Profile!$B$1,MATCH(D937&amp;"-"&amp;Medical!C937,Profile!B:B,0)-1,5)</f>
        <v>#N/A</v>
      </c>
      <c r="N937" s="13"/>
      <c r="O937" s="13"/>
      <c r="P937" s="13"/>
      <c r="Q937" s="13"/>
      <c r="R937" s="27"/>
      <c r="S937" s="27"/>
      <c r="T937" s="27"/>
      <c r="U937" s="30" t="str">
        <f ca="1">IF(A937="","",IFERROR(IF(OFFSET('Data Model'!$K$1,MATCH(W937,'Data Model'!L:L,0)-1,0)=TRUE,"Y","N"),"N"))</f>
        <v/>
      </c>
      <c r="V937" s="10" t="str">
        <f t="shared" si="25"/>
        <v/>
      </c>
      <c r="W937" s="10" t="str">
        <f t="shared" si="26"/>
        <v/>
      </c>
    </row>
    <row r="938" spans="1:23">
      <c r="A938" s="11"/>
      <c r="B938" s="11"/>
      <c r="C938" s="11"/>
      <c r="D938" s="11"/>
      <c r="E938" s="11"/>
      <c r="F938" s="11"/>
      <c r="G938" s="11"/>
      <c r="H938" s="11"/>
      <c r="I938" s="10" t="str">
        <f ca="1">IFERROR(OFFSET(Profile!$B$1,MATCH(D938&amp;"-"&amp;Medical!C938,Profile!B:B,0)-1,1),"NO DATA PROFILE FOUND")</f>
        <v>NO DATA PROFILE FOUND</v>
      </c>
      <c r="J938" s="10" t="e">
        <f ca="1">OFFSET(Profile!$B$1,MATCH(D938&amp;"-"&amp;Medical!C938,Profile!B:B,0)-1,2)</f>
        <v>#N/A</v>
      </c>
      <c r="K938" s="10" t="e">
        <f ca="1">OFFSET(Profile!$B$1,MATCH(D938&amp;"-"&amp;Medical!C938,Profile!B:B,0)-1,3)</f>
        <v>#N/A</v>
      </c>
      <c r="L938" s="10" t="e">
        <f ca="1">OFFSET(Profile!$B$1,MATCH(D938&amp;"-"&amp;Medical!C938,Profile!B:B,0)-1,4)</f>
        <v>#N/A</v>
      </c>
      <c r="M938" s="10" t="e">
        <f ca="1">OFFSET(Profile!$B$1,MATCH(D938&amp;"-"&amp;Medical!C938,Profile!B:B,0)-1,5)</f>
        <v>#N/A</v>
      </c>
      <c r="N938" s="13"/>
      <c r="O938" s="13"/>
      <c r="P938" s="13"/>
      <c r="Q938" s="13"/>
      <c r="R938" s="27"/>
      <c r="S938" s="27"/>
      <c r="T938" s="27"/>
      <c r="U938" s="30" t="str">
        <f ca="1">IF(A938="","",IFERROR(IF(OFFSET('Data Model'!$K$1,MATCH(W938,'Data Model'!L:L,0)-1,0)=TRUE,"Y","N"),"N"))</f>
        <v/>
      </c>
      <c r="V938" s="10" t="str">
        <f t="shared" si="25"/>
        <v/>
      </c>
      <c r="W938" s="10" t="str">
        <f t="shared" si="26"/>
        <v/>
      </c>
    </row>
    <row r="939" spans="1:23">
      <c r="A939" s="11"/>
      <c r="B939" s="11"/>
      <c r="C939" s="11"/>
      <c r="D939" s="11"/>
      <c r="E939" s="11"/>
      <c r="F939" s="11"/>
      <c r="G939" s="11"/>
      <c r="H939" s="11"/>
      <c r="I939" s="10" t="str">
        <f ca="1">IFERROR(OFFSET(Profile!$B$1,MATCH(D939&amp;"-"&amp;Medical!C939,Profile!B:B,0)-1,1),"NO DATA PROFILE FOUND")</f>
        <v>NO DATA PROFILE FOUND</v>
      </c>
      <c r="J939" s="10" t="e">
        <f ca="1">OFFSET(Profile!$B$1,MATCH(D939&amp;"-"&amp;Medical!C939,Profile!B:B,0)-1,2)</f>
        <v>#N/A</v>
      </c>
      <c r="K939" s="10" t="e">
        <f ca="1">OFFSET(Profile!$B$1,MATCH(D939&amp;"-"&amp;Medical!C939,Profile!B:B,0)-1,3)</f>
        <v>#N/A</v>
      </c>
      <c r="L939" s="10" t="e">
        <f ca="1">OFFSET(Profile!$B$1,MATCH(D939&amp;"-"&amp;Medical!C939,Profile!B:B,0)-1,4)</f>
        <v>#N/A</v>
      </c>
      <c r="M939" s="10" t="e">
        <f ca="1">OFFSET(Profile!$B$1,MATCH(D939&amp;"-"&amp;Medical!C939,Profile!B:B,0)-1,5)</f>
        <v>#N/A</v>
      </c>
      <c r="N939" s="13"/>
      <c r="O939" s="13"/>
      <c r="P939" s="13"/>
      <c r="Q939" s="13"/>
      <c r="R939" s="27"/>
      <c r="S939" s="27"/>
      <c r="T939" s="27"/>
      <c r="U939" s="30" t="str">
        <f ca="1">IF(A939="","",IFERROR(IF(OFFSET('Data Model'!$K$1,MATCH(W939,'Data Model'!L:L,0)-1,0)=TRUE,"Y","N"),"N"))</f>
        <v/>
      </c>
      <c r="V939" s="10" t="str">
        <f t="shared" si="25"/>
        <v/>
      </c>
      <c r="W939" s="10" t="str">
        <f t="shared" si="26"/>
        <v/>
      </c>
    </row>
    <row r="940" spans="1:23">
      <c r="A940" s="11"/>
      <c r="B940" s="11"/>
      <c r="C940" s="11"/>
      <c r="D940" s="11"/>
      <c r="E940" s="11"/>
      <c r="F940" s="11"/>
      <c r="G940" s="11"/>
      <c r="H940" s="11"/>
      <c r="I940" s="10" t="str">
        <f ca="1">IFERROR(OFFSET(Profile!$B$1,MATCH(D940&amp;"-"&amp;Medical!C940,Profile!B:B,0)-1,1),"NO DATA PROFILE FOUND")</f>
        <v>NO DATA PROFILE FOUND</v>
      </c>
      <c r="J940" s="10" t="e">
        <f ca="1">OFFSET(Profile!$B$1,MATCH(D940&amp;"-"&amp;Medical!C940,Profile!B:B,0)-1,2)</f>
        <v>#N/A</v>
      </c>
      <c r="K940" s="10" t="e">
        <f ca="1">OFFSET(Profile!$B$1,MATCH(D940&amp;"-"&amp;Medical!C940,Profile!B:B,0)-1,3)</f>
        <v>#N/A</v>
      </c>
      <c r="L940" s="10" t="e">
        <f ca="1">OFFSET(Profile!$B$1,MATCH(D940&amp;"-"&amp;Medical!C940,Profile!B:B,0)-1,4)</f>
        <v>#N/A</v>
      </c>
      <c r="M940" s="10" t="e">
        <f ca="1">OFFSET(Profile!$B$1,MATCH(D940&amp;"-"&amp;Medical!C940,Profile!B:B,0)-1,5)</f>
        <v>#N/A</v>
      </c>
      <c r="N940" s="13"/>
      <c r="O940" s="13"/>
      <c r="P940" s="13"/>
      <c r="Q940" s="13"/>
      <c r="R940" s="27"/>
      <c r="S940" s="27"/>
      <c r="T940" s="27"/>
      <c r="U940" s="30" t="str">
        <f ca="1">IF(A940="","",IFERROR(IF(OFFSET('Data Model'!$K$1,MATCH(W940,'Data Model'!L:L,0)-1,0)=TRUE,"Y","N"),"N"))</f>
        <v/>
      </c>
      <c r="V940" s="10" t="str">
        <f t="shared" si="25"/>
        <v/>
      </c>
      <c r="W940" s="10" t="str">
        <f t="shared" si="26"/>
        <v/>
      </c>
    </row>
    <row r="941" spans="1:23">
      <c r="A941" s="11"/>
      <c r="B941" s="11"/>
      <c r="C941" s="11"/>
      <c r="D941" s="11"/>
      <c r="E941" s="11"/>
      <c r="F941" s="11"/>
      <c r="G941" s="11"/>
      <c r="H941" s="11"/>
      <c r="I941" s="10" t="str">
        <f ca="1">IFERROR(OFFSET(Profile!$B$1,MATCH(D941&amp;"-"&amp;Medical!C941,Profile!B:B,0)-1,1),"NO DATA PROFILE FOUND")</f>
        <v>NO DATA PROFILE FOUND</v>
      </c>
      <c r="J941" s="10" t="e">
        <f ca="1">OFFSET(Profile!$B$1,MATCH(D941&amp;"-"&amp;Medical!C941,Profile!B:B,0)-1,2)</f>
        <v>#N/A</v>
      </c>
      <c r="K941" s="10" t="e">
        <f ca="1">OFFSET(Profile!$B$1,MATCH(D941&amp;"-"&amp;Medical!C941,Profile!B:B,0)-1,3)</f>
        <v>#N/A</v>
      </c>
      <c r="L941" s="10" t="e">
        <f ca="1">OFFSET(Profile!$B$1,MATCH(D941&amp;"-"&amp;Medical!C941,Profile!B:B,0)-1,4)</f>
        <v>#N/A</v>
      </c>
      <c r="M941" s="10" t="e">
        <f ca="1">OFFSET(Profile!$B$1,MATCH(D941&amp;"-"&amp;Medical!C941,Profile!B:B,0)-1,5)</f>
        <v>#N/A</v>
      </c>
      <c r="N941" s="13"/>
      <c r="O941" s="13"/>
      <c r="P941" s="13"/>
      <c r="Q941" s="13"/>
      <c r="R941" s="27"/>
      <c r="S941" s="27"/>
      <c r="T941" s="27"/>
      <c r="U941" s="30" t="str">
        <f ca="1">IF(A941="","",IFERROR(IF(OFFSET('Data Model'!$K$1,MATCH(W941,'Data Model'!L:L,0)-1,0)=TRUE,"Y","N"),"N"))</f>
        <v/>
      </c>
      <c r="V941" s="10" t="str">
        <f t="shared" si="25"/>
        <v/>
      </c>
      <c r="W941" s="10" t="str">
        <f t="shared" si="26"/>
        <v/>
      </c>
    </row>
    <row r="942" spans="1:23">
      <c r="A942" s="11"/>
      <c r="B942" s="11"/>
      <c r="C942" s="11"/>
      <c r="D942" s="11"/>
      <c r="E942" s="11"/>
      <c r="F942" s="11"/>
      <c r="G942" s="11"/>
      <c r="H942" s="11"/>
      <c r="I942" s="10" t="str">
        <f ca="1">IFERROR(OFFSET(Profile!$B$1,MATCH(D942&amp;"-"&amp;Medical!C942,Profile!B:B,0)-1,1),"NO DATA PROFILE FOUND")</f>
        <v>NO DATA PROFILE FOUND</v>
      </c>
      <c r="J942" s="10" t="e">
        <f ca="1">OFFSET(Profile!$B$1,MATCH(D942&amp;"-"&amp;Medical!C942,Profile!B:B,0)-1,2)</f>
        <v>#N/A</v>
      </c>
      <c r="K942" s="10" t="e">
        <f ca="1">OFFSET(Profile!$B$1,MATCH(D942&amp;"-"&amp;Medical!C942,Profile!B:B,0)-1,3)</f>
        <v>#N/A</v>
      </c>
      <c r="L942" s="10" t="e">
        <f ca="1">OFFSET(Profile!$B$1,MATCH(D942&amp;"-"&amp;Medical!C942,Profile!B:B,0)-1,4)</f>
        <v>#N/A</v>
      </c>
      <c r="M942" s="10" t="e">
        <f ca="1">OFFSET(Profile!$B$1,MATCH(D942&amp;"-"&amp;Medical!C942,Profile!B:B,0)-1,5)</f>
        <v>#N/A</v>
      </c>
      <c r="N942" s="13"/>
      <c r="O942" s="13"/>
      <c r="P942" s="13"/>
      <c r="Q942" s="13"/>
      <c r="R942" s="27"/>
      <c r="S942" s="27"/>
      <c r="T942" s="27"/>
      <c r="U942" s="30" t="str">
        <f ca="1">IF(A942="","",IFERROR(IF(OFFSET('Data Model'!$K$1,MATCH(W942,'Data Model'!L:L,0)-1,0)=TRUE,"Y","N"),"N"))</f>
        <v/>
      </c>
      <c r="V942" s="10" t="str">
        <f t="shared" si="25"/>
        <v/>
      </c>
      <c r="W942" s="10" t="str">
        <f t="shared" si="26"/>
        <v/>
      </c>
    </row>
    <row r="943" spans="1:23">
      <c r="A943" s="11"/>
      <c r="B943" s="11"/>
      <c r="C943" s="11"/>
      <c r="D943" s="11"/>
      <c r="E943" s="11"/>
      <c r="F943" s="11"/>
      <c r="G943" s="11"/>
      <c r="H943" s="11"/>
      <c r="I943" s="10" t="str">
        <f ca="1">IFERROR(OFFSET(Profile!$B$1,MATCH(D943&amp;"-"&amp;Medical!C943,Profile!B:B,0)-1,1),"NO DATA PROFILE FOUND")</f>
        <v>NO DATA PROFILE FOUND</v>
      </c>
      <c r="J943" s="10" t="e">
        <f ca="1">OFFSET(Profile!$B$1,MATCH(D943&amp;"-"&amp;Medical!C943,Profile!B:B,0)-1,2)</f>
        <v>#N/A</v>
      </c>
      <c r="K943" s="10" t="e">
        <f ca="1">OFFSET(Profile!$B$1,MATCH(D943&amp;"-"&amp;Medical!C943,Profile!B:B,0)-1,3)</f>
        <v>#N/A</v>
      </c>
      <c r="L943" s="10" t="e">
        <f ca="1">OFFSET(Profile!$B$1,MATCH(D943&amp;"-"&amp;Medical!C943,Profile!B:B,0)-1,4)</f>
        <v>#N/A</v>
      </c>
      <c r="M943" s="10" t="e">
        <f ca="1">OFFSET(Profile!$B$1,MATCH(D943&amp;"-"&amp;Medical!C943,Profile!B:B,0)-1,5)</f>
        <v>#N/A</v>
      </c>
      <c r="N943" s="13"/>
      <c r="O943" s="13"/>
      <c r="P943" s="13"/>
      <c r="Q943" s="13"/>
      <c r="R943" s="27"/>
      <c r="S943" s="27"/>
      <c r="T943" s="27"/>
      <c r="U943" s="30" t="str">
        <f ca="1">IF(A943="","",IFERROR(IF(OFFSET('Data Model'!$K$1,MATCH(W943,'Data Model'!L:L,0)-1,0)=TRUE,"Y","N"),"N"))</f>
        <v/>
      </c>
      <c r="V943" s="10" t="str">
        <f t="shared" si="25"/>
        <v/>
      </c>
      <c r="W943" s="10" t="str">
        <f t="shared" si="26"/>
        <v/>
      </c>
    </row>
    <row r="944" spans="1:23">
      <c r="A944" s="11"/>
      <c r="B944" s="11"/>
      <c r="C944" s="11"/>
      <c r="D944" s="11"/>
      <c r="E944" s="11"/>
      <c r="F944" s="11"/>
      <c r="G944" s="11"/>
      <c r="H944" s="11"/>
      <c r="I944" s="10" t="str">
        <f ca="1">IFERROR(OFFSET(Profile!$B$1,MATCH(D944&amp;"-"&amp;Medical!C944,Profile!B:B,0)-1,1),"NO DATA PROFILE FOUND")</f>
        <v>NO DATA PROFILE FOUND</v>
      </c>
      <c r="J944" s="10" t="e">
        <f ca="1">OFFSET(Profile!$B$1,MATCH(D944&amp;"-"&amp;Medical!C944,Profile!B:B,0)-1,2)</f>
        <v>#N/A</v>
      </c>
      <c r="K944" s="10" t="e">
        <f ca="1">OFFSET(Profile!$B$1,MATCH(D944&amp;"-"&amp;Medical!C944,Profile!B:B,0)-1,3)</f>
        <v>#N/A</v>
      </c>
      <c r="L944" s="10" t="e">
        <f ca="1">OFFSET(Profile!$B$1,MATCH(D944&amp;"-"&amp;Medical!C944,Profile!B:B,0)-1,4)</f>
        <v>#N/A</v>
      </c>
      <c r="M944" s="10" t="e">
        <f ca="1">OFFSET(Profile!$B$1,MATCH(D944&amp;"-"&amp;Medical!C944,Profile!B:B,0)-1,5)</f>
        <v>#N/A</v>
      </c>
      <c r="N944" s="13"/>
      <c r="O944" s="13"/>
      <c r="P944" s="13"/>
      <c r="Q944" s="13"/>
      <c r="R944" s="27"/>
      <c r="S944" s="27"/>
      <c r="T944" s="27"/>
      <c r="U944" s="30" t="str">
        <f ca="1">IF(A944="","",IFERROR(IF(OFFSET('Data Model'!$K$1,MATCH(W944,'Data Model'!L:L,0)-1,0)=TRUE,"Y","N"),"N"))</f>
        <v/>
      </c>
      <c r="V944" s="10" t="str">
        <f t="shared" si="25"/>
        <v/>
      </c>
      <c r="W944" s="10" t="str">
        <f t="shared" si="26"/>
        <v/>
      </c>
    </row>
    <row r="945" spans="1:23">
      <c r="A945" s="11"/>
      <c r="B945" s="11"/>
      <c r="C945" s="11"/>
      <c r="D945" s="11"/>
      <c r="E945" s="11"/>
      <c r="F945" s="11"/>
      <c r="G945" s="11"/>
      <c r="H945" s="11"/>
      <c r="I945" s="10" t="str">
        <f ca="1">IFERROR(OFFSET(Profile!$B$1,MATCH(D945&amp;"-"&amp;Medical!C945,Profile!B:B,0)-1,1),"NO DATA PROFILE FOUND")</f>
        <v>NO DATA PROFILE FOUND</v>
      </c>
      <c r="J945" s="10" t="e">
        <f ca="1">OFFSET(Profile!$B$1,MATCH(D945&amp;"-"&amp;Medical!C945,Profile!B:B,0)-1,2)</f>
        <v>#N/A</v>
      </c>
      <c r="K945" s="10" t="e">
        <f ca="1">OFFSET(Profile!$B$1,MATCH(D945&amp;"-"&amp;Medical!C945,Profile!B:B,0)-1,3)</f>
        <v>#N/A</v>
      </c>
      <c r="L945" s="10" t="e">
        <f ca="1">OFFSET(Profile!$B$1,MATCH(D945&amp;"-"&amp;Medical!C945,Profile!B:B,0)-1,4)</f>
        <v>#N/A</v>
      </c>
      <c r="M945" s="10" t="e">
        <f ca="1">OFFSET(Profile!$B$1,MATCH(D945&amp;"-"&amp;Medical!C945,Profile!B:B,0)-1,5)</f>
        <v>#N/A</v>
      </c>
      <c r="N945" s="13"/>
      <c r="O945" s="13"/>
      <c r="P945" s="13"/>
      <c r="Q945" s="13"/>
      <c r="R945" s="27"/>
      <c r="S945" s="27"/>
      <c r="T945" s="27"/>
      <c r="U945" s="30" t="str">
        <f ca="1">IF(A945="","",IFERROR(IF(OFFSET('Data Model'!$K$1,MATCH(W945,'Data Model'!L:L,0)-1,0)=TRUE,"Y","N"),"N"))</f>
        <v/>
      </c>
      <c r="V945" s="10" t="str">
        <f t="shared" si="25"/>
        <v/>
      </c>
      <c r="W945" s="10" t="str">
        <f t="shared" si="26"/>
        <v/>
      </c>
    </row>
    <row r="946" spans="1:23">
      <c r="A946" s="11"/>
      <c r="B946" s="11"/>
      <c r="C946" s="11"/>
      <c r="D946" s="11"/>
      <c r="E946" s="11"/>
      <c r="F946" s="11"/>
      <c r="G946" s="11"/>
      <c r="H946" s="11"/>
      <c r="I946" s="10" t="str">
        <f ca="1">IFERROR(OFFSET(Profile!$B$1,MATCH(D946&amp;"-"&amp;Medical!C946,Profile!B:B,0)-1,1),"NO DATA PROFILE FOUND")</f>
        <v>NO DATA PROFILE FOUND</v>
      </c>
      <c r="J946" s="10" t="e">
        <f ca="1">OFFSET(Profile!$B$1,MATCH(D946&amp;"-"&amp;Medical!C946,Profile!B:B,0)-1,2)</f>
        <v>#N/A</v>
      </c>
      <c r="K946" s="10" t="e">
        <f ca="1">OFFSET(Profile!$B$1,MATCH(D946&amp;"-"&amp;Medical!C946,Profile!B:B,0)-1,3)</f>
        <v>#N/A</v>
      </c>
      <c r="L946" s="10" t="e">
        <f ca="1">OFFSET(Profile!$B$1,MATCH(D946&amp;"-"&amp;Medical!C946,Profile!B:B,0)-1,4)</f>
        <v>#N/A</v>
      </c>
      <c r="M946" s="10" t="e">
        <f ca="1">OFFSET(Profile!$B$1,MATCH(D946&amp;"-"&amp;Medical!C946,Profile!B:B,0)-1,5)</f>
        <v>#N/A</v>
      </c>
      <c r="N946" s="13"/>
      <c r="O946" s="13"/>
      <c r="P946" s="13"/>
      <c r="Q946" s="13"/>
      <c r="R946" s="27"/>
      <c r="S946" s="27"/>
      <c r="T946" s="27"/>
      <c r="U946" s="30" t="str">
        <f ca="1">IF(A946="","",IFERROR(IF(OFFSET('Data Model'!$K$1,MATCH(W946,'Data Model'!L:L,0)-1,0)=TRUE,"Y","N"),"N"))</f>
        <v/>
      </c>
      <c r="V946" s="10" t="str">
        <f t="shared" si="25"/>
        <v/>
      </c>
      <c r="W946" s="10" t="str">
        <f t="shared" si="26"/>
        <v/>
      </c>
    </row>
    <row r="947" spans="1:23">
      <c r="A947" s="11"/>
      <c r="B947" s="11"/>
      <c r="C947" s="11"/>
      <c r="D947" s="11"/>
      <c r="E947" s="11"/>
      <c r="F947" s="11"/>
      <c r="G947" s="11"/>
      <c r="H947" s="11"/>
      <c r="I947" s="10" t="str">
        <f ca="1">IFERROR(OFFSET(Profile!$B$1,MATCH(D947&amp;"-"&amp;Medical!C947,Profile!B:B,0)-1,1),"NO DATA PROFILE FOUND")</f>
        <v>NO DATA PROFILE FOUND</v>
      </c>
      <c r="J947" s="10" t="e">
        <f ca="1">OFFSET(Profile!$B$1,MATCH(D947&amp;"-"&amp;Medical!C947,Profile!B:B,0)-1,2)</f>
        <v>#N/A</v>
      </c>
      <c r="K947" s="10" t="e">
        <f ca="1">OFFSET(Profile!$B$1,MATCH(D947&amp;"-"&amp;Medical!C947,Profile!B:B,0)-1,3)</f>
        <v>#N/A</v>
      </c>
      <c r="L947" s="10" t="e">
        <f ca="1">OFFSET(Profile!$B$1,MATCH(D947&amp;"-"&amp;Medical!C947,Profile!B:B,0)-1,4)</f>
        <v>#N/A</v>
      </c>
      <c r="M947" s="10" t="e">
        <f ca="1">OFFSET(Profile!$B$1,MATCH(D947&amp;"-"&amp;Medical!C947,Profile!B:B,0)-1,5)</f>
        <v>#N/A</v>
      </c>
      <c r="N947" s="13"/>
      <c r="O947" s="13"/>
      <c r="P947" s="13"/>
      <c r="Q947" s="13"/>
      <c r="R947" s="27"/>
      <c r="S947" s="27"/>
      <c r="T947" s="27"/>
      <c r="U947" s="30" t="str">
        <f ca="1">IF(A947="","",IFERROR(IF(OFFSET('Data Model'!$K$1,MATCH(W947,'Data Model'!L:L,0)-1,0)=TRUE,"Y","N"),"N"))</f>
        <v/>
      </c>
      <c r="V947" s="10" t="str">
        <f t="shared" si="25"/>
        <v/>
      </c>
      <c r="W947" s="10" t="str">
        <f t="shared" si="26"/>
        <v/>
      </c>
    </row>
    <row r="948" spans="1:23">
      <c r="A948" s="11"/>
      <c r="B948" s="11"/>
      <c r="C948" s="11"/>
      <c r="D948" s="11"/>
      <c r="E948" s="11"/>
      <c r="F948" s="11"/>
      <c r="G948" s="11"/>
      <c r="H948" s="11"/>
      <c r="I948" s="10" t="str">
        <f ca="1">IFERROR(OFFSET(Profile!$B$1,MATCH(D948&amp;"-"&amp;Medical!C948,Profile!B:B,0)-1,1),"NO DATA PROFILE FOUND")</f>
        <v>NO DATA PROFILE FOUND</v>
      </c>
      <c r="J948" s="10" t="e">
        <f ca="1">OFFSET(Profile!$B$1,MATCH(D948&amp;"-"&amp;Medical!C948,Profile!B:B,0)-1,2)</f>
        <v>#N/A</v>
      </c>
      <c r="K948" s="10" t="e">
        <f ca="1">OFFSET(Profile!$B$1,MATCH(D948&amp;"-"&amp;Medical!C948,Profile!B:B,0)-1,3)</f>
        <v>#N/A</v>
      </c>
      <c r="L948" s="10" t="e">
        <f ca="1">OFFSET(Profile!$B$1,MATCH(D948&amp;"-"&amp;Medical!C948,Profile!B:B,0)-1,4)</f>
        <v>#N/A</v>
      </c>
      <c r="M948" s="10" t="e">
        <f ca="1">OFFSET(Profile!$B$1,MATCH(D948&amp;"-"&amp;Medical!C948,Profile!B:B,0)-1,5)</f>
        <v>#N/A</v>
      </c>
      <c r="N948" s="13"/>
      <c r="O948" s="13"/>
      <c r="P948" s="13"/>
      <c r="Q948" s="13"/>
      <c r="R948" s="27"/>
      <c r="S948" s="27"/>
      <c r="T948" s="27"/>
      <c r="U948" s="30" t="str">
        <f ca="1">IF(A948="","",IFERROR(IF(OFFSET('Data Model'!$K$1,MATCH(W948,'Data Model'!L:L,0)-1,0)=TRUE,"Y","N"),"N"))</f>
        <v/>
      </c>
      <c r="V948" s="10" t="str">
        <f t="shared" si="25"/>
        <v/>
      </c>
      <c r="W948" s="10" t="str">
        <f t="shared" si="26"/>
        <v/>
      </c>
    </row>
    <row r="949" spans="1:23">
      <c r="A949" s="11"/>
      <c r="B949" s="11"/>
      <c r="C949" s="11"/>
      <c r="D949" s="11"/>
      <c r="E949" s="11"/>
      <c r="F949" s="11"/>
      <c r="G949" s="11"/>
      <c r="H949" s="11"/>
      <c r="I949" s="10" t="str">
        <f ca="1">IFERROR(OFFSET(Profile!$B$1,MATCH(D949&amp;"-"&amp;Medical!C949,Profile!B:B,0)-1,1),"NO DATA PROFILE FOUND")</f>
        <v>NO DATA PROFILE FOUND</v>
      </c>
      <c r="J949" s="10" t="e">
        <f ca="1">OFFSET(Profile!$B$1,MATCH(D949&amp;"-"&amp;Medical!C949,Profile!B:B,0)-1,2)</f>
        <v>#N/A</v>
      </c>
      <c r="K949" s="10" t="e">
        <f ca="1">OFFSET(Profile!$B$1,MATCH(D949&amp;"-"&amp;Medical!C949,Profile!B:B,0)-1,3)</f>
        <v>#N/A</v>
      </c>
      <c r="L949" s="10" t="e">
        <f ca="1">OFFSET(Profile!$B$1,MATCH(D949&amp;"-"&amp;Medical!C949,Profile!B:B,0)-1,4)</f>
        <v>#N/A</v>
      </c>
      <c r="M949" s="10" t="e">
        <f ca="1">OFFSET(Profile!$B$1,MATCH(D949&amp;"-"&amp;Medical!C949,Profile!B:B,0)-1,5)</f>
        <v>#N/A</v>
      </c>
      <c r="N949" s="13"/>
      <c r="O949" s="13"/>
      <c r="P949" s="13"/>
      <c r="Q949" s="13"/>
      <c r="R949" s="27"/>
      <c r="S949" s="27"/>
      <c r="T949" s="27"/>
      <c r="U949" s="30" t="str">
        <f ca="1">IF(A949="","",IFERROR(IF(OFFSET('Data Model'!$K$1,MATCH(W949,'Data Model'!L:L,0)-1,0)=TRUE,"Y","N"),"N"))</f>
        <v/>
      </c>
      <c r="V949" s="10" t="str">
        <f t="shared" si="25"/>
        <v/>
      </c>
      <c r="W949" s="10" t="str">
        <f t="shared" si="26"/>
        <v/>
      </c>
    </row>
    <row r="950" spans="1:23">
      <c r="A950" s="11"/>
      <c r="B950" s="11"/>
      <c r="C950" s="11"/>
      <c r="D950" s="11"/>
      <c r="E950" s="11"/>
      <c r="F950" s="11"/>
      <c r="G950" s="11"/>
      <c r="H950" s="11"/>
      <c r="I950" s="10" t="str">
        <f ca="1">IFERROR(OFFSET(Profile!$B$1,MATCH(D950&amp;"-"&amp;Medical!C950,Profile!B:B,0)-1,1),"NO DATA PROFILE FOUND")</f>
        <v>NO DATA PROFILE FOUND</v>
      </c>
      <c r="J950" s="10" t="e">
        <f ca="1">OFFSET(Profile!$B$1,MATCH(D950&amp;"-"&amp;Medical!C950,Profile!B:B,0)-1,2)</f>
        <v>#N/A</v>
      </c>
      <c r="K950" s="10" t="e">
        <f ca="1">OFFSET(Profile!$B$1,MATCH(D950&amp;"-"&amp;Medical!C950,Profile!B:B,0)-1,3)</f>
        <v>#N/A</v>
      </c>
      <c r="L950" s="10" t="e">
        <f ca="1">OFFSET(Profile!$B$1,MATCH(D950&amp;"-"&amp;Medical!C950,Profile!B:B,0)-1,4)</f>
        <v>#N/A</v>
      </c>
      <c r="M950" s="10" t="e">
        <f ca="1">OFFSET(Profile!$B$1,MATCH(D950&amp;"-"&amp;Medical!C950,Profile!B:B,0)-1,5)</f>
        <v>#N/A</v>
      </c>
      <c r="N950" s="13"/>
      <c r="O950" s="13"/>
      <c r="P950" s="13"/>
      <c r="Q950" s="13"/>
      <c r="R950" s="27"/>
      <c r="S950" s="27"/>
      <c r="T950" s="27"/>
      <c r="U950" s="30" t="str">
        <f ca="1">IF(A950="","",IFERROR(IF(OFFSET('Data Model'!$K$1,MATCH(W950,'Data Model'!L:L,0)-1,0)=TRUE,"Y","N"),"N"))</f>
        <v/>
      </c>
      <c r="V950" s="10" t="str">
        <f t="shared" si="25"/>
        <v/>
      </c>
      <c r="W950" s="10" t="str">
        <f t="shared" si="26"/>
        <v/>
      </c>
    </row>
    <row r="951" spans="1:23">
      <c r="A951" s="11"/>
      <c r="B951" s="11"/>
      <c r="C951" s="11"/>
      <c r="D951" s="11"/>
      <c r="E951" s="11"/>
      <c r="F951" s="11"/>
      <c r="G951" s="11"/>
      <c r="H951" s="11"/>
      <c r="I951" s="10" t="str">
        <f ca="1">IFERROR(OFFSET(Profile!$B$1,MATCH(D951&amp;"-"&amp;Medical!C951,Profile!B:B,0)-1,1),"NO DATA PROFILE FOUND")</f>
        <v>NO DATA PROFILE FOUND</v>
      </c>
      <c r="J951" s="10" t="e">
        <f ca="1">OFFSET(Profile!$B$1,MATCH(D951&amp;"-"&amp;Medical!C951,Profile!B:B,0)-1,2)</f>
        <v>#N/A</v>
      </c>
      <c r="K951" s="10" t="e">
        <f ca="1">OFFSET(Profile!$B$1,MATCH(D951&amp;"-"&amp;Medical!C951,Profile!B:B,0)-1,3)</f>
        <v>#N/A</v>
      </c>
      <c r="L951" s="10" t="e">
        <f ca="1">OFFSET(Profile!$B$1,MATCH(D951&amp;"-"&amp;Medical!C951,Profile!B:B,0)-1,4)</f>
        <v>#N/A</v>
      </c>
      <c r="M951" s="10" t="e">
        <f ca="1">OFFSET(Profile!$B$1,MATCH(D951&amp;"-"&amp;Medical!C951,Profile!B:B,0)-1,5)</f>
        <v>#N/A</v>
      </c>
      <c r="N951" s="13"/>
      <c r="O951" s="13"/>
      <c r="P951" s="13"/>
      <c r="Q951" s="13"/>
      <c r="R951" s="27"/>
      <c r="S951" s="27"/>
      <c r="T951" s="27"/>
      <c r="U951" s="30" t="str">
        <f ca="1">IF(A951="","",IFERROR(IF(OFFSET('Data Model'!$K$1,MATCH(W951,'Data Model'!L:L,0)-1,0)=TRUE,"Y","N"),"N"))</f>
        <v/>
      </c>
      <c r="V951" s="10" t="str">
        <f t="shared" si="25"/>
        <v/>
      </c>
      <c r="W951" s="10" t="str">
        <f t="shared" si="26"/>
        <v/>
      </c>
    </row>
    <row r="952" spans="1:23">
      <c r="A952" s="11"/>
      <c r="B952" s="11"/>
      <c r="C952" s="11"/>
      <c r="D952" s="11"/>
      <c r="E952" s="11"/>
      <c r="F952" s="11"/>
      <c r="G952" s="11"/>
      <c r="H952" s="11"/>
      <c r="I952" s="10" t="str">
        <f ca="1">IFERROR(OFFSET(Profile!$B$1,MATCH(D952&amp;"-"&amp;Medical!C952,Profile!B:B,0)-1,1),"NO DATA PROFILE FOUND")</f>
        <v>NO DATA PROFILE FOUND</v>
      </c>
      <c r="J952" s="10" t="e">
        <f ca="1">OFFSET(Profile!$B$1,MATCH(D952&amp;"-"&amp;Medical!C952,Profile!B:B,0)-1,2)</f>
        <v>#N/A</v>
      </c>
      <c r="K952" s="10" t="e">
        <f ca="1">OFFSET(Profile!$B$1,MATCH(D952&amp;"-"&amp;Medical!C952,Profile!B:B,0)-1,3)</f>
        <v>#N/A</v>
      </c>
      <c r="L952" s="10" t="e">
        <f ca="1">OFFSET(Profile!$B$1,MATCH(D952&amp;"-"&amp;Medical!C952,Profile!B:B,0)-1,4)</f>
        <v>#N/A</v>
      </c>
      <c r="M952" s="10" t="e">
        <f ca="1">OFFSET(Profile!$B$1,MATCH(D952&amp;"-"&amp;Medical!C952,Profile!B:B,0)-1,5)</f>
        <v>#N/A</v>
      </c>
      <c r="N952" s="13"/>
      <c r="O952" s="13"/>
      <c r="P952" s="13"/>
      <c r="Q952" s="13"/>
      <c r="R952" s="27"/>
      <c r="S952" s="27"/>
      <c r="T952" s="27"/>
      <c r="U952" s="30" t="str">
        <f ca="1">IF(A952="","",IFERROR(IF(OFFSET('Data Model'!$K$1,MATCH(W952,'Data Model'!L:L,0)-1,0)=TRUE,"Y","N"),"N"))</f>
        <v/>
      </c>
      <c r="V952" s="10" t="str">
        <f t="shared" si="25"/>
        <v/>
      </c>
      <c r="W952" s="10" t="str">
        <f t="shared" si="26"/>
        <v/>
      </c>
    </row>
    <row r="953" spans="1:23">
      <c r="A953" s="11"/>
      <c r="B953" s="11"/>
      <c r="C953" s="11"/>
      <c r="D953" s="11"/>
      <c r="E953" s="11"/>
      <c r="F953" s="11"/>
      <c r="G953" s="11"/>
      <c r="H953" s="11"/>
      <c r="I953" s="10" t="str">
        <f ca="1">IFERROR(OFFSET(Profile!$B$1,MATCH(D953&amp;"-"&amp;Medical!C953,Profile!B:B,0)-1,1),"NO DATA PROFILE FOUND")</f>
        <v>NO DATA PROFILE FOUND</v>
      </c>
      <c r="J953" s="10" t="e">
        <f ca="1">OFFSET(Profile!$B$1,MATCH(D953&amp;"-"&amp;Medical!C953,Profile!B:B,0)-1,2)</f>
        <v>#N/A</v>
      </c>
      <c r="K953" s="10" t="e">
        <f ca="1">OFFSET(Profile!$B$1,MATCH(D953&amp;"-"&amp;Medical!C953,Profile!B:B,0)-1,3)</f>
        <v>#N/A</v>
      </c>
      <c r="L953" s="10" t="e">
        <f ca="1">OFFSET(Profile!$B$1,MATCH(D953&amp;"-"&amp;Medical!C953,Profile!B:B,0)-1,4)</f>
        <v>#N/A</v>
      </c>
      <c r="M953" s="10" t="e">
        <f ca="1">OFFSET(Profile!$B$1,MATCH(D953&amp;"-"&amp;Medical!C953,Profile!B:B,0)-1,5)</f>
        <v>#N/A</v>
      </c>
      <c r="N953" s="13"/>
      <c r="O953" s="13"/>
      <c r="P953" s="13"/>
      <c r="Q953" s="13"/>
      <c r="R953" s="27"/>
      <c r="S953" s="27"/>
      <c r="T953" s="27"/>
      <c r="U953" s="30" t="str">
        <f ca="1">IF(A953="","",IFERROR(IF(OFFSET('Data Model'!$K$1,MATCH(W953,'Data Model'!L:L,0)-1,0)=TRUE,"Y","N"),"N"))</f>
        <v/>
      </c>
      <c r="V953" s="10" t="str">
        <f t="shared" si="25"/>
        <v/>
      </c>
      <c r="W953" s="10" t="str">
        <f t="shared" si="26"/>
        <v/>
      </c>
    </row>
    <row r="954" spans="1:23">
      <c r="A954" s="11"/>
      <c r="B954" s="11"/>
      <c r="C954" s="11"/>
      <c r="D954" s="11"/>
      <c r="E954" s="11"/>
      <c r="F954" s="11"/>
      <c r="G954" s="11"/>
      <c r="H954" s="11"/>
      <c r="I954" s="10" t="str">
        <f ca="1">IFERROR(OFFSET(Profile!$B$1,MATCH(D954&amp;"-"&amp;Medical!C954,Profile!B:B,0)-1,1),"NO DATA PROFILE FOUND")</f>
        <v>NO DATA PROFILE FOUND</v>
      </c>
      <c r="J954" s="10" t="e">
        <f ca="1">OFFSET(Profile!$B$1,MATCH(D954&amp;"-"&amp;Medical!C954,Profile!B:B,0)-1,2)</f>
        <v>#N/A</v>
      </c>
      <c r="K954" s="10" t="e">
        <f ca="1">OFFSET(Profile!$B$1,MATCH(D954&amp;"-"&amp;Medical!C954,Profile!B:B,0)-1,3)</f>
        <v>#N/A</v>
      </c>
      <c r="L954" s="10" t="e">
        <f ca="1">OFFSET(Profile!$B$1,MATCH(D954&amp;"-"&amp;Medical!C954,Profile!B:B,0)-1,4)</f>
        <v>#N/A</v>
      </c>
      <c r="M954" s="10" t="e">
        <f ca="1">OFFSET(Profile!$B$1,MATCH(D954&amp;"-"&amp;Medical!C954,Profile!B:B,0)-1,5)</f>
        <v>#N/A</v>
      </c>
      <c r="N954" s="13"/>
      <c r="O954" s="13"/>
      <c r="P954" s="13"/>
      <c r="Q954" s="13"/>
      <c r="R954" s="27"/>
      <c r="S954" s="27"/>
      <c r="T954" s="27"/>
      <c r="U954" s="30" t="str">
        <f ca="1">IF(A954="","",IFERROR(IF(OFFSET('Data Model'!$K$1,MATCH(W954,'Data Model'!L:L,0)-1,0)=TRUE,"Y","N"),"N"))</f>
        <v/>
      </c>
      <c r="V954" s="10" t="str">
        <f t="shared" si="25"/>
        <v/>
      </c>
      <c r="W954" s="10" t="str">
        <f t="shared" si="26"/>
        <v/>
      </c>
    </row>
    <row r="955" spans="1:23">
      <c r="A955" s="11"/>
      <c r="B955" s="11"/>
      <c r="C955" s="11"/>
      <c r="D955" s="11"/>
      <c r="E955" s="11"/>
      <c r="F955" s="11"/>
      <c r="G955" s="11"/>
      <c r="H955" s="11"/>
      <c r="I955" s="10" t="str">
        <f ca="1">IFERROR(OFFSET(Profile!$B$1,MATCH(D955&amp;"-"&amp;Medical!C955,Profile!B:B,0)-1,1),"NO DATA PROFILE FOUND")</f>
        <v>NO DATA PROFILE FOUND</v>
      </c>
      <c r="J955" s="10" t="e">
        <f ca="1">OFFSET(Profile!$B$1,MATCH(D955&amp;"-"&amp;Medical!C955,Profile!B:B,0)-1,2)</f>
        <v>#N/A</v>
      </c>
      <c r="K955" s="10" t="e">
        <f ca="1">OFFSET(Profile!$B$1,MATCH(D955&amp;"-"&amp;Medical!C955,Profile!B:B,0)-1,3)</f>
        <v>#N/A</v>
      </c>
      <c r="L955" s="10" t="e">
        <f ca="1">OFFSET(Profile!$B$1,MATCH(D955&amp;"-"&amp;Medical!C955,Profile!B:B,0)-1,4)</f>
        <v>#N/A</v>
      </c>
      <c r="M955" s="10" t="e">
        <f ca="1">OFFSET(Profile!$B$1,MATCH(D955&amp;"-"&amp;Medical!C955,Profile!B:B,0)-1,5)</f>
        <v>#N/A</v>
      </c>
      <c r="N955" s="13"/>
      <c r="O955" s="13"/>
      <c r="P955" s="13"/>
      <c r="Q955" s="13"/>
      <c r="R955" s="27"/>
      <c r="S955" s="27"/>
      <c r="T955" s="27"/>
      <c r="U955" s="30" t="str">
        <f ca="1">IF(A955="","",IFERROR(IF(OFFSET('Data Model'!$K$1,MATCH(W955,'Data Model'!L:L,0)-1,0)=TRUE,"Y","N"),"N"))</f>
        <v/>
      </c>
      <c r="V955" s="10" t="str">
        <f t="shared" si="25"/>
        <v/>
      </c>
      <c r="W955" s="10" t="str">
        <f t="shared" si="26"/>
        <v/>
      </c>
    </row>
    <row r="956" spans="1:23">
      <c r="A956" s="11"/>
      <c r="B956" s="11"/>
      <c r="C956" s="11"/>
      <c r="D956" s="11"/>
      <c r="E956" s="11"/>
      <c r="F956" s="11"/>
      <c r="G956" s="11"/>
      <c r="H956" s="11"/>
      <c r="I956" s="10" t="str">
        <f ca="1">IFERROR(OFFSET(Profile!$B$1,MATCH(D956&amp;"-"&amp;Medical!C956,Profile!B:B,0)-1,1),"NO DATA PROFILE FOUND")</f>
        <v>NO DATA PROFILE FOUND</v>
      </c>
      <c r="J956" s="10" t="e">
        <f ca="1">OFFSET(Profile!$B$1,MATCH(D956&amp;"-"&amp;Medical!C956,Profile!B:B,0)-1,2)</f>
        <v>#N/A</v>
      </c>
      <c r="K956" s="10" t="e">
        <f ca="1">OFFSET(Profile!$B$1,MATCH(D956&amp;"-"&amp;Medical!C956,Profile!B:B,0)-1,3)</f>
        <v>#N/A</v>
      </c>
      <c r="L956" s="10" t="e">
        <f ca="1">OFFSET(Profile!$B$1,MATCH(D956&amp;"-"&amp;Medical!C956,Profile!B:B,0)-1,4)</f>
        <v>#N/A</v>
      </c>
      <c r="M956" s="10" t="e">
        <f ca="1">OFFSET(Profile!$B$1,MATCH(D956&amp;"-"&amp;Medical!C956,Profile!B:B,0)-1,5)</f>
        <v>#N/A</v>
      </c>
      <c r="N956" s="13"/>
      <c r="O956" s="13"/>
      <c r="P956" s="13"/>
      <c r="Q956" s="13"/>
      <c r="R956" s="27"/>
      <c r="S956" s="27"/>
      <c r="T956" s="27"/>
      <c r="U956" s="30" t="str">
        <f ca="1">IF(A956="","",IFERROR(IF(OFFSET('Data Model'!$K$1,MATCH(W956,'Data Model'!L:L,0)-1,0)=TRUE,"Y","N"),"N"))</f>
        <v/>
      </c>
      <c r="V956" s="10" t="str">
        <f t="shared" si="25"/>
        <v/>
      </c>
      <c r="W956" s="10" t="str">
        <f t="shared" si="26"/>
        <v/>
      </c>
    </row>
    <row r="957" spans="1:23">
      <c r="A957" s="11"/>
      <c r="B957" s="11"/>
      <c r="C957" s="11"/>
      <c r="D957" s="11"/>
      <c r="E957" s="11"/>
      <c r="F957" s="11"/>
      <c r="G957" s="11"/>
      <c r="H957" s="11"/>
      <c r="I957" s="10" t="str">
        <f ca="1">IFERROR(OFFSET(Profile!$B$1,MATCH(D957&amp;"-"&amp;Medical!C957,Profile!B:B,0)-1,1),"NO DATA PROFILE FOUND")</f>
        <v>NO DATA PROFILE FOUND</v>
      </c>
      <c r="J957" s="10" t="e">
        <f ca="1">OFFSET(Profile!$B$1,MATCH(D957&amp;"-"&amp;Medical!C957,Profile!B:B,0)-1,2)</f>
        <v>#N/A</v>
      </c>
      <c r="K957" s="10" t="e">
        <f ca="1">OFFSET(Profile!$B$1,MATCH(D957&amp;"-"&amp;Medical!C957,Profile!B:B,0)-1,3)</f>
        <v>#N/A</v>
      </c>
      <c r="L957" s="10" t="e">
        <f ca="1">OFFSET(Profile!$B$1,MATCH(D957&amp;"-"&amp;Medical!C957,Profile!B:B,0)-1,4)</f>
        <v>#N/A</v>
      </c>
      <c r="M957" s="10" t="e">
        <f ca="1">OFFSET(Profile!$B$1,MATCH(D957&amp;"-"&amp;Medical!C957,Profile!B:B,0)-1,5)</f>
        <v>#N/A</v>
      </c>
      <c r="N957" s="13"/>
      <c r="O957" s="13"/>
      <c r="P957" s="13"/>
      <c r="Q957" s="13"/>
      <c r="R957" s="27"/>
      <c r="S957" s="27"/>
      <c r="T957" s="27"/>
      <c r="U957" s="30" t="str">
        <f ca="1">IF(A957="","",IFERROR(IF(OFFSET('Data Model'!$K$1,MATCH(W957,'Data Model'!L:L,0)-1,0)=TRUE,"Y","N"),"N"))</f>
        <v/>
      </c>
      <c r="V957" s="10" t="str">
        <f t="shared" si="25"/>
        <v/>
      </c>
      <c r="W957" s="10" t="str">
        <f t="shared" si="26"/>
        <v/>
      </c>
    </row>
    <row r="958" spans="1:23">
      <c r="A958" s="11"/>
      <c r="B958" s="11"/>
      <c r="C958" s="11"/>
      <c r="D958" s="11"/>
      <c r="E958" s="11"/>
      <c r="F958" s="11"/>
      <c r="G958" s="11"/>
      <c r="H958" s="11"/>
      <c r="I958" s="10" t="str">
        <f ca="1">IFERROR(OFFSET(Profile!$B$1,MATCH(D958&amp;"-"&amp;Medical!C958,Profile!B:B,0)-1,1),"NO DATA PROFILE FOUND")</f>
        <v>NO DATA PROFILE FOUND</v>
      </c>
      <c r="J958" s="10" t="e">
        <f ca="1">OFFSET(Profile!$B$1,MATCH(D958&amp;"-"&amp;Medical!C958,Profile!B:B,0)-1,2)</f>
        <v>#N/A</v>
      </c>
      <c r="K958" s="10" t="e">
        <f ca="1">OFFSET(Profile!$B$1,MATCH(D958&amp;"-"&amp;Medical!C958,Profile!B:B,0)-1,3)</f>
        <v>#N/A</v>
      </c>
      <c r="L958" s="10" t="e">
        <f ca="1">OFFSET(Profile!$B$1,MATCH(D958&amp;"-"&amp;Medical!C958,Profile!B:B,0)-1,4)</f>
        <v>#N/A</v>
      </c>
      <c r="M958" s="10" t="e">
        <f ca="1">OFFSET(Profile!$B$1,MATCH(D958&amp;"-"&amp;Medical!C958,Profile!B:B,0)-1,5)</f>
        <v>#N/A</v>
      </c>
      <c r="N958" s="13"/>
      <c r="O958" s="13"/>
      <c r="P958" s="13"/>
      <c r="Q958" s="13"/>
      <c r="R958" s="27"/>
      <c r="S958" s="27"/>
      <c r="T958" s="27"/>
      <c r="U958" s="30" t="str">
        <f ca="1">IF(A958="","",IFERROR(IF(OFFSET('Data Model'!$K$1,MATCH(W958,'Data Model'!L:L,0)-1,0)=TRUE,"Y","N"),"N"))</f>
        <v/>
      </c>
      <c r="V958" s="10" t="str">
        <f t="shared" si="25"/>
        <v/>
      </c>
      <c r="W958" s="10" t="str">
        <f t="shared" si="26"/>
        <v/>
      </c>
    </row>
    <row r="959" spans="1:23">
      <c r="A959" s="11"/>
      <c r="B959" s="11"/>
      <c r="C959" s="11"/>
      <c r="D959" s="11"/>
      <c r="E959" s="11"/>
      <c r="F959" s="11"/>
      <c r="G959" s="11"/>
      <c r="H959" s="11"/>
      <c r="I959" s="10" t="str">
        <f ca="1">IFERROR(OFFSET(Profile!$B$1,MATCH(D959&amp;"-"&amp;Medical!C959,Profile!B:B,0)-1,1),"NO DATA PROFILE FOUND")</f>
        <v>NO DATA PROFILE FOUND</v>
      </c>
      <c r="J959" s="10" t="e">
        <f ca="1">OFFSET(Profile!$B$1,MATCH(D959&amp;"-"&amp;Medical!C959,Profile!B:B,0)-1,2)</f>
        <v>#N/A</v>
      </c>
      <c r="K959" s="10" t="e">
        <f ca="1">OFFSET(Profile!$B$1,MATCH(D959&amp;"-"&amp;Medical!C959,Profile!B:B,0)-1,3)</f>
        <v>#N/A</v>
      </c>
      <c r="L959" s="10" t="e">
        <f ca="1">OFFSET(Profile!$B$1,MATCH(D959&amp;"-"&amp;Medical!C959,Profile!B:B,0)-1,4)</f>
        <v>#N/A</v>
      </c>
      <c r="M959" s="10" t="e">
        <f ca="1">OFFSET(Profile!$B$1,MATCH(D959&amp;"-"&amp;Medical!C959,Profile!B:B,0)-1,5)</f>
        <v>#N/A</v>
      </c>
      <c r="N959" s="13"/>
      <c r="O959" s="13"/>
      <c r="P959" s="13"/>
      <c r="Q959" s="13"/>
      <c r="R959" s="27"/>
      <c r="S959" s="27"/>
      <c r="T959" s="27"/>
      <c r="U959" s="30" t="str">
        <f ca="1">IF(A959="","",IFERROR(IF(OFFSET('Data Model'!$K$1,MATCH(W959,'Data Model'!L:L,0)-1,0)=TRUE,"Y","N"),"N"))</f>
        <v/>
      </c>
      <c r="V959" s="10" t="str">
        <f t="shared" si="25"/>
        <v/>
      </c>
      <c r="W959" s="10" t="str">
        <f t="shared" si="26"/>
        <v/>
      </c>
    </row>
    <row r="960" spans="1:23">
      <c r="A960" s="11"/>
      <c r="B960" s="11"/>
      <c r="C960" s="11"/>
      <c r="D960" s="11"/>
      <c r="E960" s="11"/>
      <c r="F960" s="11"/>
      <c r="G960" s="11"/>
      <c r="H960" s="11"/>
      <c r="I960" s="10" t="str">
        <f ca="1">IFERROR(OFFSET(Profile!$B$1,MATCH(D960&amp;"-"&amp;Medical!C960,Profile!B:B,0)-1,1),"NO DATA PROFILE FOUND")</f>
        <v>NO DATA PROFILE FOUND</v>
      </c>
      <c r="J960" s="10" t="e">
        <f ca="1">OFFSET(Profile!$B$1,MATCH(D960&amp;"-"&amp;Medical!C960,Profile!B:B,0)-1,2)</f>
        <v>#N/A</v>
      </c>
      <c r="K960" s="10" t="e">
        <f ca="1">OFFSET(Profile!$B$1,MATCH(D960&amp;"-"&amp;Medical!C960,Profile!B:B,0)-1,3)</f>
        <v>#N/A</v>
      </c>
      <c r="L960" s="10" t="e">
        <f ca="1">OFFSET(Profile!$B$1,MATCH(D960&amp;"-"&amp;Medical!C960,Profile!B:B,0)-1,4)</f>
        <v>#N/A</v>
      </c>
      <c r="M960" s="10" t="e">
        <f ca="1">OFFSET(Profile!$B$1,MATCH(D960&amp;"-"&amp;Medical!C960,Profile!B:B,0)-1,5)</f>
        <v>#N/A</v>
      </c>
      <c r="N960" s="13"/>
      <c r="O960" s="13"/>
      <c r="P960" s="13"/>
      <c r="Q960" s="13"/>
      <c r="R960" s="27"/>
      <c r="S960" s="27"/>
      <c r="T960" s="27"/>
      <c r="U960" s="30" t="str">
        <f ca="1">IF(A960="","",IFERROR(IF(OFFSET('Data Model'!$K$1,MATCH(W960,'Data Model'!L:L,0)-1,0)=TRUE,"Y","N"),"N"))</f>
        <v/>
      </c>
      <c r="V960" s="10" t="str">
        <f t="shared" si="25"/>
        <v/>
      </c>
      <c r="W960" s="10" t="str">
        <f t="shared" si="26"/>
        <v/>
      </c>
    </row>
    <row r="961" spans="1:23">
      <c r="A961" s="11"/>
      <c r="B961" s="11"/>
      <c r="C961" s="11"/>
      <c r="D961" s="11"/>
      <c r="E961" s="11"/>
      <c r="F961" s="11"/>
      <c r="G961" s="11"/>
      <c r="H961" s="11"/>
      <c r="I961" s="10" t="str">
        <f ca="1">IFERROR(OFFSET(Profile!$B$1,MATCH(D961&amp;"-"&amp;Medical!C961,Profile!B:B,0)-1,1),"NO DATA PROFILE FOUND")</f>
        <v>NO DATA PROFILE FOUND</v>
      </c>
      <c r="J961" s="10" t="e">
        <f ca="1">OFFSET(Profile!$B$1,MATCH(D961&amp;"-"&amp;Medical!C961,Profile!B:B,0)-1,2)</f>
        <v>#N/A</v>
      </c>
      <c r="K961" s="10" t="e">
        <f ca="1">OFFSET(Profile!$B$1,MATCH(D961&amp;"-"&amp;Medical!C961,Profile!B:B,0)-1,3)</f>
        <v>#N/A</v>
      </c>
      <c r="L961" s="10" t="e">
        <f ca="1">OFFSET(Profile!$B$1,MATCH(D961&amp;"-"&amp;Medical!C961,Profile!B:B,0)-1,4)</f>
        <v>#N/A</v>
      </c>
      <c r="M961" s="10" t="e">
        <f ca="1">OFFSET(Profile!$B$1,MATCH(D961&amp;"-"&amp;Medical!C961,Profile!B:B,0)-1,5)</f>
        <v>#N/A</v>
      </c>
      <c r="N961" s="13"/>
      <c r="O961" s="13"/>
      <c r="P961" s="13"/>
      <c r="Q961" s="13"/>
      <c r="R961" s="27"/>
      <c r="S961" s="27"/>
      <c r="T961" s="27"/>
      <c r="U961" s="30" t="str">
        <f ca="1">IF(A961="","",IFERROR(IF(OFFSET('Data Model'!$K$1,MATCH(W961,'Data Model'!L:L,0)-1,0)=TRUE,"Y","N"),"N"))</f>
        <v/>
      </c>
      <c r="V961" s="10" t="str">
        <f t="shared" si="25"/>
        <v/>
      </c>
      <c r="W961" s="10" t="str">
        <f t="shared" si="26"/>
        <v/>
      </c>
    </row>
    <row r="962" spans="1:23">
      <c r="A962" s="11"/>
      <c r="B962" s="11"/>
      <c r="C962" s="11"/>
      <c r="D962" s="11"/>
      <c r="E962" s="11"/>
      <c r="F962" s="11"/>
      <c r="G962" s="11"/>
      <c r="H962" s="11"/>
      <c r="I962" s="10" t="str">
        <f ca="1">IFERROR(OFFSET(Profile!$B$1,MATCH(D962&amp;"-"&amp;Medical!C962,Profile!B:B,0)-1,1),"NO DATA PROFILE FOUND")</f>
        <v>NO DATA PROFILE FOUND</v>
      </c>
      <c r="J962" s="10" t="e">
        <f ca="1">OFFSET(Profile!$B$1,MATCH(D962&amp;"-"&amp;Medical!C962,Profile!B:B,0)-1,2)</f>
        <v>#N/A</v>
      </c>
      <c r="K962" s="10" t="e">
        <f ca="1">OFFSET(Profile!$B$1,MATCH(D962&amp;"-"&amp;Medical!C962,Profile!B:B,0)-1,3)</f>
        <v>#N/A</v>
      </c>
      <c r="L962" s="10" t="e">
        <f ca="1">OFFSET(Profile!$B$1,MATCH(D962&amp;"-"&amp;Medical!C962,Profile!B:B,0)-1,4)</f>
        <v>#N/A</v>
      </c>
      <c r="M962" s="10" t="e">
        <f ca="1">OFFSET(Profile!$B$1,MATCH(D962&amp;"-"&amp;Medical!C962,Profile!B:B,0)-1,5)</f>
        <v>#N/A</v>
      </c>
      <c r="N962" s="13"/>
      <c r="O962" s="13"/>
      <c r="P962" s="13"/>
      <c r="Q962" s="13"/>
      <c r="R962" s="27"/>
      <c r="S962" s="27"/>
      <c r="T962" s="27"/>
      <c r="U962" s="30" t="str">
        <f ca="1">IF(A962="","",IFERROR(IF(OFFSET('Data Model'!$K$1,MATCH(W962,'Data Model'!L:L,0)-1,0)=TRUE,"Y","N"),"N"))</f>
        <v/>
      </c>
      <c r="V962" s="10" t="str">
        <f t="shared" si="25"/>
        <v/>
      </c>
      <c r="W962" s="10" t="str">
        <f t="shared" si="26"/>
        <v/>
      </c>
    </row>
    <row r="963" spans="1:23">
      <c r="A963" s="11"/>
      <c r="B963" s="11"/>
      <c r="C963" s="11"/>
      <c r="D963" s="11"/>
      <c r="E963" s="11"/>
      <c r="F963" s="11"/>
      <c r="G963" s="11"/>
      <c r="H963" s="11"/>
      <c r="I963" s="10" t="str">
        <f ca="1">IFERROR(OFFSET(Profile!$B$1,MATCH(D963&amp;"-"&amp;Medical!C963,Profile!B:B,0)-1,1),"NO DATA PROFILE FOUND")</f>
        <v>NO DATA PROFILE FOUND</v>
      </c>
      <c r="J963" s="10" t="e">
        <f ca="1">OFFSET(Profile!$B$1,MATCH(D963&amp;"-"&amp;Medical!C963,Profile!B:B,0)-1,2)</f>
        <v>#N/A</v>
      </c>
      <c r="K963" s="10" t="e">
        <f ca="1">OFFSET(Profile!$B$1,MATCH(D963&amp;"-"&amp;Medical!C963,Profile!B:B,0)-1,3)</f>
        <v>#N/A</v>
      </c>
      <c r="L963" s="10" t="e">
        <f ca="1">OFFSET(Profile!$B$1,MATCH(D963&amp;"-"&amp;Medical!C963,Profile!B:B,0)-1,4)</f>
        <v>#N/A</v>
      </c>
      <c r="M963" s="10" t="e">
        <f ca="1">OFFSET(Profile!$B$1,MATCH(D963&amp;"-"&amp;Medical!C963,Profile!B:B,0)-1,5)</f>
        <v>#N/A</v>
      </c>
      <c r="N963" s="13"/>
      <c r="O963" s="13"/>
      <c r="P963" s="13"/>
      <c r="Q963" s="13"/>
      <c r="R963" s="27"/>
      <c r="S963" s="27"/>
      <c r="T963" s="27"/>
      <c r="U963" s="30" t="str">
        <f ca="1">IF(A963="","",IFERROR(IF(OFFSET('Data Model'!$K$1,MATCH(W963,'Data Model'!L:L,0)-1,0)=TRUE,"Y","N"),"N"))</f>
        <v/>
      </c>
      <c r="V963" s="10" t="str">
        <f t="shared" ref="V963:V999" si="27">IF(A963="","",IF(E963="NOT USED","('"&amp;A963&amp;"','"&amp;D963&amp;"',"&amp;B963&amp;",'"""&amp;C963&amp;"""',NULL,NULL,NULL,NULL,NULL,"&amp;IF(P963=TRUE,"TRUE","NULL")&amp;","&amp;IF(O963=TRUE,"TRUE","NULL")&amp;"),","('"&amp;A963&amp;"',"&amp;IF(ISBLANK(D963),"NULL","'"&amp;D963&amp;"'")&amp;","&amp;IF(ISBLANK(B963),"NULL",B963)&amp;","&amp;IF(ISBLANK(C963),"NULL","'"""&amp;C963&amp;"""'")&amp;",'"&amp;G963&amp;"','"&amp;E963&amp;"',"&amp;IF(N963="","NULL",N963)&amp;","&amp;IF(F963="Y","NULL","'"&amp;H963&amp;"'")&amp;","&amp;IF(R963="","NULL","'"&amp;R963&amp;"'")&amp;","&amp;IF(P963=TRUE,"TRUE","NULL")&amp;","&amp;IF(O963=TRUE,"TRUE","NULL")&amp;"),"))</f>
        <v/>
      </c>
      <c r="W963" s="10" t="str">
        <f t="shared" ref="W963:W999" si="28">IF(A963="","",TRIM(G963)&amp;"-"&amp;TRIM(E963))</f>
        <v/>
      </c>
    </row>
    <row r="964" spans="1:23">
      <c r="A964" s="11"/>
      <c r="B964" s="11"/>
      <c r="C964" s="11"/>
      <c r="D964" s="11"/>
      <c r="E964" s="11"/>
      <c r="F964" s="11"/>
      <c r="G964" s="11"/>
      <c r="H964" s="11"/>
      <c r="I964" s="10" t="str">
        <f ca="1">IFERROR(OFFSET(Profile!$B$1,MATCH(D964&amp;"-"&amp;Medical!C964,Profile!B:B,0)-1,1),"NO DATA PROFILE FOUND")</f>
        <v>NO DATA PROFILE FOUND</v>
      </c>
      <c r="J964" s="10" t="e">
        <f ca="1">OFFSET(Profile!$B$1,MATCH(D964&amp;"-"&amp;Medical!C964,Profile!B:B,0)-1,2)</f>
        <v>#N/A</v>
      </c>
      <c r="K964" s="10" t="e">
        <f ca="1">OFFSET(Profile!$B$1,MATCH(D964&amp;"-"&amp;Medical!C964,Profile!B:B,0)-1,3)</f>
        <v>#N/A</v>
      </c>
      <c r="L964" s="10" t="e">
        <f ca="1">OFFSET(Profile!$B$1,MATCH(D964&amp;"-"&amp;Medical!C964,Profile!B:B,0)-1,4)</f>
        <v>#N/A</v>
      </c>
      <c r="M964" s="10" t="e">
        <f ca="1">OFFSET(Profile!$B$1,MATCH(D964&amp;"-"&amp;Medical!C964,Profile!B:B,0)-1,5)</f>
        <v>#N/A</v>
      </c>
      <c r="N964" s="13"/>
      <c r="O964" s="13"/>
      <c r="P964" s="13"/>
      <c r="Q964" s="13"/>
      <c r="R964" s="27"/>
      <c r="S964" s="27"/>
      <c r="T964" s="27"/>
      <c r="U964" s="30" t="str">
        <f ca="1">IF(A964="","",IFERROR(IF(OFFSET('Data Model'!$K$1,MATCH(W964,'Data Model'!L:L,0)-1,0)=TRUE,"Y","N"),"N"))</f>
        <v/>
      </c>
      <c r="V964" s="10" t="str">
        <f t="shared" si="27"/>
        <v/>
      </c>
      <c r="W964" s="10" t="str">
        <f t="shared" si="28"/>
        <v/>
      </c>
    </row>
    <row r="965" spans="1:23">
      <c r="A965" s="11"/>
      <c r="B965" s="11"/>
      <c r="C965" s="11"/>
      <c r="D965" s="11"/>
      <c r="E965" s="11"/>
      <c r="F965" s="11"/>
      <c r="G965" s="11"/>
      <c r="H965" s="11"/>
      <c r="I965" s="10" t="str">
        <f ca="1">IFERROR(OFFSET(Profile!$B$1,MATCH(D965&amp;"-"&amp;Medical!C965,Profile!B:B,0)-1,1),"NO DATA PROFILE FOUND")</f>
        <v>NO DATA PROFILE FOUND</v>
      </c>
      <c r="J965" s="10" t="e">
        <f ca="1">OFFSET(Profile!$B$1,MATCH(D965&amp;"-"&amp;Medical!C965,Profile!B:B,0)-1,2)</f>
        <v>#N/A</v>
      </c>
      <c r="K965" s="10" t="e">
        <f ca="1">OFFSET(Profile!$B$1,MATCH(D965&amp;"-"&amp;Medical!C965,Profile!B:B,0)-1,3)</f>
        <v>#N/A</v>
      </c>
      <c r="L965" s="10" t="e">
        <f ca="1">OFFSET(Profile!$B$1,MATCH(D965&amp;"-"&amp;Medical!C965,Profile!B:B,0)-1,4)</f>
        <v>#N/A</v>
      </c>
      <c r="M965" s="10" t="e">
        <f ca="1">OFFSET(Profile!$B$1,MATCH(D965&amp;"-"&amp;Medical!C965,Profile!B:B,0)-1,5)</f>
        <v>#N/A</v>
      </c>
      <c r="N965" s="13"/>
      <c r="O965" s="13"/>
      <c r="P965" s="13"/>
      <c r="Q965" s="13"/>
      <c r="R965" s="27"/>
      <c r="S965" s="27"/>
      <c r="T965" s="27"/>
      <c r="U965" s="30" t="str">
        <f ca="1">IF(A965="","",IFERROR(IF(OFFSET('Data Model'!$K$1,MATCH(W965,'Data Model'!L:L,0)-1,0)=TRUE,"Y","N"),"N"))</f>
        <v/>
      </c>
      <c r="V965" s="10" t="str">
        <f t="shared" si="27"/>
        <v/>
      </c>
      <c r="W965" s="10" t="str">
        <f t="shared" si="28"/>
        <v/>
      </c>
    </row>
    <row r="966" spans="1:23">
      <c r="A966" s="11"/>
      <c r="B966" s="11"/>
      <c r="C966" s="11"/>
      <c r="D966" s="11"/>
      <c r="E966" s="11"/>
      <c r="F966" s="11"/>
      <c r="G966" s="11"/>
      <c r="H966" s="11"/>
      <c r="I966" s="10" t="str">
        <f ca="1">IFERROR(OFFSET(Profile!$B$1,MATCH(D966&amp;"-"&amp;Medical!C966,Profile!B:B,0)-1,1),"NO DATA PROFILE FOUND")</f>
        <v>NO DATA PROFILE FOUND</v>
      </c>
      <c r="J966" s="10" t="e">
        <f ca="1">OFFSET(Profile!$B$1,MATCH(D966&amp;"-"&amp;Medical!C966,Profile!B:B,0)-1,2)</f>
        <v>#N/A</v>
      </c>
      <c r="K966" s="10" t="e">
        <f ca="1">OFFSET(Profile!$B$1,MATCH(D966&amp;"-"&amp;Medical!C966,Profile!B:B,0)-1,3)</f>
        <v>#N/A</v>
      </c>
      <c r="L966" s="10" t="e">
        <f ca="1">OFFSET(Profile!$B$1,MATCH(D966&amp;"-"&amp;Medical!C966,Profile!B:B,0)-1,4)</f>
        <v>#N/A</v>
      </c>
      <c r="M966" s="10" t="e">
        <f ca="1">OFFSET(Profile!$B$1,MATCH(D966&amp;"-"&amp;Medical!C966,Profile!B:B,0)-1,5)</f>
        <v>#N/A</v>
      </c>
      <c r="N966" s="13"/>
      <c r="O966" s="13"/>
      <c r="P966" s="13"/>
      <c r="Q966" s="13"/>
      <c r="R966" s="27"/>
      <c r="S966" s="27"/>
      <c r="T966" s="27"/>
      <c r="U966" s="30" t="str">
        <f ca="1">IF(A966="","",IFERROR(IF(OFFSET('Data Model'!$K$1,MATCH(W966,'Data Model'!L:L,0)-1,0)=TRUE,"Y","N"),"N"))</f>
        <v/>
      </c>
      <c r="V966" s="10" t="str">
        <f t="shared" si="27"/>
        <v/>
      </c>
      <c r="W966" s="10" t="str">
        <f t="shared" si="28"/>
        <v/>
      </c>
    </row>
    <row r="967" spans="1:23">
      <c r="A967" s="11"/>
      <c r="B967" s="11"/>
      <c r="C967" s="11"/>
      <c r="D967" s="11"/>
      <c r="E967" s="11"/>
      <c r="F967" s="11"/>
      <c r="G967" s="11"/>
      <c r="H967" s="11"/>
      <c r="I967" s="10" t="str">
        <f ca="1">IFERROR(OFFSET(Profile!$B$1,MATCH(D967&amp;"-"&amp;Medical!C967,Profile!B:B,0)-1,1),"NO DATA PROFILE FOUND")</f>
        <v>NO DATA PROFILE FOUND</v>
      </c>
      <c r="J967" s="10" t="e">
        <f ca="1">OFFSET(Profile!$B$1,MATCH(D967&amp;"-"&amp;Medical!C967,Profile!B:B,0)-1,2)</f>
        <v>#N/A</v>
      </c>
      <c r="K967" s="10" t="e">
        <f ca="1">OFFSET(Profile!$B$1,MATCH(D967&amp;"-"&amp;Medical!C967,Profile!B:B,0)-1,3)</f>
        <v>#N/A</v>
      </c>
      <c r="L967" s="10" t="e">
        <f ca="1">OFFSET(Profile!$B$1,MATCH(D967&amp;"-"&amp;Medical!C967,Profile!B:B,0)-1,4)</f>
        <v>#N/A</v>
      </c>
      <c r="M967" s="10" t="e">
        <f ca="1">OFFSET(Profile!$B$1,MATCH(D967&amp;"-"&amp;Medical!C967,Profile!B:B,0)-1,5)</f>
        <v>#N/A</v>
      </c>
      <c r="N967" s="13"/>
      <c r="O967" s="13"/>
      <c r="P967" s="13"/>
      <c r="Q967" s="13"/>
      <c r="R967" s="27"/>
      <c r="S967" s="27"/>
      <c r="T967" s="27"/>
      <c r="U967" s="30" t="str">
        <f ca="1">IF(A967="","",IFERROR(IF(OFFSET('Data Model'!$K$1,MATCH(W967,'Data Model'!L:L,0)-1,0)=TRUE,"Y","N"),"N"))</f>
        <v/>
      </c>
      <c r="V967" s="10" t="str">
        <f t="shared" si="27"/>
        <v/>
      </c>
      <c r="W967" s="10" t="str">
        <f t="shared" si="28"/>
        <v/>
      </c>
    </row>
    <row r="968" spans="1:23">
      <c r="A968" s="11"/>
      <c r="B968" s="11"/>
      <c r="C968" s="11"/>
      <c r="D968" s="11"/>
      <c r="E968" s="11"/>
      <c r="F968" s="11"/>
      <c r="G968" s="11"/>
      <c r="H968" s="11"/>
      <c r="I968" s="10" t="str">
        <f ca="1">IFERROR(OFFSET(Profile!$B$1,MATCH(D968&amp;"-"&amp;Medical!C968,Profile!B:B,0)-1,1),"NO DATA PROFILE FOUND")</f>
        <v>NO DATA PROFILE FOUND</v>
      </c>
      <c r="J968" s="10" t="e">
        <f ca="1">OFFSET(Profile!$B$1,MATCH(D968&amp;"-"&amp;Medical!C968,Profile!B:B,0)-1,2)</f>
        <v>#N/A</v>
      </c>
      <c r="K968" s="10" t="e">
        <f ca="1">OFFSET(Profile!$B$1,MATCH(D968&amp;"-"&amp;Medical!C968,Profile!B:B,0)-1,3)</f>
        <v>#N/A</v>
      </c>
      <c r="L968" s="10" t="e">
        <f ca="1">OFFSET(Profile!$B$1,MATCH(D968&amp;"-"&amp;Medical!C968,Profile!B:B,0)-1,4)</f>
        <v>#N/A</v>
      </c>
      <c r="M968" s="10" t="e">
        <f ca="1">OFFSET(Profile!$B$1,MATCH(D968&amp;"-"&amp;Medical!C968,Profile!B:B,0)-1,5)</f>
        <v>#N/A</v>
      </c>
      <c r="N968" s="13"/>
      <c r="O968" s="13"/>
      <c r="P968" s="13"/>
      <c r="Q968" s="13"/>
      <c r="R968" s="27"/>
      <c r="S968" s="27"/>
      <c r="T968" s="27"/>
      <c r="U968" s="30" t="str">
        <f ca="1">IF(A968="","",IFERROR(IF(OFFSET('Data Model'!$K$1,MATCH(W968,'Data Model'!L:L,0)-1,0)=TRUE,"Y","N"),"N"))</f>
        <v/>
      </c>
      <c r="V968" s="10" t="str">
        <f t="shared" si="27"/>
        <v/>
      </c>
      <c r="W968" s="10" t="str">
        <f t="shared" si="28"/>
        <v/>
      </c>
    </row>
    <row r="969" spans="1:23">
      <c r="A969" s="11"/>
      <c r="B969" s="11"/>
      <c r="C969" s="11"/>
      <c r="D969" s="11"/>
      <c r="E969" s="11"/>
      <c r="F969" s="11"/>
      <c r="G969" s="11"/>
      <c r="H969" s="11"/>
      <c r="I969" s="10" t="str">
        <f ca="1">IFERROR(OFFSET(Profile!$B$1,MATCH(D969&amp;"-"&amp;Medical!C969,Profile!B:B,0)-1,1),"NO DATA PROFILE FOUND")</f>
        <v>NO DATA PROFILE FOUND</v>
      </c>
      <c r="J969" s="10" t="e">
        <f ca="1">OFFSET(Profile!$B$1,MATCH(D969&amp;"-"&amp;Medical!C969,Profile!B:B,0)-1,2)</f>
        <v>#N/A</v>
      </c>
      <c r="K969" s="10" t="e">
        <f ca="1">OFFSET(Profile!$B$1,MATCH(D969&amp;"-"&amp;Medical!C969,Profile!B:B,0)-1,3)</f>
        <v>#N/A</v>
      </c>
      <c r="L969" s="10" t="e">
        <f ca="1">OFFSET(Profile!$B$1,MATCH(D969&amp;"-"&amp;Medical!C969,Profile!B:B,0)-1,4)</f>
        <v>#N/A</v>
      </c>
      <c r="M969" s="10" t="e">
        <f ca="1">OFFSET(Profile!$B$1,MATCH(D969&amp;"-"&amp;Medical!C969,Profile!B:B,0)-1,5)</f>
        <v>#N/A</v>
      </c>
      <c r="N969" s="13"/>
      <c r="O969" s="13"/>
      <c r="P969" s="13"/>
      <c r="Q969" s="13"/>
      <c r="R969" s="27"/>
      <c r="S969" s="27"/>
      <c r="T969" s="27"/>
      <c r="U969" s="30" t="str">
        <f ca="1">IF(A969="","",IFERROR(IF(OFFSET('Data Model'!$K$1,MATCH(W969,'Data Model'!L:L,0)-1,0)=TRUE,"Y","N"),"N"))</f>
        <v/>
      </c>
      <c r="V969" s="10" t="str">
        <f t="shared" si="27"/>
        <v/>
      </c>
      <c r="W969" s="10" t="str">
        <f t="shared" si="28"/>
        <v/>
      </c>
    </row>
    <row r="970" spans="1:23">
      <c r="A970" s="11"/>
      <c r="B970" s="11"/>
      <c r="C970" s="11"/>
      <c r="D970" s="11"/>
      <c r="E970" s="11"/>
      <c r="F970" s="11"/>
      <c r="G970" s="11"/>
      <c r="H970" s="11"/>
      <c r="I970" s="10" t="str">
        <f ca="1">IFERROR(OFFSET(Profile!$B$1,MATCH(D970&amp;"-"&amp;Medical!C970,Profile!B:B,0)-1,1),"NO DATA PROFILE FOUND")</f>
        <v>NO DATA PROFILE FOUND</v>
      </c>
      <c r="J970" s="10" t="e">
        <f ca="1">OFFSET(Profile!$B$1,MATCH(D970&amp;"-"&amp;Medical!C970,Profile!B:B,0)-1,2)</f>
        <v>#N/A</v>
      </c>
      <c r="K970" s="10" t="e">
        <f ca="1">OFFSET(Profile!$B$1,MATCH(D970&amp;"-"&amp;Medical!C970,Profile!B:B,0)-1,3)</f>
        <v>#N/A</v>
      </c>
      <c r="L970" s="10" t="e">
        <f ca="1">OFFSET(Profile!$B$1,MATCH(D970&amp;"-"&amp;Medical!C970,Profile!B:B,0)-1,4)</f>
        <v>#N/A</v>
      </c>
      <c r="M970" s="10" t="e">
        <f ca="1">OFFSET(Profile!$B$1,MATCH(D970&amp;"-"&amp;Medical!C970,Profile!B:B,0)-1,5)</f>
        <v>#N/A</v>
      </c>
      <c r="N970" s="13"/>
      <c r="O970" s="13"/>
      <c r="P970" s="13"/>
      <c r="Q970" s="13"/>
      <c r="R970" s="27"/>
      <c r="S970" s="27"/>
      <c r="T970" s="27"/>
      <c r="U970" s="30" t="str">
        <f ca="1">IF(A970="","",IFERROR(IF(OFFSET('Data Model'!$K$1,MATCH(W970,'Data Model'!L:L,0)-1,0)=TRUE,"Y","N"),"N"))</f>
        <v/>
      </c>
      <c r="V970" s="10" t="str">
        <f t="shared" si="27"/>
        <v/>
      </c>
      <c r="W970" s="10" t="str">
        <f t="shared" si="28"/>
        <v/>
      </c>
    </row>
    <row r="971" spans="1:23">
      <c r="A971" s="11"/>
      <c r="B971" s="11"/>
      <c r="C971" s="11"/>
      <c r="D971" s="11"/>
      <c r="E971" s="11"/>
      <c r="F971" s="11"/>
      <c r="G971" s="11"/>
      <c r="H971" s="11"/>
      <c r="I971" s="10" t="str">
        <f ca="1">IFERROR(OFFSET(Profile!$B$1,MATCH(D971&amp;"-"&amp;Medical!C971,Profile!B:B,0)-1,1),"NO DATA PROFILE FOUND")</f>
        <v>NO DATA PROFILE FOUND</v>
      </c>
      <c r="J971" s="10" t="e">
        <f ca="1">OFFSET(Profile!$B$1,MATCH(D971&amp;"-"&amp;Medical!C971,Profile!B:B,0)-1,2)</f>
        <v>#N/A</v>
      </c>
      <c r="K971" s="10" t="e">
        <f ca="1">OFFSET(Profile!$B$1,MATCH(D971&amp;"-"&amp;Medical!C971,Profile!B:B,0)-1,3)</f>
        <v>#N/A</v>
      </c>
      <c r="L971" s="10" t="e">
        <f ca="1">OFFSET(Profile!$B$1,MATCH(D971&amp;"-"&amp;Medical!C971,Profile!B:B,0)-1,4)</f>
        <v>#N/A</v>
      </c>
      <c r="M971" s="10" t="e">
        <f ca="1">OFFSET(Profile!$B$1,MATCH(D971&amp;"-"&amp;Medical!C971,Profile!B:B,0)-1,5)</f>
        <v>#N/A</v>
      </c>
      <c r="N971" s="13"/>
      <c r="O971" s="13"/>
      <c r="P971" s="13"/>
      <c r="Q971" s="13"/>
      <c r="R971" s="27"/>
      <c r="S971" s="27"/>
      <c r="T971" s="27"/>
      <c r="U971" s="30" t="str">
        <f ca="1">IF(A971="","",IFERROR(IF(OFFSET('Data Model'!$K$1,MATCH(W971,'Data Model'!L:L,0)-1,0)=TRUE,"Y","N"),"N"))</f>
        <v/>
      </c>
      <c r="V971" s="10" t="str">
        <f t="shared" si="27"/>
        <v/>
      </c>
      <c r="W971" s="10" t="str">
        <f t="shared" si="28"/>
        <v/>
      </c>
    </row>
    <row r="972" spans="1:23">
      <c r="A972" s="11"/>
      <c r="B972" s="11"/>
      <c r="C972" s="11"/>
      <c r="D972" s="11"/>
      <c r="E972" s="11"/>
      <c r="F972" s="11"/>
      <c r="G972" s="11"/>
      <c r="H972" s="11"/>
      <c r="I972" s="10" t="str">
        <f ca="1">IFERROR(OFFSET(Profile!$B$1,MATCH(D972&amp;"-"&amp;Medical!C972,Profile!B:B,0)-1,1),"NO DATA PROFILE FOUND")</f>
        <v>NO DATA PROFILE FOUND</v>
      </c>
      <c r="J972" s="10" t="e">
        <f ca="1">OFFSET(Profile!$B$1,MATCH(D972&amp;"-"&amp;Medical!C972,Profile!B:B,0)-1,2)</f>
        <v>#N/A</v>
      </c>
      <c r="K972" s="10" t="e">
        <f ca="1">OFFSET(Profile!$B$1,MATCH(D972&amp;"-"&amp;Medical!C972,Profile!B:B,0)-1,3)</f>
        <v>#N/A</v>
      </c>
      <c r="L972" s="10" t="e">
        <f ca="1">OFFSET(Profile!$B$1,MATCH(D972&amp;"-"&amp;Medical!C972,Profile!B:B,0)-1,4)</f>
        <v>#N/A</v>
      </c>
      <c r="M972" s="10" t="e">
        <f ca="1">OFFSET(Profile!$B$1,MATCH(D972&amp;"-"&amp;Medical!C972,Profile!B:B,0)-1,5)</f>
        <v>#N/A</v>
      </c>
      <c r="N972" s="13"/>
      <c r="O972" s="13"/>
      <c r="P972" s="13"/>
      <c r="Q972" s="13"/>
      <c r="R972" s="27"/>
      <c r="S972" s="27"/>
      <c r="T972" s="27"/>
      <c r="U972" s="30" t="str">
        <f ca="1">IF(A972="","",IFERROR(IF(OFFSET('Data Model'!$K$1,MATCH(W972,'Data Model'!L:L,0)-1,0)=TRUE,"Y","N"),"N"))</f>
        <v/>
      </c>
      <c r="V972" s="10" t="str">
        <f t="shared" si="27"/>
        <v/>
      </c>
      <c r="W972" s="10" t="str">
        <f t="shared" si="28"/>
        <v/>
      </c>
    </row>
    <row r="973" spans="1:23">
      <c r="A973" s="11"/>
      <c r="B973" s="11"/>
      <c r="C973" s="11"/>
      <c r="D973" s="11"/>
      <c r="E973" s="11"/>
      <c r="F973" s="11"/>
      <c r="G973" s="11"/>
      <c r="H973" s="11"/>
      <c r="I973" s="10" t="str">
        <f ca="1">IFERROR(OFFSET(Profile!$B$1,MATCH(D973&amp;"-"&amp;Medical!C973,Profile!B:B,0)-1,1),"NO DATA PROFILE FOUND")</f>
        <v>NO DATA PROFILE FOUND</v>
      </c>
      <c r="J973" s="10" t="e">
        <f ca="1">OFFSET(Profile!$B$1,MATCH(D973&amp;"-"&amp;Medical!C973,Profile!B:B,0)-1,2)</f>
        <v>#N/A</v>
      </c>
      <c r="K973" s="10" t="e">
        <f ca="1">OFFSET(Profile!$B$1,MATCH(D973&amp;"-"&amp;Medical!C973,Profile!B:B,0)-1,3)</f>
        <v>#N/A</v>
      </c>
      <c r="L973" s="10" t="e">
        <f ca="1">OFFSET(Profile!$B$1,MATCH(D973&amp;"-"&amp;Medical!C973,Profile!B:B,0)-1,4)</f>
        <v>#N/A</v>
      </c>
      <c r="M973" s="10" t="e">
        <f ca="1">OFFSET(Profile!$B$1,MATCH(D973&amp;"-"&amp;Medical!C973,Profile!B:B,0)-1,5)</f>
        <v>#N/A</v>
      </c>
      <c r="N973" s="13"/>
      <c r="O973" s="13"/>
      <c r="P973" s="13"/>
      <c r="Q973" s="13"/>
      <c r="R973" s="27"/>
      <c r="S973" s="27"/>
      <c r="T973" s="27"/>
      <c r="U973" s="30" t="str">
        <f ca="1">IF(A973="","",IFERROR(IF(OFFSET('Data Model'!$K$1,MATCH(W973,'Data Model'!L:L,0)-1,0)=TRUE,"Y","N"),"N"))</f>
        <v/>
      </c>
      <c r="V973" s="10" t="str">
        <f t="shared" si="27"/>
        <v/>
      </c>
      <c r="W973" s="10" t="str">
        <f t="shared" si="28"/>
        <v/>
      </c>
    </row>
    <row r="974" spans="1:23">
      <c r="A974" s="11"/>
      <c r="B974" s="11"/>
      <c r="C974" s="11"/>
      <c r="D974" s="11"/>
      <c r="E974" s="11"/>
      <c r="F974" s="11"/>
      <c r="G974" s="11"/>
      <c r="H974" s="11"/>
      <c r="I974" s="10" t="str">
        <f ca="1">IFERROR(OFFSET(Profile!$B$1,MATCH(D974&amp;"-"&amp;Medical!C974,Profile!B:B,0)-1,1),"NO DATA PROFILE FOUND")</f>
        <v>NO DATA PROFILE FOUND</v>
      </c>
      <c r="J974" s="10" t="e">
        <f ca="1">OFFSET(Profile!$B$1,MATCH(D974&amp;"-"&amp;Medical!C974,Profile!B:B,0)-1,2)</f>
        <v>#N/A</v>
      </c>
      <c r="K974" s="10" t="e">
        <f ca="1">OFFSET(Profile!$B$1,MATCH(D974&amp;"-"&amp;Medical!C974,Profile!B:B,0)-1,3)</f>
        <v>#N/A</v>
      </c>
      <c r="L974" s="10" t="e">
        <f ca="1">OFFSET(Profile!$B$1,MATCH(D974&amp;"-"&amp;Medical!C974,Profile!B:B,0)-1,4)</f>
        <v>#N/A</v>
      </c>
      <c r="M974" s="10" t="e">
        <f ca="1">OFFSET(Profile!$B$1,MATCH(D974&amp;"-"&amp;Medical!C974,Profile!B:B,0)-1,5)</f>
        <v>#N/A</v>
      </c>
      <c r="N974" s="13"/>
      <c r="O974" s="13"/>
      <c r="P974" s="13"/>
      <c r="Q974" s="13"/>
      <c r="R974" s="27"/>
      <c r="S974" s="27"/>
      <c r="T974" s="27"/>
      <c r="U974" s="30" t="str">
        <f ca="1">IF(A974="","",IFERROR(IF(OFFSET('Data Model'!$K$1,MATCH(W974,'Data Model'!L:L,0)-1,0)=TRUE,"Y","N"),"N"))</f>
        <v/>
      </c>
      <c r="V974" s="10" t="str">
        <f t="shared" si="27"/>
        <v/>
      </c>
      <c r="W974" s="10" t="str">
        <f t="shared" si="28"/>
        <v/>
      </c>
    </row>
    <row r="975" spans="1:23">
      <c r="A975" s="11"/>
      <c r="B975" s="11"/>
      <c r="C975" s="11"/>
      <c r="D975" s="11"/>
      <c r="E975" s="11"/>
      <c r="F975" s="11"/>
      <c r="G975" s="11"/>
      <c r="H975" s="11"/>
      <c r="I975" s="10" t="str">
        <f ca="1">IFERROR(OFFSET(Profile!$B$1,MATCH(D975&amp;"-"&amp;Medical!C975,Profile!B:B,0)-1,1),"NO DATA PROFILE FOUND")</f>
        <v>NO DATA PROFILE FOUND</v>
      </c>
      <c r="J975" s="10" t="e">
        <f ca="1">OFFSET(Profile!$B$1,MATCH(D975&amp;"-"&amp;Medical!C975,Profile!B:B,0)-1,2)</f>
        <v>#N/A</v>
      </c>
      <c r="K975" s="10" t="e">
        <f ca="1">OFFSET(Profile!$B$1,MATCH(D975&amp;"-"&amp;Medical!C975,Profile!B:B,0)-1,3)</f>
        <v>#N/A</v>
      </c>
      <c r="L975" s="10" t="e">
        <f ca="1">OFFSET(Profile!$B$1,MATCH(D975&amp;"-"&amp;Medical!C975,Profile!B:B,0)-1,4)</f>
        <v>#N/A</v>
      </c>
      <c r="M975" s="10" t="e">
        <f ca="1">OFFSET(Profile!$B$1,MATCH(D975&amp;"-"&amp;Medical!C975,Profile!B:B,0)-1,5)</f>
        <v>#N/A</v>
      </c>
      <c r="N975" s="13"/>
      <c r="O975" s="13"/>
      <c r="P975" s="13"/>
      <c r="Q975" s="13"/>
      <c r="R975" s="27"/>
      <c r="S975" s="27"/>
      <c r="T975" s="27"/>
      <c r="U975" s="30" t="str">
        <f ca="1">IF(A975="","",IFERROR(IF(OFFSET('Data Model'!$K$1,MATCH(W975,'Data Model'!L:L,0)-1,0)=TRUE,"Y","N"),"N"))</f>
        <v/>
      </c>
      <c r="V975" s="10" t="str">
        <f t="shared" si="27"/>
        <v/>
      </c>
      <c r="W975" s="10" t="str">
        <f t="shared" si="28"/>
        <v/>
      </c>
    </row>
    <row r="976" spans="1:23">
      <c r="A976" s="11"/>
      <c r="B976" s="11"/>
      <c r="C976" s="11"/>
      <c r="D976" s="11"/>
      <c r="E976" s="11"/>
      <c r="F976" s="11"/>
      <c r="G976" s="11"/>
      <c r="H976" s="11"/>
      <c r="I976" s="10" t="str">
        <f ca="1">IFERROR(OFFSET(Profile!$B$1,MATCH(D976&amp;"-"&amp;Medical!C976,Profile!B:B,0)-1,1),"NO DATA PROFILE FOUND")</f>
        <v>NO DATA PROFILE FOUND</v>
      </c>
      <c r="J976" s="10" t="e">
        <f ca="1">OFFSET(Profile!$B$1,MATCH(D976&amp;"-"&amp;Medical!C976,Profile!B:B,0)-1,2)</f>
        <v>#N/A</v>
      </c>
      <c r="K976" s="10" t="e">
        <f ca="1">OFFSET(Profile!$B$1,MATCH(D976&amp;"-"&amp;Medical!C976,Profile!B:B,0)-1,3)</f>
        <v>#N/A</v>
      </c>
      <c r="L976" s="10" t="e">
        <f ca="1">OFFSET(Profile!$B$1,MATCH(D976&amp;"-"&amp;Medical!C976,Profile!B:B,0)-1,4)</f>
        <v>#N/A</v>
      </c>
      <c r="M976" s="10" t="e">
        <f ca="1">OFFSET(Profile!$B$1,MATCH(D976&amp;"-"&amp;Medical!C976,Profile!B:B,0)-1,5)</f>
        <v>#N/A</v>
      </c>
      <c r="N976" s="13"/>
      <c r="O976" s="13"/>
      <c r="P976" s="13"/>
      <c r="Q976" s="13"/>
      <c r="R976" s="27"/>
      <c r="S976" s="27"/>
      <c r="T976" s="27"/>
      <c r="U976" s="30" t="str">
        <f ca="1">IF(A976="","",IFERROR(IF(OFFSET('Data Model'!$K$1,MATCH(W976,'Data Model'!L:L,0)-1,0)=TRUE,"Y","N"),"N"))</f>
        <v/>
      </c>
      <c r="V976" s="10" t="str">
        <f t="shared" si="27"/>
        <v/>
      </c>
      <c r="W976" s="10" t="str">
        <f t="shared" si="28"/>
        <v/>
      </c>
    </row>
    <row r="977" spans="1:23">
      <c r="A977" s="11"/>
      <c r="B977" s="11"/>
      <c r="C977" s="11"/>
      <c r="D977" s="11"/>
      <c r="E977" s="11"/>
      <c r="F977" s="11"/>
      <c r="G977" s="11"/>
      <c r="H977" s="11"/>
      <c r="I977" s="10" t="str">
        <f ca="1">IFERROR(OFFSET(Profile!$B$1,MATCH(D977&amp;"-"&amp;Medical!C977,Profile!B:B,0)-1,1),"NO DATA PROFILE FOUND")</f>
        <v>NO DATA PROFILE FOUND</v>
      </c>
      <c r="J977" s="10" t="e">
        <f ca="1">OFFSET(Profile!$B$1,MATCH(D977&amp;"-"&amp;Medical!C977,Profile!B:B,0)-1,2)</f>
        <v>#N/A</v>
      </c>
      <c r="K977" s="10" t="e">
        <f ca="1">OFFSET(Profile!$B$1,MATCH(D977&amp;"-"&amp;Medical!C977,Profile!B:B,0)-1,3)</f>
        <v>#N/A</v>
      </c>
      <c r="L977" s="10" t="e">
        <f ca="1">OFFSET(Profile!$B$1,MATCH(D977&amp;"-"&amp;Medical!C977,Profile!B:B,0)-1,4)</f>
        <v>#N/A</v>
      </c>
      <c r="M977" s="10" t="e">
        <f ca="1">OFFSET(Profile!$B$1,MATCH(D977&amp;"-"&amp;Medical!C977,Profile!B:B,0)-1,5)</f>
        <v>#N/A</v>
      </c>
      <c r="N977" s="13"/>
      <c r="O977" s="13"/>
      <c r="P977" s="13"/>
      <c r="Q977" s="13"/>
      <c r="R977" s="27"/>
      <c r="S977" s="27"/>
      <c r="T977" s="27"/>
      <c r="U977" s="30" t="str">
        <f ca="1">IF(A977="","",IFERROR(IF(OFFSET('Data Model'!$K$1,MATCH(W977,'Data Model'!L:L,0)-1,0)=TRUE,"Y","N"),"N"))</f>
        <v/>
      </c>
      <c r="V977" s="10" t="str">
        <f t="shared" si="27"/>
        <v/>
      </c>
      <c r="W977" s="10" t="str">
        <f t="shared" si="28"/>
        <v/>
      </c>
    </row>
    <row r="978" spans="1:23">
      <c r="A978" s="11"/>
      <c r="B978" s="11"/>
      <c r="C978" s="11"/>
      <c r="D978" s="11"/>
      <c r="E978" s="11"/>
      <c r="F978" s="11"/>
      <c r="G978" s="11"/>
      <c r="H978" s="11"/>
      <c r="I978" s="10" t="str">
        <f ca="1">IFERROR(OFFSET(Profile!$B$1,MATCH(D978&amp;"-"&amp;Medical!C978,Profile!B:B,0)-1,1),"NO DATA PROFILE FOUND")</f>
        <v>NO DATA PROFILE FOUND</v>
      </c>
      <c r="J978" s="10" t="e">
        <f ca="1">OFFSET(Profile!$B$1,MATCH(D978&amp;"-"&amp;Medical!C978,Profile!B:B,0)-1,2)</f>
        <v>#N/A</v>
      </c>
      <c r="K978" s="10" t="e">
        <f ca="1">OFFSET(Profile!$B$1,MATCH(D978&amp;"-"&amp;Medical!C978,Profile!B:B,0)-1,3)</f>
        <v>#N/A</v>
      </c>
      <c r="L978" s="10" t="e">
        <f ca="1">OFFSET(Profile!$B$1,MATCH(D978&amp;"-"&amp;Medical!C978,Profile!B:B,0)-1,4)</f>
        <v>#N/A</v>
      </c>
      <c r="M978" s="10" t="e">
        <f ca="1">OFFSET(Profile!$B$1,MATCH(D978&amp;"-"&amp;Medical!C978,Profile!B:B,0)-1,5)</f>
        <v>#N/A</v>
      </c>
      <c r="N978" s="13"/>
      <c r="O978" s="13"/>
      <c r="P978" s="13"/>
      <c r="Q978" s="13"/>
      <c r="R978" s="27"/>
      <c r="S978" s="27"/>
      <c r="T978" s="27"/>
      <c r="U978" s="30" t="str">
        <f ca="1">IF(A978="","",IFERROR(IF(OFFSET('Data Model'!$K$1,MATCH(W978,'Data Model'!L:L,0)-1,0)=TRUE,"Y","N"),"N"))</f>
        <v/>
      </c>
      <c r="V978" s="10" t="str">
        <f t="shared" si="27"/>
        <v/>
      </c>
      <c r="W978" s="10" t="str">
        <f t="shared" si="28"/>
        <v/>
      </c>
    </row>
    <row r="979" spans="1:23">
      <c r="A979" s="11"/>
      <c r="B979" s="11"/>
      <c r="C979" s="11"/>
      <c r="D979" s="11"/>
      <c r="E979" s="11"/>
      <c r="F979" s="11"/>
      <c r="G979" s="11"/>
      <c r="H979" s="11"/>
      <c r="I979" s="10" t="str">
        <f ca="1">IFERROR(OFFSET(Profile!$B$1,MATCH(D979&amp;"-"&amp;Medical!C979,Profile!B:B,0)-1,1),"NO DATA PROFILE FOUND")</f>
        <v>NO DATA PROFILE FOUND</v>
      </c>
      <c r="J979" s="10" t="e">
        <f ca="1">OFFSET(Profile!$B$1,MATCH(D979&amp;"-"&amp;Medical!C979,Profile!B:B,0)-1,2)</f>
        <v>#N/A</v>
      </c>
      <c r="K979" s="10" t="e">
        <f ca="1">OFFSET(Profile!$B$1,MATCH(D979&amp;"-"&amp;Medical!C979,Profile!B:B,0)-1,3)</f>
        <v>#N/A</v>
      </c>
      <c r="L979" s="10" t="e">
        <f ca="1">OFFSET(Profile!$B$1,MATCH(D979&amp;"-"&amp;Medical!C979,Profile!B:B,0)-1,4)</f>
        <v>#N/A</v>
      </c>
      <c r="M979" s="10" t="e">
        <f ca="1">OFFSET(Profile!$B$1,MATCH(D979&amp;"-"&amp;Medical!C979,Profile!B:B,0)-1,5)</f>
        <v>#N/A</v>
      </c>
      <c r="N979" s="13"/>
      <c r="O979" s="13"/>
      <c r="P979" s="13"/>
      <c r="Q979" s="13"/>
      <c r="R979" s="27"/>
      <c r="S979" s="27"/>
      <c r="T979" s="27"/>
      <c r="U979" s="30" t="str">
        <f ca="1">IF(A979="","",IFERROR(IF(OFFSET('Data Model'!$K$1,MATCH(W979,'Data Model'!L:L,0)-1,0)=TRUE,"Y","N"),"N"))</f>
        <v/>
      </c>
      <c r="V979" s="10" t="str">
        <f t="shared" si="27"/>
        <v/>
      </c>
      <c r="W979" s="10" t="str">
        <f t="shared" si="28"/>
        <v/>
      </c>
    </row>
    <row r="980" spans="1:23">
      <c r="A980" s="11"/>
      <c r="B980" s="11"/>
      <c r="C980" s="11"/>
      <c r="D980" s="11"/>
      <c r="E980" s="11"/>
      <c r="F980" s="11"/>
      <c r="G980" s="11"/>
      <c r="H980" s="11"/>
      <c r="I980" s="10" t="str">
        <f ca="1">IFERROR(OFFSET(Profile!$B$1,MATCH(D980&amp;"-"&amp;Medical!C980,Profile!B:B,0)-1,1),"NO DATA PROFILE FOUND")</f>
        <v>NO DATA PROFILE FOUND</v>
      </c>
      <c r="J980" s="10" t="e">
        <f ca="1">OFFSET(Profile!$B$1,MATCH(D980&amp;"-"&amp;Medical!C980,Profile!B:B,0)-1,2)</f>
        <v>#N/A</v>
      </c>
      <c r="K980" s="10" t="e">
        <f ca="1">OFFSET(Profile!$B$1,MATCH(D980&amp;"-"&amp;Medical!C980,Profile!B:B,0)-1,3)</f>
        <v>#N/A</v>
      </c>
      <c r="L980" s="10" t="e">
        <f ca="1">OFFSET(Profile!$B$1,MATCH(D980&amp;"-"&amp;Medical!C980,Profile!B:B,0)-1,4)</f>
        <v>#N/A</v>
      </c>
      <c r="M980" s="10" t="e">
        <f ca="1">OFFSET(Profile!$B$1,MATCH(D980&amp;"-"&amp;Medical!C980,Profile!B:B,0)-1,5)</f>
        <v>#N/A</v>
      </c>
      <c r="N980" s="13"/>
      <c r="O980" s="13"/>
      <c r="P980" s="13"/>
      <c r="Q980" s="13"/>
      <c r="R980" s="27"/>
      <c r="S980" s="27"/>
      <c r="T980" s="27"/>
      <c r="U980" s="30" t="str">
        <f ca="1">IF(A980="","",IFERROR(IF(OFFSET('Data Model'!$K$1,MATCH(W980,'Data Model'!L:L,0)-1,0)=TRUE,"Y","N"),"N"))</f>
        <v/>
      </c>
      <c r="V980" s="10" t="str">
        <f t="shared" si="27"/>
        <v/>
      </c>
      <c r="W980" s="10" t="str">
        <f t="shared" si="28"/>
        <v/>
      </c>
    </row>
    <row r="981" spans="1:23">
      <c r="A981" s="11"/>
      <c r="B981" s="11"/>
      <c r="C981" s="11"/>
      <c r="D981" s="11"/>
      <c r="E981" s="11"/>
      <c r="F981" s="11"/>
      <c r="G981" s="11"/>
      <c r="H981" s="11"/>
      <c r="I981" s="10" t="str">
        <f ca="1">IFERROR(OFFSET(Profile!$B$1,MATCH(D981&amp;"-"&amp;Medical!C981,Profile!B:B,0)-1,1),"NO DATA PROFILE FOUND")</f>
        <v>NO DATA PROFILE FOUND</v>
      </c>
      <c r="J981" s="10" t="e">
        <f ca="1">OFFSET(Profile!$B$1,MATCH(D981&amp;"-"&amp;Medical!C981,Profile!B:B,0)-1,2)</f>
        <v>#N/A</v>
      </c>
      <c r="K981" s="10" t="e">
        <f ca="1">OFFSET(Profile!$B$1,MATCH(D981&amp;"-"&amp;Medical!C981,Profile!B:B,0)-1,3)</f>
        <v>#N/A</v>
      </c>
      <c r="L981" s="10" t="e">
        <f ca="1">OFFSET(Profile!$B$1,MATCH(D981&amp;"-"&amp;Medical!C981,Profile!B:B,0)-1,4)</f>
        <v>#N/A</v>
      </c>
      <c r="M981" s="10" t="e">
        <f ca="1">OFFSET(Profile!$B$1,MATCH(D981&amp;"-"&amp;Medical!C981,Profile!B:B,0)-1,5)</f>
        <v>#N/A</v>
      </c>
      <c r="N981" s="13"/>
      <c r="O981" s="13"/>
      <c r="P981" s="13"/>
      <c r="Q981" s="13"/>
      <c r="R981" s="27"/>
      <c r="S981" s="27"/>
      <c r="T981" s="27"/>
      <c r="U981" s="30" t="str">
        <f ca="1">IF(A981="","",IFERROR(IF(OFFSET('Data Model'!$K$1,MATCH(W981,'Data Model'!L:L,0)-1,0)=TRUE,"Y","N"),"N"))</f>
        <v/>
      </c>
      <c r="V981" s="10" t="str">
        <f t="shared" si="27"/>
        <v/>
      </c>
      <c r="W981" s="10" t="str">
        <f t="shared" si="28"/>
        <v/>
      </c>
    </row>
    <row r="982" spans="1:23">
      <c r="A982" s="11"/>
      <c r="B982" s="11"/>
      <c r="C982" s="11"/>
      <c r="D982" s="11"/>
      <c r="E982" s="11"/>
      <c r="F982" s="11"/>
      <c r="G982" s="11"/>
      <c r="H982" s="11"/>
      <c r="I982" s="10" t="str">
        <f ca="1">IFERROR(OFFSET(Profile!$B$1,MATCH(D982&amp;"-"&amp;Medical!C982,Profile!B:B,0)-1,1),"NO DATA PROFILE FOUND")</f>
        <v>NO DATA PROFILE FOUND</v>
      </c>
      <c r="J982" s="10" t="e">
        <f ca="1">OFFSET(Profile!$B$1,MATCH(D982&amp;"-"&amp;Medical!C982,Profile!B:B,0)-1,2)</f>
        <v>#N/A</v>
      </c>
      <c r="K982" s="10" t="e">
        <f ca="1">OFFSET(Profile!$B$1,MATCH(D982&amp;"-"&amp;Medical!C982,Profile!B:B,0)-1,3)</f>
        <v>#N/A</v>
      </c>
      <c r="L982" s="10" t="e">
        <f ca="1">OFFSET(Profile!$B$1,MATCH(D982&amp;"-"&amp;Medical!C982,Profile!B:B,0)-1,4)</f>
        <v>#N/A</v>
      </c>
      <c r="M982" s="10" t="e">
        <f ca="1">OFFSET(Profile!$B$1,MATCH(D982&amp;"-"&amp;Medical!C982,Profile!B:B,0)-1,5)</f>
        <v>#N/A</v>
      </c>
      <c r="N982" s="13"/>
      <c r="O982" s="13"/>
      <c r="P982" s="13"/>
      <c r="Q982" s="13"/>
      <c r="R982" s="27"/>
      <c r="S982" s="27"/>
      <c r="T982" s="27"/>
      <c r="U982" s="30" t="str">
        <f ca="1">IF(A982="","",IFERROR(IF(OFFSET('Data Model'!$K$1,MATCH(W982,'Data Model'!L:L,0)-1,0)=TRUE,"Y","N"),"N"))</f>
        <v/>
      </c>
      <c r="V982" s="10" t="str">
        <f t="shared" si="27"/>
        <v/>
      </c>
      <c r="W982" s="10" t="str">
        <f t="shared" si="28"/>
        <v/>
      </c>
    </row>
    <row r="983" spans="1:23">
      <c r="A983" s="11"/>
      <c r="B983" s="11"/>
      <c r="C983" s="11"/>
      <c r="D983" s="11"/>
      <c r="E983" s="11"/>
      <c r="F983" s="11"/>
      <c r="G983" s="11"/>
      <c r="H983" s="11"/>
      <c r="I983" s="10" t="str">
        <f ca="1">IFERROR(OFFSET(Profile!$B$1,MATCH(D983&amp;"-"&amp;Medical!C983,Profile!B:B,0)-1,1),"NO DATA PROFILE FOUND")</f>
        <v>NO DATA PROFILE FOUND</v>
      </c>
      <c r="J983" s="10" t="e">
        <f ca="1">OFFSET(Profile!$B$1,MATCH(D983&amp;"-"&amp;Medical!C983,Profile!B:B,0)-1,2)</f>
        <v>#N/A</v>
      </c>
      <c r="K983" s="10" t="e">
        <f ca="1">OFFSET(Profile!$B$1,MATCH(D983&amp;"-"&amp;Medical!C983,Profile!B:B,0)-1,3)</f>
        <v>#N/A</v>
      </c>
      <c r="L983" s="10" t="e">
        <f ca="1">OFFSET(Profile!$B$1,MATCH(D983&amp;"-"&amp;Medical!C983,Profile!B:B,0)-1,4)</f>
        <v>#N/A</v>
      </c>
      <c r="M983" s="10" t="e">
        <f ca="1">OFFSET(Profile!$B$1,MATCH(D983&amp;"-"&amp;Medical!C983,Profile!B:B,0)-1,5)</f>
        <v>#N/A</v>
      </c>
      <c r="N983" s="13"/>
      <c r="O983" s="13"/>
      <c r="P983" s="13"/>
      <c r="Q983" s="13"/>
      <c r="R983" s="27"/>
      <c r="S983" s="27"/>
      <c r="T983" s="27"/>
      <c r="U983" s="30" t="str">
        <f ca="1">IF(A983="","",IFERROR(IF(OFFSET('Data Model'!$K$1,MATCH(W983,'Data Model'!L:L,0)-1,0)=TRUE,"Y","N"),"N"))</f>
        <v/>
      </c>
      <c r="V983" s="10" t="str">
        <f t="shared" si="27"/>
        <v/>
      </c>
      <c r="W983" s="10" t="str">
        <f t="shared" si="28"/>
        <v/>
      </c>
    </row>
    <row r="984" spans="1:23">
      <c r="A984" s="11"/>
      <c r="B984" s="11"/>
      <c r="C984" s="11"/>
      <c r="D984" s="11"/>
      <c r="E984" s="11"/>
      <c r="F984" s="11"/>
      <c r="G984" s="11"/>
      <c r="H984" s="11"/>
      <c r="I984" s="10" t="str">
        <f ca="1">IFERROR(OFFSET(Profile!$B$1,MATCH(D984&amp;"-"&amp;Medical!C984,Profile!B:B,0)-1,1),"NO DATA PROFILE FOUND")</f>
        <v>NO DATA PROFILE FOUND</v>
      </c>
      <c r="J984" s="10" t="e">
        <f ca="1">OFFSET(Profile!$B$1,MATCH(D984&amp;"-"&amp;Medical!C984,Profile!B:B,0)-1,2)</f>
        <v>#N/A</v>
      </c>
      <c r="K984" s="10" t="e">
        <f ca="1">OFFSET(Profile!$B$1,MATCH(D984&amp;"-"&amp;Medical!C984,Profile!B:B,0)-1,3)</f>
        <v>#N/A</v>
      </c>
      <c r="L984" s="10" t="e">
        <f ca="1">OFFSET(Profile!$B$1,MATCH(D984&amp;"-"&amp;Medical!C984,Profile!B:B,0)-1,4)</f>
        <v>#N/A</v>
      </c>
      <c r="M984" s="10" t="e">
        <f ca="1">OFFSET(Profile!$B$1,MATCH(D984&amp;"-"&amp;Medical!C984,Profile!B:B,0)-1,5)</f>
        <v>#N/A</v>
      </c>
      <c r="N984" s="13"/>
      <c r="O984" s="13"/>
      <c r="P984" s="13"/>
      <c r="Q984" s="13"/>
      <c r="R984" s="27"/>
      <c r="S984" s="27"/>
      <c r="T984" s="27"/>
      <c r="U984" s="30" t="str">
        <f ca="1">IF(A984="","",IFERROR(IF(OFFSET('Data Model'!$K$1,MATCH(W984,'Data Model'!L:L,0)-1,0)=TRUE,"Y","N"),"N"))</f>
        <v/>
      </c>
      <c r="V984" s="10" t="str">
        <f t="shared" si="27"/>
        <v/>
      </c>
      <c r="W984" s="10" t="str">
        <f t="shared" si="28"/>
        <v/>
      </c>
    </row>
    <row r="985" spans="1:23">
      <c r="A985" s="11"/>
      <c r="B985" s="11"/>
      <c r="C985" s="11"/>
      <c r="D985" s="11"/>
      <c r="E985" s="11"/>
      <c r="F985" s="11"/>
      <c r="G985" s="11"/>
      <c r="H985" s="11"/>
      <c r="I985" s="10" t="str">
        <f ca="1">IFERROR(OFFSET(Profile!$B$1,MATCH(D985&amp;"-"&amp;Medical!C985,Profile!B:B,0)-1,1),"NO DATA PROFILE FOUND")</f>
        <v>NO DATA PROFILE FOUND</v>
      </c>
      <c r="J985" s="10" t="e">
        <f ca="1">OFFSET(Profile!$B$1,MATCH(D985&amp;"-"&amp;Medical!C985,Profile!B:B,0)-1,2)</f>
        <v>#N/A</v>
      </c>
      <c r="K985" s="10" t="e">
        <f ca="1">OFFSET(Profile!$B$1,MATCH(D985&amp;"-"&amp;Medical!C985,Profile!B:B,0)-1,3)</f>
        <v>#N/A</v>
      </c>
      <c r="L985" s="10" t="e">
        <f ca="1">OFFSET(Profile!$B$1,MATCH(D985&amp;"-"&amp;Medical!C985,Profile!B:B,0)-1,4)</f>
        <v>#N/A</v>
      </c>
      <c r="M985" s="10" t="e">
        <f ca="1">OFFSET(Profile!$B$1,MATCH(D985&amp;"-"&amp;Medical!C985,Profile!B:B,0)-1,5)</f>
        <v>#N/A</v>
      </c>
      <c r="N985" s="13"/>
      <c r="O985" s="13"/>
      <c r="P985" s="13"/>
      <c r="Q985" s="13"/>
      <c r="R985" s="27"/>
      <c r="S985" s="27"/>
      <c r="T985" s="27"/>
      <c r="U985" s="30" t="str">
        <f ca="1">IF(A985="","",IFERROR(IF(OFFSET('Data Model'!$K$1,MATCH(W985,'Data Model'!L:L,0)-1,0)=TRUE,"Y","N"),"N"))</f>
        <v/>
      </c>
      <c r="V985" s="10" t="str">
        <f t="shared" si="27"/>
        <v/>
      </c>
      <c r="W985" s="10" t="str">
        <f t="shared" si="28"/>
        <v/>
      </c>
    </row>
    <row r="986" spans="1:23">
      <c r="A986" s="11"/>
      <c r="B986" s="11"/>
      <c r="C986" s="11"/>
      <c r="D986" s="11"/>
      <c r="E986" s="11"/>
      <c r="F986" s="11"/>
      <c r="G986" s="11"/>
      <c r="H986" s="11"/>
      <c r="I986" s="10" t="str">
        <f ca="1">IFERROR(OFFSET(Profile!$B$1,MATCH(D986&amp;"-"&amp;Medical!C986,Profile!B:B,0)-1,1),"NO DATA PROFILE FOUND")</f>
        <v>NO DATA PROFILE FOUND</v>
      </c>
      <c r="J986" s="10" t="e">
        <f ca="1">OFFSET(Profile!$B$1,MATCH(D986&amp;"-"&amp;Medical!C986,Profile!B:B,0)-1,2)</f>
        <v>#N/A</v>
      </c>
      <c r="K986" s="10" t="e">
        <f ca="1">OFFSET(Profile!$B$1,MATCH(D986&amp;"-"&amp;Medical!C986,Profile!B:B,0)-1,3)</f>
        <v>#N/A</v>
      </c>
      <c r="L986" s="10" t="e">
        <f ca="1">OFFSET(Profile!$B$1,MATCH(D986&amp;"-"&amp;Medical!C986,Profile!B:B,0)-1,4)</f>
        <v>#N/A</v>
      </c>
      <c r="M986" s="10" t="e">
        <f ca="1">OFFSET(Profile!$B$1,MATCH(D986&amp;"-"&amp;Medical!C986,Profile!B:B,0)-1,5)</f>
        <v>#N/A</v>
      </c>
      <c r="N986" s="13"/>
      <c r="O986" s="13"/>
      <c r="P986" s="13"/>
      <c r="Q986" s="13"/>
      <c r="R986" s="27"/>
      <c r="S986" s="27"/>
      <c r="T986" s="27"/>
      <c r="U986" s="30" t="str">
        <f ca="1">IF(A986="","",IFERROR(IF(OFFSET('Data Model'!$K$1,MATCH(W986,'Data Model'!L:L,0)-1,0)=TRUE,"Y","N"),"N"))</f>
        <v/>
      </c>
      <c r="V986" s="10" t="str">
        <f t="shared" si="27"/>
        <v/>
      </c>
      <c r="W986" s="10" t="str">
        <f t="shared" si="28"/>
        <v/>
      </c>
    </row>
    <row r="987" spans="1:23">
      <c r="A987" s="11"/>
      <c r="B987" s="11"/>
      <c r="C987" s="11"/>
      <c r="D987" s="11"/>
      <c r="E987" s="11"/>
      <c r="F987" s="11"/>
      <c r="G987" s="11"/>
      <c r="H987" s="11"/>
      <c r="I987" s="10" t="str">
        <f ca="1">IFERROR(OFFSET(Profile!$B$1,MATCH(D987&amp;"-"&amp;Medical!C987,Profile!B:B,0)-1,1),"NO DATA PROFILE FOUND")</f>
        <v>NO DATA PROFILE FOUND</v>
      </c>
      <c r="J987" s="10" t="e">
        <f ca="1">OFFSET(Profile!$B$1,MATCH(D987&amp;"-"&amp;Medical!C987,Profile!B:B,0)-1,2)</f>
        <v>#N/A</v>
      </c>
      <c r="K987" s="10" t="e">
        <f ca="1">OFFSET(Profile!$B$1,MATCH(D987&amp;"-"&amp;Medical!C987,Profile!B:B,0)-1,3)</f>
        <v>#N/A</v>
      </c>
      <c r="L987" s="10" t="e">
        <f ca="1">OFFSET(Profile!$B$1,MATCH(D987&amp;"-"&amp;Medical!C987,Profile!B:B,0)-1,4)</f>
        <v>#N/A</v>
      </c>
      <c r="M987" s="10" t="e">
        <f ca="1">OFFSET(Profile!$B$1,MATCH(D987&amp;"-"&amp;Medical!C987,Profile!B:B,0)-1,5)</f>
        <v>#N/A</v>
      </c>
      <c r="N987" s="13"/>
      <c r="O987" s="13"/>
      <c r="P987" s="13"/>
      <c r="Q987" s="13"/>
      <c r="R987" s="27"/>
      <c r="S987" s="27"/>
      <c r="T987" s="27"/>
      <c r="U987" s="30" t="str">
        <f ca="1">IF(A987="","",IFERROR(IF(OFFSET('Data Model'!$K$1,MATCH(W987,'Data Model'!L:L,0)-1,0)=TRUE,"Y","N"),"N"))</f>
        <v/>
      </c>
      <c r="V987" s="10" t="str">
        <f t="shared" si="27"/>
        <v/>
      </c>
      <c r="W987" s="10" t="str">
        <f t="shared" si="28"/>
        <v/>
      </c>
    </row>
    <row r="988" spans="1:23">
      <c r="A988" s="11"/>
      <c r="B988" s="11"/>
      <c r="C988" s="11"/>
      <c r="D988" s="11"/>
      <c r="E988" s="11"/>
      <c r="F988" s="11"/>
      <c r="G988" s="11"/>
      <c r="H988" s="11"/>
      <c r="I988" s="10" t="str">
        <f ca="1">IFERROR(OFFSET(Profile!$B$1,MATCH(D988&amp;"-"&amp;Medical!C988,Profile!B:B,0)-1,1),"NO DATA PROFILE FOUND")</f>
        <v>NO DATA PROFILE FOUND</v>
      </c>
      <c r="J988" s="10" t="e">
        <f ca="1">OFFSET(Profile!$B$1,MATCH(D988&amp;"-"&amp;Medical!C988,Profile!B:B,0)-1,2)</f>
        <v>#N/A</v>
      </c>
      <c r="K988" s="10" t="e">
        <f ca="1">OFFSET(Profile!$B$1,MATCH(D988&amp;"-"&amp;Medical!C988,Profile!B:B,0)-1,3)</f>
        <v>#N/A</v>
      </c>
      <c r="L988" s="10" t="e">
        <f ca="1">OFFSET(Profile!$B$1,MATCH(D988&amp;"-"&amp;Medical!C988,Profile!B:B,0)-1,4)</f>
        <v>#N/A</v>
      </c>
      <c r="M988" s="10" t="e">
        <f ca="1">OFFSET(Profile!$B$1,MATCH(D988&amp;"-"&amp;Medical!C988,Profile!B:B,0)-1,5)</f>
        <v>#N/A</v>
      </c>
      <c r="N988" s="13"/>
      <c r="O988" s="13"/>
      <c r="P988" s="13"/>
      <c r="Q988" s="13"/>
      <c r="R988" s="27"/>
      <c r="S988" s="27"/>
      <c r="T988" s="27"/>
      <c r="U988" s="30" t="str">
        <f ca="1">IF(A988="","",IFERROR(IF(OFFSET('Data Model'!$K$1,MATCH(W988,'Data Model'!L:L,0)-1,0)=TRUE,"Y","N"),"N"))</f>
        <v/>
      </c>
      <c r="V988" s="10" t="str">
        <f t="shared" si="27"/>
        <v/>
      </c>
      <c r="W988" s="10" t="str">
        <f t="shared" si="28"/>
        <v/>
      </c>
    </row>
    <row r="989" spans="1:23">
      <c r="A989" s="11"/>
      <c r="B989" s="11"/>
      <c r="C989" s="11"/>
      <c r="D989" s="11"/>
      <c r="E989" s="11"/>
      <c r="F989" s="11"/>
      <c r="G989" s="11"/>
      <c r="H989" s="11"/>
      <c r="I989" s="10" t="str">
        <f ca="1">IFERROR(OFFSET(Profile!$B$1,MATCH(D989&amp;"-"&amp;Medical!C989,Profile!B:B,0)-1,1),"NO DATA PROFILE FOUND")</f>
        <v>NO DATA PROFILE FOUND</v>
      </c>
      <c r="J989" s="10" t="e">
        <f ca="1">OFFSET(Profile!$B$1,MATCH(D989&amp;"-"&amp;Medical!C989,Profile!B:B,0)-1,2)</f>
        <v>#N/A</v>
      </c>
      <c r="K989" s="10" t="e">
        <f ca="1">OFFSET(Profile!$B$1,MATCH(D989&amp;"-"&amp;Medical!C989,Profile!B:B,0)-1,3)</f>
        <v>#N/A</v>
      </c>
      <c r="L989" s="10" t="e">
        <f ca="1">OFFSET(Profile!$B$1,MATCH(D989&amp;"-"&amp;Medical!C989,Profile!B:B,0)-1,4)</f>
        <v>#N/A</v>
      </c>
      <c r="M989" s="10" t="e">
        <f ca="1">OFFSET(Profile!$B$1,MATCH(D989&amp;"-"&amp;Medical!C989,Profile!B:B,0)-1,5)</f>
        <v>#N/A</v>
      </c>
      <c r="N989" s="13"/>
      <c r="O989" s="13"/>
      <c r="P989" s="13"/>
      <c r="Q989" s="13"/>
      <c r="R989" s="27"/>
      <c r="S989" s="27"/>
      <c r="T989" s="27"/>
      <c r="U989" s="30" t="str">
        <f ca="1">IF(A989="","",IFERROR(IF(OFFSET('Data Model'!$K$1,MATCH(W989,'Data Model'!L:L,0)-1,0)=TRUE,"Y","N"),"N"))</f>
        <v/>
      </c>
      <c r="V989" s="10" t="str">
        <f t="shared" si="27"/>
        <v/>
      </c>
      <c r="W989" s="10" t="str">
        <f t="shared" si="28"/>
        <v/>
      </c>
    </row>
    <row r="990" spans="1:23">
      <c r="A990" s="11"/>
      <c r="B990" s="11"/>
      <c r="C990" s="11"/>
      <c r="D990" s="11"/>
      <c r="E990" s="11"/>
      <c r="F990" s="11"/>
      <c r="G990" s="11"/>
      <c r="H990" s="11"/>
      <c r="I990" s="10" t="str">
        <f ca="1">IFERROR(OFFSET(Profile!$B$1,MATCH(D990&amp;"-"&amp;Medical!C990,Profile!B:B,0)-1,1),"NO DATA PROFILE FOUND")</f>
        <v>NO DATA PROFILE FOUND</v>
      </c>
      <c r="J990" s="10" t="e">
        <f ca="1">OFFSET(Profile!$B$1,MATCH(D990&amp;"-"&amp;Medical!C990,Profile!B:B,0)-1,2)</f>
        <v>#N/A</v>
      </c>
      <c r="K990" s="10" t="e">
        <f ca="1">OFFSET(Profile!$B$1,MATCH(D990&amp;"-"&amp;Medical!C990,Profile!B:B,0)-1,3)</f>
        <v>#N/A</v>
      </c>
      <c r="L990" s="10" t="e">
        <f ca="1">OFFSET(Profile!$B$1,MATCH(D990&amp;"-"&amp;Medical!C990,Profile!B:B,0)-1,4)</f>
        <v>#N/A</v>
      </c>
      <c r="M990" s="10" t="e">
        <f ca="1">OFFSET(Profile!$B$1,MATCH(D990&amp;"-"&amp;Medical!C990,Profile!B:B,0)-1,5)</f>
        <v>#N/A</v>
      </c>
      <c r="N990" s="13"/>
      <c r="O990" s="13"/>
      <c r="P990" s="13"/>
      <c r="Q990" s="13"/>
      <c r="R990" s="27"/>
      <c r="S990" s="27"/>
      <c r="T990" s="27"/>
      <c r="U990" s="30" t="str">
        <f ca="1">IF(A990="","",IFERROR(IF(OFFSET('Data Model'!$K$1,MATCH(W990,'Data Model'!L:L,0)-1,0)=TRUE,"Y","N"),"N"))</f>
        <v/>
      </c>
      <c r="V990" s="10" t="str">
        <f t="shared" si="27"/>
        <v/>
      </c>
      <c r="W990" s="10" t="str">
        <f t="shared" si="28"/>
        <v/>
      </c>
    </row>
    <row r="991" spans="1:23">
      <c r="A991" s="11"/>
      <c r="B991" s="11"/>
      <c r="C991" s="11"/>
      <c r="D991" s="11"/>
      <c r="E991" s="11"/>
      <c r="F991" s="11"/>
      <c r="G991" s="11"/>
      <c r="H991" s="11"/>
      <c r="I991" s="10" t="str">
        <f ca="1">IFERROR(OFFSET(Profile!$B$1,MATCH(D991&amp;"-"&amp;Medical!C991,Profile!B:B,0)-1,1),"NO DATA PROFILE FOUND")</f>
        <v>NO DATA PROFILE FOUND</v>
      </c>
      <c r="J991" s="10" t="e">
        <f ca="1">OFFSET(Profile!$B$1,MATCH(D991&amp;"-"&amp;Medical!C991,Profile!B:B,0)-1,2)</f>
        <v>#N/A</v>
      </c>
      <c r="K991" s="10" t="e">
        <f ca="1">OFFSET(Profile!$B$1,MATCH(D991&amp;"-"&amp;Medical!C991,Profile!B:B,0)-1,3)</f>
        <v>#N/A</v>
      </c>
      <c r="L991" s="10" t="e">
        <f ca="1">OFFSET(Profile!$B$1,MATCH(D991&amp;"-"&amp;Medical!C991,Profile!B:B,0)-1,4)</f>
        <v>#N/A</v>
      </c>
      <c r="M991" s="10" t="e">
        <f ca="1">OFFSET(Profile!$B$1,MATCH(D991&amp;"-"&amp;Medical!C991,Profile!B:B,0)-1,5)</f>
        <v>#N/A</v>
      </c>
      <c r="N991" s="13"/>
      <c r="O991" s="13"/>
      <c r="P991" s="13"/>
      <c r="Q991" s="13"/>
      <c r="R991" s="27"/>
      <c r="S991" s="27"/>
      <c r="T991" s="27"/>
      <c r="U991" s="30" t="str">
        <f ca="1">IF(A991="","",IFERROR(IF(OFFSET('Data Model'!$K$1,MATCH(W991,'Data Model'!L:L,0)-1,0)=TRUE,"Y","N"),"N"))</f>
        <v/>
      </c>
      <c r="V991" s="10" t="str">
        <f t="shared" si="27"/>
        <v/>
      </c>
      <c r="W991" s="10" t="str">
        <f t="shared" si="28"/>
        <v/>
      </c>
    </row>
    <row r="992" spans="1:23">
      <c r="A992" s="11"/>
      <c r="B992" s="11"/>
      <c r="C992" s="11"/>
      <c r="D992" s="11"/>
      <c r="E992" s="11"/>
      <c r="F992" s="11"/>
      <c r="G992" s="11"/>
      <c r="H992" s="11"/>
      <c r="I992" s="10" t="str">
        <f ca="1">IFERROR(OFFSET(Profile!$B$1,MATCH(D992&amp;"-"&amp;Medical!C992,Profile!B:B,0)-1,1),"NO DATA PROFILE FOUND")</f>
        <v>NO DATA PROFILE FOUND</v>
      </c>
      <c r="J992" s="10" t="e">
        <f ca="1">OFFSET(Profile!$B$1,MATCH(D992&amp;"-"&amp;Medical!C992,Profile!B:B,0)-1,2)</f>
        <v>#N/A</v>
      </c>
      <c r="K992" s="10" t="e">
        <f ca="1">OFFSET(Profile!$B$1,MATCH(D992&amp;"-"&amp;Medical!C992,Profile!B:B,0)-1,3)</f>
        <v>#N/A</v>
      </c>
      <c r="L992" s="10" t="e">
        <f ca="1">OFFSET(Profile!$B$1,MATCH(D992&amp;"-"&amp;Medical!C992,Profile!B:B,0)-1,4)</f>
        <v>#N/A</v>
      </c>
      <c r="M992" s="10" t="e">
        <f ca="1">OFFSET(Profile!$B$1,MATCH(D992&amp;"-"&amp;Medical!C992,Profile!B:B,0)-1,5)</f>
        <v>#N/A</v>
      </c>
      <c r="N992" s="13"/>
      <c r="O992" s="13"/>
      <c r="P992" s="13"/>
      <c r="Q992" s="13"/>
      <c r="R992" s="27"/>
      <c r="S992" s="27"/>
      <c r="T992" s="27"/>
      <c r="U992" s="30" t="str">
        <f ca="1">IF(A992="","",IFERROR(IF(OFFSET('Data Model'!$K$1,MATCH(W992,'Data Model'!L:L,0)-1,0)=TRUE,"Y","N"),"N"))</f>
        <v/>
      </c>
      <c r="V992" s="10" t="str">
        <f t="shared" si="27"/>
        <v/>
      </c>
      <c r="W992" s="10" t="str">
        <f t="shared" si="28"/>
        <v/>
      </c>
    </row>
    <row r="993" spans="1:23">
      <c r="A993" s="11"/>
      <c r="B993" s="11"/>
      <c r="C993" s="11"/>
      <c r="D993" s="11"/>
      <c r="E993" s="11"/>
      <c r="F993" s="11"/>
      <c r="G993" s="11"/>
      <c r="H993" s="11"/>
      <c r="I993" s="10" t="str">
        <f ca="1">IFERROR(OFFSET(Profile!$B$1,MATCH(D993&amp;"-"&amp;Medical!C993,Profile!B:B,0)-1,1),"NO DATA PROFILE FOUND")</f>
        <v>NO DATA PROFILE FOUND</v>
      </c>
      <c r="J993" s="10" t="e">
        <f ca="1">OFFSET(Profile!$B$1,MATCH(D993&amp;"-"&amp;Medical!C993,Profile!B:B,0)-1,2)</f>
        <v>#N/A</v>
      </c>
      <c r="K993" s="10" t="e">
        <f ca="1">OFFSET(Profile!$B$1,MATCH(D993&amp;"-"&amp;Medical!C993,Profile!B:B,0)-1,3)</f>
        <v>#N/A</v>
      </c>
      <c r="L993" s="10" t="e">
        <f ca="1">OFFSET(Profile!$B$1,MATCH(D993&amp;"-"&amp;Medical!C993,Profile!B:B,0)-1,4)</f>
        <v>#N/A</v>
      </c>
      <c r="M993" s="10" t="e">
        <f ca="1">OFFSET(Profile!$B$1,MATCH(D993&amp;"-"&amp;Medical!C993,Profile!B:B,0)-1,5)</f>
        <v>#N/A</v>
      </c>
      <c r="N993" s="13"/>
      <c r="O993" s="13"/>
      <c r="P993" s="13"/>
      <c r="Q993" s="13"/>
      <c r="R993" s="27"/>
      <c r="S993" s="27"/>
      <c r="T993" s="27"/>
      <c r="U993" s="30" t="str">
        <f ca="1">IF(A993="","",IFERROR(IF(OFFSET('Data Model'!$K$1,MATCH(W993,'Data Model'!L:L,0)-1,0)=TRUE,"Y","N"),"N"))</f>
        <v/>
      </c>
      <c r="V993" s="10" t="str">
        <f t="shared" si="27"/>
        <v/>
      </c>
      <c r="W993" s="10" t="str">
        <f t="shared" si="28"/>
        <v/>
      </c>
    </row>
    <row r="994" spans="1:23">
      <c r="A994" s="11"/>
      <c r="B994" s="11"/>
      <c r="C994" s="11"/>
      <c r="D994" s="11"/>
      <c r="E994" s="11"/>
      <c r="F994" s="11"/>
      <c r="G994" s="11"/>
      <c r="H994" s="11"/>
      <c r="I994" s="10" t="str">
        <f ca="1">IFERROR(OFFSET(Profile!$B$1,MATCH(D994&amp;"-"&amp;Medical!C994,Profile!B:B,0)-1,1),"NO DATA PROFILE FOUND")</f>
        <v>NO DATA PROFILE FOUND</v>
      </c>
      <c r="J994" s="10" t="e">
        <f ca="1">OFFSET(Profile!$B$1,MATCH(D994&amp;"-"&amp;Medical!C994,Profile!B:B,0)-1,2)</f>
        <v>#N/A</v>
      </c>
      <c r="K994" s="10" t="e">
        <f ca="1">OFFSET(Profile!$B$1,MATCH(D994&amp;"-"&amp;Medical!C994,Profile!B:B,0)-1,3)</f>
        <v>#N/A</v>
      </c>
      <c r="L994" s="10" t="e">
        <f ca="1">OFFSET(Profile!$B$1,MATCH(D994&amp;"-"&amp;Medical!C994,Profile!B:B,0)-1,4)</f>
        <v>#N/A</v>
      </c>
      <c r="M994" s="10" t="e">
        <f ca="1">OFFSET(Profile!$B$1,MATCH(D994&amp;"-"&amp;Medical!C994,Profile!B:B,0)-1,5)</f>
        <v>#N/A</v>
      </c>
      <c r="N994" s="13"/>
      <c r="O994" s="13"/>
      <c r="P994" s="13"/>
      <c r="Q994" s="13"/>
      <c r="R994" s="27"/>
      <c r="S994" s="27"/>
      <c r="T994" s="27"/>
      <c r="U994" s="30" t="str">
        <f ca="1">IF(A994="","",IFERROR(IF(OFFSET('Data Model'!$K$1,MATCH(W994,'Data Model'!L:L,0)-1,0)=TRUE,"Y","N"),"N"))</f>
        <v/>
      </c>
      <c r="V994" s="10" t="str">
        <f t="shared" si="27"/>
        <v/>
      </c>
      <c r="W994" s="10" t="str">
        <f t="shared" si="28"/>
        <v/>
      </c>
    </row>
    <row r="995" spans="1:23">
      <c r="A995" s="11"/>
      <c r="B995" s="11"/>
      <c r="C995" s="11"/>
      <c r="D995" s="11"/>
      <c r="E995" s="11"/>
      <c r="F995" s="11"/>
      <c r="G995" s="11"/>
      <c r="H995" s="11"/>
      <c r="I995" s="10" t="str">
        <f ca="1">IFERROR(OFFSET(Profile!$B$1,MATCH(D995&amp;"-"&amp;Medical!C995,Profile!B:B,0)-1,1),"NO DATA PROFILE FOUND")</f>
        <v>NO DATA PROFILE FOUND</v>
      </c>
      <c r="J995" s="10" t="e">
        <f ca="1">OFFSET(Profile!$B$1,MATCH(D995&amp;"-"&amp;Medical!C995,Profile!B:B,0)-1,2)</f>
        <v>#N/A</v>
      </c>
      <c r="K995" s="10" t="e">
        <f ca="1">OFFSET(Profile!$B$1,MATCH(D995&amp;"-"&amp;Medical!C995,Profile!B:B,0)-1,3)</f>
        <v>#N/A</v>
      </c>
      <c r="L995" s="10" t="e">
        <f ca="1">OFFSET(Profile!$B$1,MATCH(D995&amp;"-"&amp;Medical!C995,Profile!B:B,0)-1,4)</f>
        <v>#N/A</v>
      </c>
      <c r="M995" s="10" t="e">
        <f ca="1">OFFSET(Profile!$B$1,MATCH(D995&amp;"-"&amp;Medical!C995,Profile!B:B,0)-1,5)</f>
        <v>#N/A</v>
      </c>
      <c r="N995" s="13"/>
      <c r="O995" s="13"/>
      <c r="P995" s="13"/>
      <c r="Q995" s="13"/>
      <c r="R995" s="27"/>
      <c r="S995" s="27"/>
      <c r="T995" s="27"/>
      <c r="U995" s="30" t="str">
        <f ca="1">IF(A995="","",IFERROR(IF(OFFSET('Data Model'!$K$1,MATCH(W995,'Data Model'!L:L,0)-1,0)=TRUE,"Y","N"),"N"))</f>
        <v/>
      </c>
      <c r="V995" s="10" t="str">
        <f t="shared" si="27"/>
        <v/>
      </c>
      <c r="W995" s="10" t="str">
        <f t="shared" si="28"/>
        <v/>
      </c>
    </row>
    <row r="996" spans="1:23">
      <c r="A996" s="11"/>
      <c r="B996" s="11"/>
      <c r="C996" s="11"/>
      <c r="D996" s="11"/>
      <c r="E996" s="11"/>
      <c r="F996" s="11"/>
      <c r="G996" s="11"/>
      <c r="H996" s="11"/>
      <c r="I996" s="10" t="str">
        <f ca="1">IFERROR(OFFSET(Profile!$B$1,MATCH(D996&amp;"-"&amp;Medical!C996,Profile!B:B,0)-1,1),"NO DATA PROFILE FOUND")</f>
        <v>NO DATA PROFILE FOUND</v>
      </c>
      <c r="J996" s="10" t="e">
        <f ca="1">OFFSET(Profile!$B$1,MATCH(D996&amp;"-"&amp;Medical!C996,Profile!B:B,0)-1,2)</f>
        <v>#N/A</v>
      </c>
      <c r="K996" s="10" t="e">
        <f ca="1">OFFSET(Profile!$B$1,MATCH(D996&amp;"-"&amp;Medical!C996,Profile!B:B,0)-1,3)</f>
        <v>#N/A</v>
      </c>
      <c r="L996" s="10" t="e">
        <f ca="1">OFFSET(Profile!$B$1,MATCH(D996&amp;"-"&amp;Medical!C996,Profile!B:B,0)-1,4)</f>
        <v>#N/A</v>
      </c>
      <c r="M996" s="10" t="e">
        <f ca="1">OFFSET(Profile!$B$1,MATCH(D996&amp;"-"&amp;Medical!C996,Profile!B:B,0)-1,5)</f>
        <v>#N/A</v>
      </c>
      <c r="N996" s="13"/>
      <c r="O996" s="13"/>
      <c r="P996" s="13"/>
      <c r="Q996" s="13"/>
      <c r="R996" s="27"/>
      <c r="S996" s="27"/>
      <c r="T996" s="27"/>
      <c r="U996" s="30" t="str">
        <f ca="1">IF(A996="","",IFERROR(IF(OFFSET('Data Model'!$K$1,MATCH(W996,'Data Model'!L:L,0)-1,0)=TRUE,"Y","N"),"N"))</f>
        <v/>
      </c>
      <c r="V996" s="10" t="str">
        <f t="shared" si="27"/>
        <v/>
      </c>
      <c r="W996" s="10" t="str">
        <f t="shared" si="28"/>
        <v/>
      </c>
    </row>
    <row r="997" spans="1:23">
      <c r="A997" s="11"/>
      <c r="B997" s="11"/>
      <c r="C997" s="11"/>
      <c r="D997" s="11"/>
      <c r="E997" s="11"/>
      <c r="F997" s="11"/>
      <c r="G997" s="11"/>
      <c r="H997" s="11"/>
      <c r="I997" s="10" t="str">
        <f ca="1">IFERROR(OFFSET(Profile!$B$1,MATCH(D997&amp;"-"&amp;Medical!C997,Profile!B:B,0)-1,1),"NO DATA PROFILE FOUND")</f>
        <v>NO DATA PROFILE FOUND</v>
      </c>
      <c r="J997" s="10" t="e">
        <f ca="1">OFFSET(Profile!$B$1,MATCH(D997&amp;"-"&amp;Medical!C997,Profile!B:B,0)-1,2)</f>
        <v>#N/A</v>
      </c>
      <c r="K997" s="10" t="e">
        <f ca="1">OFFSET(Profile!$B$1,MATCH(D997&amp;"-"&amp;Medical!C997,Profile!B:B,0)-1,3)</f>
        <v>#N/A</v>
      </c>
      <c r="L997" s="10" t="e">
        <f ca="1">OFFSET(Profile!$B$1,MATCH(D997&amp;"-"&amp;Medical!C997,Profile!B:B,0)-1,4)</f>
        <v>#N/A</v>
      </c>
      <c r="M997" s="10" t="e">
        <f ca="1">OFFSET(Profile!$B$1,MATCH(D997&amp;"-"&amp;Medical!C997,Profile!B:B,0)-1,5)</f>
        <v>#N/A</v>
      </c>
      <c r="N997" s="13"/>
      <c r="O997" s="13"/>
      <c r="P997" s="13"/>
      <c r="Q997" s="13"/>
      <c r="R997" s="27"/>
      <c r="S997" s="27"/>
      <c r="T997" s="27"/>
      <c r="U997" s="30" t="str">
        <f ca="1">IF(A997="","",IFERROR(IF(OFFSET('Data Model'!$K$1,MATCH(W997,'Data Model'!L:L,0)-1,0)=TRUE,"Y","N"),"N"))</f>
        <v/>
      </c>
      <c r="V997" s="10" t="str">
        <f t="shared" si="27"/>
        <v/>
      </c>
      <c r="W997" s="10" t="str">
        <f t="shared" si="28"/>
        <v/>
      </c>
    </row>
    <row r="998" spans="1:23">
      <c r="A998" s="11"/>
      <c r="B998" s="11"/>
      <c r="C998" s="11"/>
      <c r="D998" s="11"/>
      <c r="E998" s="11"/>
      <c r="F998" s="11"/>
      <c r="G998" s="11"/>
      <c r="H998" s="11"/>
      <c r="I998" s="10" t="str">
        <f ca="1">IFERROR(OFFSET(Profile!$B$1,MATCH(D998&amp;"-"&amp;Medical!C998,Profile!B:B,0)-1,1),"NO DATA PROFILE FOUND")</f>
        <v>NO DATA PROFILE FOUND</v>
      </c>
      <c r="J998" s="10" t="e">
        <f ca="1">OFFSET(Profile!$B$1,MATCH(D998&amp;"-"&amp;Medical!C998,Profile!B:B,0)-1,2)</f>
        <v>#N/A</v>
      </c>
      <c r="K998" s="10" t="e">
        <f ca="1">OFFSET(Profile!$B$1,MATCH(D998&amp;"-"&amp;Medical!C998,Profile!B:B,0)-1,3)</f>
        <v>#N/A</v>
      </c>
      <c r="L998" s="10" t="e">
        <f ca="1">OFFSET(Profile!$B$1,MATCH(D998&amp;"-"&amp;Medical!C998,Profile!B:B,0)-1,4)</f>
        <v>#N/A</v>
      </c>
      <c r="M998" s="10" t="e">
        <f ca="1">OFFSET(Profile!$B$1,MATCH(D998&amp;"-"&amp;Medical!C998,Profile!B:B,0)-1,5)</f>
        <v>#N/A</v>
      </c>
      <c r="N998" s="13"/>
      <c r="O998" s="13"/>
      <c r="P998" s="13"/>
      <c r="Q998" s="13"/>
      <c r="R998" s="27"/>
      <c r="S998" s="27"/>
      <c r="T998" s="27"/>
      <c r="U998" s="30" t="str">
        <f ca="1">IF(A998="","",IFERROR(IF(OFFSET('Data Model'!$K$1,MATCH(W998,'Data Model'!L:L,0)-1,0)=TRUE,"Y","N"),"N"))</f>
        <v/>
      </c>
      <c r="V998" s="10" t="str">
        <f t="shared" si="27"/>
        <v/>
      </c>
      <c r="W998" s="10" t="str">
        <f t="shared" si="28"/>
        <v/>
      </c>
    </row>
    <row r="999" spans="1:23">
      <c r="A999" s="18"/>
      <c r="B999" s="18"/>
      <c r="C999" s="18"/>
      <c r="D999" s="18"/>
      <c r="E999" s="18"/>
      <c r="F999" s="18"/>
      <c r="G999" s="18"/>
      <c r="H999" s="18"/>
      <c r="I999" s="20" t="str">
        <f ca="1">IFERROR(OFFSET(Profile!$B$1,MATCH(D999&amp;"-"&amp;Medical!C999,Profile!B:B,0)-1,1),"NO DATA PROFILE FOUND")</f>
        <v>NO DATA PROFILE FOUND</v>
      </c>
      <c r="J999" s="20" t="e">
        <f ca="1">OFFSET(Profile!$B$1,MATCH(D999&amp;"-"&amp;Medical!C999,Profile!B:B,0)-1,2)</f>
        <v>#N/A</v>
      </c>
      <c r="K999" s="20" t="e">
        <f ca="1">OFFSET(Profile!$B$1,MATCH(D999&amp;"-"&amp;Medical!C999,Profile!B:B,0)-1,3)</f>
        <v>#N/A</v>
      </c>
      <c r="L999" s="20" t="e">
        <f ca="1">OFFSET(Profile!$B$1,MATCH(D999&amp;"-"&amp;Medical!C999,Profile!B:B,0)-1,4)</f>
        <v>#N/A</v>
      </c>
      <c r="M999" s="20" t="e">
        <f ca="1">OFFSET(Profile!$B$1,MATCH(D999&amp;"-"&amp;Medical!C999,Profile!B:B,0)-1,5)</f>
        <v>#N/A</v>
      </c>
      <c r="N999" s="19"/>
      <c r="O999" s="19"/>
      <c r="P999" s="19"/>
      <c r="Q999" s="19"/>
      <c r="R999" s="28"/>
      <c r="S999" s="32"/>
      <c r="T999" s="32"/>
      <c r="U999" s="31" t="str">
        <f ca="1">IF(A999="","",IFERROR(IF(OFFSET('Data Model'!$K$1,MATCH(W999,'Data Model'!L:L,0)-1,0)=TRUE,"Y","N"),"N"))</f>
        <v/>
      </c>
      <c r="V999" s="20" t="str">
        <f t="shared" si="27"/>
        <v/>
      </c>
      <c r="W999" s="20" t="str">
        <f t="shared" si="28"/>
        <v/>
      </c>
    </row>
    <row r="1000" spans="1:23">
      <c r="A1000" s="14"/>
      <c r="B1000" s="14"/>
      <c r="C1000" s="14"/>
      <c r="D1000" s="14"/>
      <c r="E1000" s="14"/>
      <c r="F1000" s="14"/>
      <c r="G1000" s="14"/>
      <c r="H1000" s="14"/>
      <c r="I1000" s="17"/>
      <c r="J1000" s="17"/>
      <c r="K1000" s="17"/>
      <c r="L1000" s="17"/>
      <c r="M1000" s="17"/>
      <c r="N1000" s="17"/>
      <c r="O1000" s="17"/>
      <c r="P1000" s="17"/>
      <c r="Q1000" s="17"/>
      <c r="R1000" s="14"/>
      <c r="S1000" s="14"/>
      <c r="T1000" s="14"/>
      <c r="V1000" s="14"/>
    </row>
  </sheetData>
  <autoFilter ref="A2:W334" xr:uid="{201BE567-C49A-45CD-B956-EE48E4BA0603}"/>
  <mergeCells count="1">
    <mergeCell ref="I1:M1"/>
  </mergeCells>
  <conditionalFormatting sqref="H3:H999">
    <cfRule type="expression" dxfId="2" priority="3">
      <formula>AND($F3="N",$H3="")</formula>
    </cfRule>
  </conditionalFormatting>
  <conditionalFormatting sqref="O3:O999">
    <cfRule type="expression" dxfId="1" priority="2">
      <formula>AND($O3=TRUE,NOT($E3="NOT USED"))</formula>
    </cfRule>
  </conditionalFormatting>
  <conditionalFormatting sqref="P3:P999">
    <cfRule type="expression" dxfId="0" priority="1">
      <formula>AND($F3="N",OR(NOT(OR($P3=TRUE,$P3=FALSE)),$P3=""))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F2451-2740-4939-A2AC-D6D173948C0F}">
  <dimension ref="A1:K366"/>
  <sheetViews>
    <sheetView topLeftCell="D1" zoomScale="80" zoomScaleNormal="80" workbookViewId="0">
      <selection activeCell="J23" sqref="J23"/>
    </sheetView>
  </sheetViews>
  <sheetFormatPr defaultRowHeight="15"/>
  <cols>
    <col min="1" max="1" width="20.5703125" customWidth="1"/>
    <col min="2" max="2" width="46" bestFit="1" customWidth="1"/>
    <col min="3" max="3" width="38.140625" style="1" customWidth="1"/>
    <col min="4" max="4" width="50.85546875" style="1" bestFit="1" customWidth="1"/>
    <col min="5" max="5" width="26" bestFit="1" customWidth="1"/>
    <col min="6" max="6" width="73" customWidth="1"/>
    <col min="7" max="7" width="30.7109375" customWidth="1"/>
    <col min="8" max="8" width="33.7109375" customWidth="1"/>
    <col min="9" max="9" width="23.5703125" bestFit="1" customWidth="1"/>
    <col min="10" max="10" width="15.5703125" bestFit="1" customWidth="1"/>
    <col min="11" max="11" width="54.5703125" bestFit="1" customWidth="1"/>
  </cols>
  <sheetData>
    <row r="1" spans="1:11" s="38" customFormat="1" ht="15" customHeight="1">
      <c r="A1" s="37" t="s">
        <v>467</v>
      </c>
      <c r="B1" s="37" t="s">
        <v>468</v>
      </c>
      <c r="C1" s="37" t="s">
        <v>469</v>
      </c>
      <c r="D1" s="37" t="s">
        <v>470</v>
      </c>
      <c r="E1" s="37" t="s">
        <v>471</v>
      </c>
      <c r="F1" s="37" t="s">
        <v>472</v>
      </c>
      <c r="G1" s="37" t="s">
        <v>473</v>
      </c>
      <c r="H1" s="37" t="s">
        <v>474</v>
      </c>
      <c r="I1" s="37" t="s">
        <v>475</v>
      </c>
      <c r="J1" s="37" t="s">
        <v>476</v>
      </c>
      <c r="K1" s="37" t="s">
        <v>477</v>
      </c>
    </row>
    <row r="2" spans="1:11" ht="30">
      <c r="A2" s="5" t="s">
        <v>478</v>
      </c>
      <c r="B2" s="5" t="s">
        <v>479</v>
      </c>
      <c r="C2" s="5" t="s">
        <v>480</v>
      </c>
      <c r="D2" s="5" t="s">
        <v>481</v>
      </c>
      <c r="E2" s="5">
        <v>0</v>
      </c>
      <c r="F2" s="5" t="s">
        <v>482</v>
      </c>
      <c r="G2" s="5">
        <v>534</v>
      </c>
      <c r="H2" s="5" t="s">
        <v>483</v>
      </c>
      <c r="I2" s="33">
        <v>45607.578181770834</v>
      </c>
      <c r="J2" s="5" t="b">
        <v>1</v>
      </c>
      <c r="K2" s="5" t="s">
        <v>484</v>
      </c>
    </row>
    <row r="3" spans="1:11" ht="60">
      <c r="A3" s="5" t="s">
        <v>478</v>
      </c>
      <c r="B3" s="5" t="s">
        <v>485</v>
      </c>
      <c r="C3" s="34" t="s">
        <v>486</v>
      </c>
      <c r="D3" s="5" t="s">
        <v>487</v>
      </c>
      <c r="E3" s="5">
        <v>0.03</v>
      </c>
      <c r="F3" s="5" t="s">
        <v>488</v>
      </c>
      <c r="G3" s="5">
        <v>530421</v>
      </c>
      <c r="H3" s="5" t="s">
        <v>489</v>
      </c>
      <c r="I3" s="33">
        <v>45607.578143622683</v>
      </c>
      <c r="J3" s="5" t="b">
        <v>1</v>
      </c>
      <c r="K3" s="5" t="s">
        <v>484</v>
      </c>
    </row>
    <row r="4" spans="1:11" ht="30">
      <c r="A4" s="5" t="s">
        <v>478</v>
      </c>
      <c r="B4" s="5" t="s">
        <v>490</v>
      </c>
      <c r="C4" s="5">
        <v>100000200</v>
      </c>
      <c r="D4" s="5">
        <v>99999400</v>
      </c>
      <c r="E4" s="5">
        <v>0</v>
      </c>
      <c r="F4" s="5" t="s">
        <v>491</v>
      </c>
      <c r="G4" s="5">
        <v>566687</v>
      </c>
      <c r="H4" s="5" t="s">
        <v>492</v>
      </c>
      <c r="I4" s="33">
        <v>45607.578163796294</v>
      </c>
      <c r="J4" s="5" t="b">
        <v>1</v>
      </c>
      <c r="K4" s="5" t="s">
        <v>484</v>
      </c>
    </row>
    <row r="5" spans="1:11">
      <c r="A5" s="5" t="s">
        <v>478</v>
      </c>
      <c r="B5" s="5" t="s">
        <v>493</v>
      </c>
      <c r="C5" s="5">
        <v>2</v>
      </c>
      <c r="D5" s="5">
        <v>2</v>
      </c>
      <c r="E5" s="5">
        <v>0</v>
      </c>
      <c r="F5" s="5" t="s">
        <v>494</v>
      </c>
      <c r="G5" s="5">
        <v>1</v>
      </c>
      <c r="H5" s="5" t="s">
        <v>495</v>
      </c>
      <c r="I5" s="33">
        <v>45607.573356678244</v>
      </c>
      <c r="J5" s="5" t="b">
        <v>1</v>
      </c>
      <c r="K5" s="5" t="s">
        <v>484</v>
      </c>
    </row>
    <row r="6" spans="1:11">
      <c r="A6" s="5" t="s">
        <v>478</v>
      </c>
      <c r="B6" s="5" t="s">
        <v>496</v>
      </c>
      <c r="C6" s="5" t="s">
        <v>497</v>
      </c>
      <c r="D6" s="5" t="s">
        <v>497</v>
      </c>
      <c r="E6" s="5">
        <v>0</v>
      </c>
      <c r="F6" s="5" t="s">
        <v>498</v>
      </c>
      <c r="G6" s="5">
        <v>1</v>
      </c>
      <c r="H6" s="5" t="s">
        <v>499</v>
      </c>
      <c r="I6" s="33">
        <v>45607.573376435183</v>
      </c>
      <c r="J6" s="5" t="b">
        <v>1</v>
      </c>
      <c r="K6" s="5" t="s">
        <v>484</v>
      </c>
    </row>
    <row r="7" spans="1:11" ht="30">
      <c r="A7" s="5" t="s">
        <v>478</v>
      </c>
      <c r="B7" s="5" t="s">
        <v>500</v>
      </c>
      <c r="C7" s="5">
        <v>39</v>
      </c>
      <c r="D7" s="5" t="s">
        <v>501</v>
      </c>
      <c r="E7" s="5">
        <v>92.55</v>
      </c>
      <c r="F7" s="5" t="s">
        <v>502</v>
      </c>
      <c r="G7" s="5">
        <v>231</v>
      </c>
      <c r="H7" s="5" t="s">
        <v>503</v>
      </c>
      <c r="I7" s="33">
        <v>45607.573400173613</v>
      </c>
      <c r="J7" s="5" t="b">
        <v>1</v>
      </c>
      <c r="K7" s="5" t="s">
        <v>484</v>
      </c>
    </row>
    <row r="8" spans="1:11" ht="60">
      <c r="A8" s="5" t="s">
        <v>478</v>
      </c>
      <c r="B8" s="5" t="s">
        <v>504</v>
      </c>
      <c r="C8" s="5" t="s">
        <v>505</v>
      </c>
      <c r="D8" s="5" t="s">
        <v>506</v>
      </c>
      <c r="E8" s="5">
        <v>92.55</v>
      </c>
      <c r="F8" s="5" t="s">
        <v>507</v>
      </c>
      <c r="G8" s="5">
        <v>230</v>
      </c>
      <c r="H8" s="5" t="s">
        <v>508</v>
      </c>
      <c r="I8" s="33">
        <v>45607.573417268519</v>
      </c>
      <c r="J8" s="5" t="b">
        <v>1</v>
      </c>
      <c r="K8" s="5" t="s">
        <v>484</v>
      </c>
    </row>
    <row r="9" spans="1:11">
      <c r="A9" s="5" t="s">
        <v>478</v>
      </c>
      <c r="B9" s="5" t="s">
        <v>509</v>
      </c>
      <c r="C9" s="5" t="s">
        <v>510</v>
      </c>
      <c r="D9" s="5" t="s">
        <v>50</v>
      </c>
      <c r="E9" s="5">
        <v>0</v>
      </c>
      <c r="F9" s="5" t="s">
        <v>511</v>
      </c>
      <c r="G9" s="5">
        <v>2</v>
      </c>
      <c r="H9" s="5" t="s">
        <v>512</v>
      </c>
      <c r="I9" s="33">
        <v>45607.573431099539</v>
      </c>
      <c r="J9" s="5" t="b">
        <v>1</v>
      </c>
      <c r="K9" s="5" t="s">
        <v>484</v>
      </c>
    </row>
    <row r="10" spans="1:11" ht="30">
      <c r="A10" s="5" t="s">
        <v>478</v>
      </c>
      <c r="B10" s="5" t="s">
        <v>513</v>
      </c>
      <c r="C10" s="5">
        <v>99999</v>
      </c>
      <c r="D10" s="5" t="s">
        <v>514</v>
      </c>
      <c r="E10" s="5">
        <v>96.24</v>
      </c>
      <c r="F10" s="5" t="s">
        <v>515</v>
      </c>
      <c r="G10" s="5">
        <v>4822</v>
      </c>
      <c r="H10" s="5" t="s">
        <v>516</v>
      </c>
      <c r="I10" s="33">
        <v>45607.573444756941</v>
      </c>
      <c r="J10" s="5" t="b">
        <v>1</v>
      </c>
      <c r="K10" s="5" t="s">
        <v>484</v>
      </c>
    </row>
    <row r="11" spans="1:11" ht="30">
      <c r="A11" s="5" t="s">
        <v>478</v>
      </c>
      <c r="B11" s="5" t="s">
        <v>517</v>
      </c>
      <c r="C11" s="5">
        <v>19501028</v>
      </c>
      <c r="D11" s="5">
        <v>20430201</v>
      </c>
      <c r="E11" s="5">
        <v>93.14</v>
      </c>
      <c r="F11" s="5" t="s">
        <v>518</v>
      </c>
      <c r="G11" s="5">
        <v>1487</v>
      </c>
      <c r="H11" s="5" t="s">
        <v>519</v>
      </c>
      <c r="I11" s="33">
        <v>45607.57345541667</v>
      </c>
      <c r="J11" s="5" t="b">
        <v>1</v>
      </c>
      <c r="K11" s="5" t="s">
        <v>484</v>
      </c>
    </row>
    <row r="12" spans="1:11" ht="30">
      <c r="A12" s="5" t="s">
        <v>478</v>
      </c>
      <c r="B12" s="5" t="s">
        <v>520</v>
      </c>
      <c r="C12" s="5" t="s">
        <v>521</v>
      </c>
      <c r="D12" s="5" t="s">
        <v>521</v>
      </c>
      <c r="E12" s="5">
        <v>0</v>
      </c>
      <c r="F12" s="5" t="s">
        <v>522</v>
      </c>
      <c r="G12" s="5">
        <v>1</v>
      </c>
      <c r="H12" s="5" t="s">
        <v>523</v>
      </c>
      <c r="I12" s="33">
        <v>45607.573465729169</v>
      </c>
      <c r="J12" s="5" t="b">
        <v>1</v>
      </c>
      <c r="K12" s="5" t="s">
        <v>484</v>
      </c>
    </row>
    <row r="13" spans="1:11" ht="30">
      <c r="A13" s="5" t="s">
        <v>478</v>
      </c>
      <c r="B13" s="5" t="s">
        <v>524</v>
      </c>
      <c r="C13" s="5">
        <v>0</v>
      </c>
      <c r="D13" s="5" t="s">
        <v>525</v>
      </c>
      <c r="E13" s="5">
        <v>63.19</v>
      </c>
      <c r="F13" s="5" t="s">
        <v>526</v>
      </c>
      <c r="G13" s="5">
        <v>15</v>
      </c>
      <c r="H13" s="5" t="s">
        <v>527</v>
      </c>
      <c r="I13" s="33">
        <v>45607.573486458336</v>
      </c>
      <c r="J13" s="5" t="b">
        <v>1</v>
      </c>
      <c r="K13" s="5" t="s">
        <v>484</v>
      </c>
    </row>
    <row r="14" spans="1:11" ht="30">
      <c r="A14" s="5" t="s">
        <v>478</v>
      </c>
      <c r="B14" s="5" t="s">
        <v>528</v>
      </c>
      <c r="C14" s="35">
        <v>0</v>
      </c>
      <c r="D14" s="5" t="s">
        <v>529</v>
      </c>
      <c r="E14" s="5">
        <v>93.14</v>
      </c>
      <c r="F14" s="5" t="s">
        <v>530</v>
      </c>
      <c r="G14" s="5">
        <v>27</v>
      </c>
      <c r="H14" s="5" t="s">
        <v>531</v>
      </c>
      <c r="I14" s="33">
        <v>45607.573500092592</v>
      </c>
      <c r="J14" s="5" t="b">
        <v>1</v>
      </c>
      <c r="K14" s="5" t="s">
        <v>484</v>
      </c>
    </row>
    <row r="15" spans="1:11">
      <c r="A15" s="5" t="s">
        <v>478</v>
      </c>
      <c r="B15" s="5" t="s">
        <v>532</v>
      </c>
      <c r="C15" s="5">
        <v>1</v>
      </c>
      <c r="D15" s="5">
        <v>9</v>
      </c>
      <c r="E15" s="5">
        <v>63.19</v>
      </c>
      <c r="F15" s="5" t="s">
        <v>533</v>
      </c>
      <c r="G15" s="5">
        <v>6</v>
      </c>
      <c r="H15" s="5" t="s">
        <v>534</v>
      </c>
      <c r="I15" s="33">
        <v>45607.573510844908</v>
      </c>
      <c r="J15" s="5" t="b">
        <v>1</v>
      </c>
      <c r="K15" s="5" t="s">
        <v>484</v>
      </c>
    </row>
    <row r="16" spans="1:11">
      <c r="A16" s="5" t="s">
        <v>478</v>
      </c>
      <c r="B16" s="5" t="s">
        <v>535</v>
      </c>
      <c r="C16" s="5" t="s">
        <v>536</v>
      </c>
      <c r="D16" s="5" t="s">
        <v>536</v>
      </c>
      <c r="E16" s="5">
        <v>100</v>
      </c>
      <c r="F16" s="5" t="s">
        <v>537</v>
      </c>
      <c r="G16" s="5">
        <v>0</v>
      </c>
      <c r="H16" s="5" t="s">
        <v>538</v>
      </c>
      <c r="I16" s="33">
        <v>45607.573521585648</v>
      </c>
      <c r="J16" s="5" t="b">
        <v>1</v>
      </c>
      <c r="K16" s="5" t="s">
        <v>484</v>
      </c>
    </row>
    <row r="17" spans="1:11" ht="30">
      <c r="A17" s="5" t="s">
        <v>478</v>
      </c>
      <c r="B17" s="5" t="s">
        <v>539</v>
      </c>
      <c r="C17" s="5" t="s">
        <v>536</v>
      </c>
      <c r="D17" s="5" t="s">
        <v>536</v>
      </c>
      <c r="E17" s="5">
        <v>100</v>
      </c>
      <c r="F17" s="5" t="s">
        <v>537</v>
      </c>
      <c r="G17" s="5">
        <v>0</v>
      </c>
      <c r="H17" s="5" t="s">
        <v>540</v>
      </c>
      <c r="I17" s="33">
        <v>45607.573531319445</v>
      </c>
      <c r="J17" s="5" t="b">
        <v>1</v>
      </c>
      <c r="K17" s="5" t="s">
        <v>484</v>
      </c>
    </row>
    <row r="18" spans="1:11" ht="30">
      <c r="A18" s="5" t="s">
        <v>478</v>
      </c>
      <c r="B18" s="5" t="s">
        <v>541</v>
      </c>
      <c r="C18" s="5">
        <v>945935</v>
      </c>
      <c r="D18" s="5" t="s">
        <v>542</v>
      </c>
      <c r="E18" s="5">
        <v>94.56</v>
      </c>
      <c r="F18" s="5" t="s">
        <v>543</v>
      </c>
      <c r="G18" s="5">
        <v>103195</v>
      </c>
      <c r="H18" s="5" t="s">
        <v>544</v>
      </c>
      <c r="I18" s="33">
        <v>45607.573541157406</v>
      </c>
      <c r="J18" s="5" t="b">
        <v>1</v>
      </c>
      <c r="K18" s="5" t="s">
        <v>484</v>
      </c>
    </row>
    <row r="19" spans="1:11" ht="30">
      <c r="A19" s="5" t="s">
        <v>478</v>
      </c>
      <c r="B19" s="5" t="s">
        <v>545</v>
      </c>
      <c r="C19" s="5">
        <v>11</v>
      </c>
      <c r="D19" s="5">
        <v>99</v>
      </c>
      <c r="E19" s="5">
        <v>63.18</v>
      </c>
      <c r="F19" s="5" t="s">
        <v>546</v>
      </c>
      <c r="G19" s="5">
        <v>31</v>
      </c>
      <c r="H19" s="5" t="s">
        <v>547</v>
      </c>
      <c r="I19" s="33">
        <v>45607.573558148149</v>
      </c>
      <c r="J19" s="5" t="b">
        <v>1</v>
      </c>
      <c r="K19" s="5" t="s">
        <v>484</v>
      </c>
    </row>
    <row r="20" spans="1:11" ht="30">
      <c r="A20" s="5" t="s">
        <v>478</v>
      </c>
      <c r="B20" s="5" t="s">
        <v>548</v>
      </c>
      <c r="C20" s="5">
        <v>1500</v>
      </c>
      <c r="D20" s="5" t="s">
        <v>549</v>
      </c>
      <c r="E20" s="5">
        <v>0</v>
      </c>
      <c r="F20" s="5" t="s">
        <v>550</v>
      </c>
      <c r="G20" s="5">
        <v>2</v>
      </c>
      <c r="H20" s="5" t="s">
        <v>551</v>
      </c>
      <c r="I20" s="33">
        <v>45607.573570196757</v>
      </c>
      <c r="J20" s="5" t="b">
        <v>1</v>
      </c>
      <c r="K20" s="5" t="s">
        <v>484</v>
      </c>
    </row>
    <row r="21" spans="1:11" ht="30">
      <c r="A21" s="5" t="s">
        <v>478</v>
      </c>
      <c r="B21" s="5" t="s">
        <v>552</v>
      </c>
      <c r="C21" s="5" t="s">
        <v>553</v>
      </c>
      <c r="D21" s="5" t="s">
        <v>554</v>
      </c>
      <c r="E21" s="5">
        <v>0</v>
      </c>
      <c r="F21" s="5" t="s">
        <v>555</v>
      </c>
      <c r="G21" s="5">
        <v>2</v>
      </c>
      <c r="H21" s="5" t="s">
        <v>556</v>
      </c>
      <c r="I21" s="33">
        <v>45607.573593703702</v>
      </c>
      <c r="J21" s="5" t="b">
        <v>1</v>
      </c>
      <c r="K21" s="5" t="s">
        <v>484</v>
      </c>
    </row>
    <row r="22" spans="1:11" ht="30">
      <c r="A22" s="5" t="s">
        <v>478</v>
      </c>
      <c r="B22" s="5" t="s">
        <v>557</v>
      </c>
      <c r="C22" s="5">
        <v>20220726</v>
      </c>
      <c r="D22" s="5">
        <v>20240630</v>
      </c>
      <c r="E22" s="5">
        <v>0</v>
      </c>
      <c r="F22" s="5" t="s">
        <v>558</v>
      </c>
      <c r="G22" s="5">
        <v>548</v>
      </c>
      <c r="H22" s="5" t="s">
        <v>559</v>
      </c>
      <c r="I22" s="33">
        <v>45607.573618692128</v>
      </c>
      <c r="J22" s="5" t="b">
        <v>1</v>
      </c>
      <c r="K22" s="5" t="s">
        <v>484</v>
      </c>
    </row>
    <row r="23" spans="1:11">
      <c r="A23" s="5" t="s">
        <v>478</v>
      </c>
      <c r="B23" s="5" t="s">
        <v>560</v>
      </c>
      <c r="C23" s="5">
        <v>1</v>
      </c>
      <c r="D23" s="5">
        <v>99</v>
      </c>
      <c r="E23" s="5">
        <v>0</v>
      </c>
      <c r="F23" s="5" t="s">
        <v>561</v>
      </c>
      <c r="G23" s="5">
        <v>357</v>
      </c>
      <c r="H23" s="5" t="s">
        <v>562</v>
      </c>
      <c r="I23" s="33">
        <v>45607.573632523148</v>
      </c>
      <c r="J23" s="5" t="b">
        <v>1</v>
      </c>
      <c r="K23" s="5" t="s">
        <v>484</v>
      </c>
    </row>
    <row r="24" spans="1:11">
      <c r="A24" s="5" t="s">
        <v>478</v>
      </c>
      <c r="B24" s="5" t="s">
        <v>563</v>
      </c>
      <c r="C24" s="5">
        <v>1</v>
      </c>
      <c r="D24" s="5">
        <v>99</v>
      </c>
      <c r="E24" s="5">
        <v>0</v>
      </c>
      <c r="F24" s="5" t="s">
        <v>561</v>
      </c>
      <c r="G24" s="5">
        <v>357</v>
      </c>
      <c r="H24" s="5" t="s">
        <v>564</v>
      </c>
      <c r="I24" s="33">
        <v>45607.573648171296</v>
      </c>
      <c r="J24" s="5" t="b">
        <v>1</v>
      </c>
      <c r="K24" s="5" t="s">
        <v>484</v>
      </c>
    </row>
    <row r="25" spans="1:11" ht="30">
      <c r="A25" s="5" t="s">
        <v>478</v>
      </c>
      <c r="B25" s="5" t="s">
        <v>565</v>
      </c>
      <c r="C25" s="5" t="s">
        <v>566</v>
      </c>
      <c r="D25" s="5" t="s">
        <v>567</v>
      </c>
      <c r="E25" s="5">
        <v>0</v>
      </c>
      <c r="F25" s="5" t="s">
        <v>568</v>
      </c>
      <c r="G25" s="5">
        <v>9277971</v>
      </c>
      <c r="H25" s="5" t="s">
        <v>569</v>
      </c>
      <c r="I25" s="33">
        <v>45607.573665289354</v>
      </c>
      <c r="J25" s="5" t="b">
        <v>1</v>
      </c>
      <c r="K25" s="5" t="s">
        <v>484</v>
      </c>
    </row>
    <row r="26" spans="1:11" ht="30">
      <c r="A26" s="5" t="s">
        <v>478</v>
      </c>
      <c r="B26" s="5" t="s">
        <v>570</v>
      </c>
      <c r="C26" s="5" t="s">
        <v>571</v>
      </c>
      <c r="D26" s="5" t="s">
        <v>572</v>
      </c>
      <c r="E26" s="5">
        <v>90.78</v>
      </c>
      <c r="F26" s="5" t="s">
        <v>573</v>
      </c>
      <c r="G26" s="5">
        <v>728030</v>
      </c>
      <c r="H26" s="5" t="s">
        <v>574</v>
      </c>
      <c r="I26" s="33">
        <v>45607.573685474534</v>
      </c>
      <c r="J26" s="5" t="b">
        <v>1</v>
      </c>
      <c r="K26" s="5" t="s">
        <v>484</v>
      </c>
    </row>
    <row r="27" spans="1:11" ht="30">
      <c r="A27" s="5" t="s">
        <v>478</v>
      </c>
      <c r="B27" s="5" t="s">
        <v>575</v>
      </c>
      <c r="C27" s="5" t="s">
        <v>566</v>
      </c>
      <c r="D27" s="5" t="s">
        <v>567</v>
      </c>
      <c r="E27" s="5">
        <v>0</v>
      </c>
      <c r="F27" s="5" t="s">
        <v>576</v>
      </c>
      <c r="G27" s="5">
        <v>9277971</v>
      </c>
      <c r="H27" s="5" t="s">
        <v>577</v>
      </c>
      <c r="I27" s="33">
        <v>45607.573699479166</v>
      </c>
      <c r="J27" s="5" t="b">
        <v>1</v>
      </c>
      <c r="K27" s="5" t="s">
        <v>484</v>
      </c>
    </row>
    <row r="28" spans="1:11" ht="30">
      <c r="A28" s="5" t="s">
        <v>478</v>
      </c>
      <c r="B28" s="5" t="s">
        <v>578</v>
      </c>
      <c r="C28" s="5">
        <v>20230701</v>
      </c>
      <c r="D28" s="5">
        <v>20240925</v>
      </c>
      <c r="E28" s="5">
        <v>0</v>
      </c>
      <c r="F28" s="5" t="s">
        <v>579</v>
      </c>
      <c r="G28" s="5">
        <v>453</v>
      </c>
      <c r="H28" s="5" t="s">
        <v>580</v>
      </c>
      <c r="I28" s="33">
        <v>45607.573718078704</v>
      </c>
      <c r="J28" s="5" t="b">
        <v>1</v>
      </c>
      <c r="K28" s="5" t="s">
        <v>484</v>
      </c>
    </row>
    <row r="29" spans="1:11">
      <c r="A29" s="5" t="s">
        <v>478</v>
      </c>
      <c r="B29" s="5" t="s">
        <v>581</v>
      </c>
      <c r="C29" s="5" t="s">
        <v>582</v>
      </c>
      <c r="D29" s="5" t="s">
        <v>583</v>
      </c>
      <c r="E29" s="5">
        <v>0.04</v>
      </c>
      <c r="F29" s="5" t="s">
        <v>584</v>
      </c>
      <c r="G29" s="5">
        <v>2</v>
      </c>
      <c r="H29" s="5" t="s">
        <v>585</v>
      </c>
      <c r="I29" s="33">
        <v>45607.573734178244</v>
      </c>
      <c r="J29" s="5" t="b">
        <v>1</v>
      </c>
      <c r="K29" s="5" t="s">
        <v>484</v>
      </c>
    </row>
    <row r="30" spans="1:11">
      <c r="A30" s="5" t="s">
        <v>478</v>
      </c>
      <c r="B30" s="5" t="s">
        <v>586</v>
      </c>
      <c r="C30" s="5" t="s">
        <v>587</v>
      </c>
      <c r="D30" s="5" t="s">
        <v>588</v>
      </c>
      <c r="E30" s="5">
        <v>0.04</v>
      </c>
      <c r="F30" s="5" t="s">
        <v>589</v>
      </c>
      <c r="G30" s="5">
        <v>2</v>
      </c>
      <c r="H30" s="5" t="s">
        <v>590</v>
      </c>
      <c r="I30" s="33">
        <v>45607.573746574075</v>
      </c>
      <c r="J30" s="5" t="b">
        <v>1</v>
      </c>
      <c r="K30" s="5" t="s">
        <v>484</v>
      </c>
    </row>
    <row r="31" spans="1:11" ht="30">
      <c r="A31" s="5" t="s">
        <v>478</v>
      </c>
      <c r="B31" s="5" t="s">
        <v>591</v>
      </c>
      <c r="C31" s="5">
        <v>0</v>
      </c>
      <c r="D31" s="5">
        <v>94</v>
      </c>
      <c r="E31" s="5">
        <v>0</v>
      </c>
      <c r="F31" s="5" t="s">
        <v>592</v>
      </c>
      <c r="G31" s="5">
        <v>127</v>
      </c>
      <c r="H31" s="5" t="s">
        <v>593</v>
      </c>
      <c r="I31" s="33">
        <v>45607.57376013889</v>
      </c>
      <c r="J31" s="5" t="b">
        <v>1</v>
      </c>
      <c r="K31" s="5" t="s">
        <v>484</v>
      </c>
    </row>
    <row r="32" spans="1:11" ht="30">
      <c r="A32" s="5" t="s">
        <v>478</v>
      </c>
      <c r="B32" s="5" t="s">
        <v>594</v>
      </c>
      <c r="C32" s="5" t="s">
        <v>595</v>
      </c>
      <c r="D32" s="5" t="s">
        <v>596</v>
      </c>
      <c r="E32" s="5">
        <v>5.31</v>
      </c>
      <c r="F32" s="5" t="s">
        <v>597</v>
      </c>
      <c r="G32" s="5">
        <v>12439</v>
      </c>
      <c r="H32" s="5" t="s">
        <v>598</v>
      </c>
      <c r="I32" s="33">
        <v>45607.574560439818</v>
      </c>
      <c r="J32" s="5" t="b">
        <v>1</v>
      </c>
      <c r="K32" s="5" t="s">
        <v>484</v>
      </c>
    </row>
    <row r="33" spans="1:11" ht="120">
      <c r="A33" s="5" t="s">
        <v>478</v>
      </c>
      <c r="B33" s="5" t="s">
        <v>599</v>
      </c>
      <c r="C33" s="5" t="s">
        <v>600</v>
      </c>
      <c r="D33" s="5" t="s">
        <v>601</v>
      </c>
      <c r="E33" s="5">
        <v>0</v>
      </c>
      <c r="F33" s="5" t="s">
        <v>602</v>
      </c>
      <c r="G33" s="5">
        <v>11178</v>
      </c>
      <c r="H33" s="5" t="s">
        <v>603</v>
      </c>
      <c r="I33" s="33">
        <v>45607.574573749996</v>
      </c>
      <c r="J33" s="5" t="b">
        <v>1</v>
      </c>
      <c r="K33" s="5" t="s">
        <v>484</v>
      </c>
    </row>
    <row r="34" spans="1:11">
      <c r="A34" s="5" t="s">
        <v>478</v>
      </c>
      <c r="B34" s="5" t="s">
        <v>604</v>
      </c>
      <c r="C34" s="5">
        <v>5</v>
      </c>
      <c r="D34" s="5" t="s">
        <v>605</v>
      </c>
      <c r="E34" s="5">
        <v>71.09</v>
      </c>
      <c r="F34" s="5" t="s">
        <v>606</v>
      </c>
      <c r="G34" s="5">
        <v>374</v>
      </c>
      <c r="H34" s="5" t="s">
        <v>607</v>
      </c>
      <c r="I34" s="33">
        <v>45607.574592118057</v>
      </c>
      <c r="J34" s="5" t="b">
        <v>1</v>
      </c>
      <c r="K34" s="5" t="s">
        <v>484</v>
      </c>
    </row>
    <row r="35" spans="1:11">
      <c r="A35" s="5" t="s">
        <v>478</v>
      </c>
      <c r="B35" s="5" t="s">
        <v>608</v>
      </c>
      <c r="C35" s="5">
        <v>2</v>
      </c>
      <c r="D35" s="5" t="s">
        <v>609</v>
      </c>
      <c r="E35" s="5">
        <v>96.12</v>
      </c>
      <c r="F35" s="5" t="s">
        <v>610</v>
      </c>
      <c r="G35" s="5">
        <v>341</v>
      </c>
      <c r="H35" s="5" t="s">
        <v>611</v>
      </c>
      <c r="I35" s="33">
        <v>45607.574605324073</v>
      </c>
      <c r="J35" s="5" t="b">
        <v>1</v>
      </c>
      <c r="K35" s="5" t="s">
        <v>484</v>
      </c>
    </row>
    <row r="36" spans="1:11">
      <c r="A36" s="5" t="s">
        <v>478</v>
      </c>
      <c r="B36" s="5" t="s">
        <v>612</v>
      </c>
      <c r="C36" s="5">
        <v>1</v>
      </c>
      <c r="D36" s="5" t="s">
        <v>613</v>
      </c>
      <c r="E36" s="5">
        <v>99.54</v>
      </c>
      <c r="F36" s="5" t="s">
        <v>614</v>
      </c>
      <c r="G36" s="5">
        <v>219</v>
      </c>
      <c r="H36" s="5" t="s">
        <v>615</v>
      </c>
      <c r="I36" s="33">
        <v>45607.574618425926</v>
      </c>
      <c r="J36" s="5" t="b">
        <v>1</v>
      </c>
      <c r="K36" s="5" t="s">
        <v>484</v>
      </c>
    </row>
    <row r="37" spans="1:11">
      <c r="A37" s="5" t="s">
        <v>478</v>
      </c>
      <c r="B37" s="5" t="s">
        <v>616</v>
      </c>
      <c r="C37" s="5">
        <v>0</v>
      </c>
      <c r="D37" s="5" t="s">
        <v>609</v>
      </c>
      <c r="E37" s="5">
        <v>99.98</v>
      </c>
      <c r="F37" s="5" t="s">
        <v>617</v>
      </c>
      <c r="G37" s="5">
        <v>91</v>
      </c>
      <c r="H37" s="5" t="s">
        <v>618</v>
      </c>
      <c r="I37" s="33">
        <v>45607.574631608797</v>
      </c>
      <c r="J37" s="5" t="b">
        <v>1</v>
      </c>
      <c r="K37" s="5" t="s">
        <v>484</v>
      </c>
    </row>
    <row r="38" spans="1:11" ht="30">
      <c r="A38" s="5" t="s">
        <v>478</v>
      </c>
      <c r="B38" s="5" t="s">
        <v>619</v>
      </c>
      <c r="C38" s="5">
        <v>20230702</v>
      </c>
      <c r="D38" s="5">
        <v>20241001</v>
      </c>
      <c r="E38" s="5">
        <v>0</v>
      </c>
      <c r="F38" s="5" t="s">
        <v>620</v>
      </c>
      <c r="G38" s="5">
        <v>457</v>
      </c>
      <c r="H38" s="5" t="s">
        <v>621</v>
      </c>
      <c r="I38" s="33">
        <v>45607.573783680557</v>
      </c>
      <c r="J38" s="5" t="b">
        <v>1</v>
      </c>
      <c r="K38" s="5" t="s">
        <v>484</v>
      </c>
    </row>
    <row r="39" spans="1:11" ht="30">
      <c r="A39" s="5" t="s">
        <v>478</v>
      </c>
      <c r="B39" s="5" t="s">
        <v>622</v>
      </c>
      <c r="C39" s="5">
        <v>6289</v>
      </c>
      <c r="D39" s="5" t="s">
        <v>623</v>
      </c>
      <c r="E39" s="5">
        <v>0</v>
      </c>
      <c r="F39" s="5" t="s">
        <v>624</v>
      </c>
      <c r="G39" s="5">
        <v>25357</v>
      </c>
      <c r="H39" s="5" t="s">
        <v>625</v>
      </c>
      <c r="I39" s="33">
        <v>45607.57464648148</v>
      </c>
      <c r="J39" s="5" t="b">
        <v>1</v>
      </c>
      <c r="K39" s="5" t="s">
        <v>484</v>
      </c>
    </row>
    <row r="40" spans="1:11">
      <c r="A40" s="5" t="s">
        <v>478</v>
      </c>
      <c r="B40" s="5" t="s">
        <v>626</v>
      </c>
      <c r="C40" s="5">
        <v>1</v>
      </c>
      <c r="D40" s="5" t="s">
        <v>50</v>
      </c>
      <c r="E40" s="5">
        <v>96.87</v>
      </c>
      <c r="F40" s="5" t="s">
        <v>627</v>
      </c>
      <c r="G40" s="5">
        <v>5</v>
      </c>
      <c r="H40" s="5" t="s">
        <v>628</v>
      </c>
      <c r="I40" s="33">
        <v>45607.574662500003</v>
      </c>
      <c r="J40" s="5" t="b">
        <v>1</v>
      </c>
      <c r="K40" s="5" t="s">
        <v>484</v>
      </c>
    </row>
    <row r="41" spans="1:11">
      <c r="A41" s="5" t="s">
        <v>478</v>
      </c>
      <c r="B41" s="5" t="s">
        <v>629</v>
      </c>
      <c r="C41" s="5">
        <v>99999</v>
      </c>
      <c r="D41" s="5" t="s">
        <v>623</v>
      </c>
      <c r="E41" s="5">
        <v>33.04</v>
      </c>
      <c r="F41" s="5" t="s">
        <v>630</v>
      </c>
      <c r="G41" s="5">
        <v>23306</v>
      </c>
      <c r="H41" s="5" t="s">
        <v>631</v>
      </c>
      <c r="I41" s="33">
        <v>45607.574674745367</v>
      </c>
      <c r="J41" s="5" t="b">
        <v>1</v>
      </c>
      <c r="K41" s="5" t="s">
        <v>484</v>
      </c>
    </row>
    <row r="42" spans="1:11">
      <c r="A42" s="5" t="s">
        <v>478</v>
      </c>
      <c r="B42" s="5" t="s">
        <v>632</v>
      </c>
      <c r="C42" s="5">
        <v>1</v>
      </c>
      <c r="D42" s="5" t="s">
        <v>50</v>
      </c>
      <c r="E42" s="5">
        <v>97.11</v>
      </c>
      <c r="F42" s="5" t="s">
        <v>633</v>
      </c>
      <c r="G42" s="5">
        <v>5</v>
      </c>
      <c r="H42" s="5" t="s">
        <v>634</v>
      </c>
      <c r="I42" s="33">
        <v>45607.574688472225</v>
      </c>
      <c r="J42" s="5" t="b">
        <v>1</v>
      </c>
      <c r="K42" s="5" t="s">
        <v>484</v>
      </c>
    </row>
    <row r="43" spans="1:11">
      <c r="A43" s="5" t="s">
        <v>478</v>
      </c>
      <c r="B43" s="5" t="s">
        <v>635</v>
      </c>
      <c r="C43" s="5">
        <v>99999</v>
      </c>
      <c r="D43" s="5" t="s">
        <v>623</v>
      </c>
      <c r="E43" s="5">
        <v>51.45</v>
      </c>
      <c r="F43" s="5" t="s">
        <v>636</v>
      </c>
      <c r="G43" s="5">
        <v>19785</v>
      </c>
      <c r="H43" s="5" t="s">
        <v>637</v>
      </c>
      <c r="I43" s="33">
        <v>45607.574699108794</v>
      </c>
      <c r="J43" s="5" t="b">
        <v>1</v>
      </c>
      <c r="K43" s="5" t="s">
        <v>484</v>
      </c>
    </row>
    <row r="44" spans="1:11">
      <c r="A44" s="5" t="s">
        <v>478</v>
      </c>
      <c r="B44" s="5" t="s">
        <v>638</v>
      </c>
      <c r="C44" s="5">
        <v>1</v>
      </c>
      <c r="D44" s="5" t="s">
        <v>50</v>
      </c>
      <c r="E44" s="5">
        <v>97.3</v>
      </c>
      <c r="F44" s="5" t="s">
        <v>639</v>
      </c>
      <c r="G44" s="5">
        <v>5</v>
      </c>
      <c r="H44" s="5" t="s">
        <v>640</v>
      </c>
      <c r="I44" s="33">
        <v>45607.574726273146</v>
      </c>
      <c r="J44" s="5" t="b">
        <v>1</v>
      </c>
      <c r="K44" s="5" t="s">
        <v>484</v>
      </c>
    </row>
    <row r="45" spans="1:11">
      <c r="A45" s="5" t="s">
        <v>478</v>
      </c>
      <c r="B45" s="5" t="s">
        <v>641</v>
      </c>
      <c r="C45" s="5">
        <v>99999</v>
      </c>
      <c r="D45" s="5" t="s">
        <v>623</v>
      </c>
      <c r="E45" s="5">
        <v>64.58</v>
      </c>
      <c r="F45" s="5" t="s">
        <v>642</v>
      </c>
      <c r="G45" s="5">
        <v>16761</v>
      </c>
      <c r="H45" s="5" t="s">
        <v>643</v>
      </c>
      <c r="I45" s="33">
        <v>45607.574744212965</v>
      </c>
      <c r="J45" s="5" t="b">
        <v>1</v>
      </c>
      <c r="K45" s="5" t="s">
        <v>484</v>
      </c>
    </row>
    <row r="46" spans="1:11">
      <c r="A46" s="5" t="s">
        <v>478</v>
      </c>
      <c r="B46" s="5" t="s">
        <v>644</v>
      </c>
      <c r="C46" s="5">
        <v>1</v>
      </c>
      <c r="D46" s="5" t="s">
        <v>50</v>
      </c>
      <c r="E46" s="5">
        <v>97.44</v>
      </c>
      <c r="F46" s="5" t="s">
        <v>645</v>
      </c>
      <c r="G46" s="5">
        <v>5</v>
      </c>
      <c r="H46" s="5" t="s">
        <v>646</v>
      </c>
      <c r="I46" s="33">
        <v>45607.574761898148</v>
      </c>
      <c r="J46" s="5" t="b">
        <v>1</v>
      </c>
      <c r="K46" s="5" t="s">
        <v>484</v>
      </c>
    </row>
    <row r="47" spans="1:11">
      <c r="A47" s="5" t="s">
        <v>478</v>
      </c>
      <c r="B47" s="5" t="s">
        <v>647</v>
      </c>
      <c r="C47" s="5" t="s">
        <v>648</v>
      </c>
      <c r="D47" s="5" t="s">
        <v>623</v>
      </c>
      <c r="E47" s="5">
        <v>75.040000000000006</v>
      </c>
      <c r="F47" s="5" t="s">
        <v>649</v>
      </c>
      <c r="G47" s="5">
        <v>13886</v>
      </c>
      <c r="H47" s="5" t="s">
        <v>650</v>
      </c>
      <c r="I47" s="33">
        <v>45607.574787361111</v>
      </c>
      <c r="J47" s="5" t="b">
        <v>1</v>
      </c>
      <c r="K47" s="5" t="s">
        <v>484</v>
      </c>
    </row>
    <row r="48" spans="1:11">
      <c r="A48" s="5" t="s">
        <v>478</v>
      </c>
      <c r="B48" s="5" t="s">
        <v>651</v>
      </c>
      <c r="C48" s="5">
        <v>1</v>
      </c>
      <c r="D48" s="5" t="s">
        <v>50</v>
      </c>
      <c r="E48" s="5">
        <v>97.6</v>
      </c>
      <c r="F48" s="5" t="s">
        <v>652</v>
      </c>
      <c r="G48" s="5">
        <v>5</v>
      </c>
      <c r="H48" s="5" t="s">
        <v>653</v>
      </c>
      <c r="I48" s="33">
        <v>45607.574809687503</v>
      </c>
      <c r="J48" s="5" t="b">
        <v>1</v>
      </c>
      <c r="K48" s="5" t="s">
        <v>484</v>
      </c>
    </row>
    <row r="49" spans="1:11">
      <c r="A49" s="5" t="s">
        <v>478</v>
      </c>
      <c r="B49" s="5" t="s">
        <v>654</v>
      </c>
      <c r="C49" s="5" t="s">
        <v>655</v>
      </c>
      <c r="D49" s="5" t="s">
        <v>623</v>
      </c>
      <c r="E49" s="5">
        <v>81.31</v>
      </c>
      <c r="F49" s="5" t="s">
        <v>656</v>
      </c>
      <c r="G49" s="5">
        <v>12039</v>
      </c>
      <c r="H49" s="5" t="s">
        <v>657</v>
      </c>
      <c r="I49" s="33">
        <v>45607.574825520831</v>
      </c>
      <c r="J49" s="5" t="b">
        <v>1</v>
      </c>
      <c r="K49" s="5" t="s">
        <v>484</v>
      </c>
    </row>
    <row r="50" spans="1:11">
      <c r="A50" s="5" t="s">
        <v>478</v>
      </c>
      <c r="B50" s="5" t="s">
        <v>658</v>
      </c>
      <c r="C50" s="5">
        <v>1</v>
      </c>
      <c r="D50" s="5" t="s">
        <v>50</v>
      </c>
      <c r="E50" s="5">
        <v>97.77</v>
      </c>
      <c r="F50" s="5" t="s">
        <v>659</v>
      </c>
      <c r="G50" s="5">
        <v>5</v>
      </c>
      <c r="H50" s="5" t="s">
        <v>660</v>
      </c>
      <c r="I50" s="33">
        <v>45607.574839340276</v>
      </c>
      <c r="J50" s="5" t="b">
        <v>1</v>
      </c>
      <c r="K50" s="5" t="s">
        <v>484</v>
      </c>
    </row>
    <row r="51" spans="1:11" ht="30">
      <c r="A51" s="5" t="s">
        <v>478</v>
      </c>
      <c r="B51" s="5" t="s">
        <v>661</v>
      </c>
      <c r="C51" s="5" t="s">
        <v>662</v>
      </c>
      <c r="D51" s="5" t="s">
        <v>623</v>
      </c>
      <c r="E51" s="5">
        <v>85.7</v>
      </c>
      <c r="F51" s="5" t="s">
        <v>663</v>
      </c>
      <c r="G51" s="5">
        <v>10436</v>
      </c>
      <c r="H51" s="5" t="s">
        <v>664</v>
      </c>
      <c r="I51" s="33">
        <v>45607.574851886573</v>
      </c>
      <c r="J51" s="5" t="b">
        <v>1</v>
      </c>
      <c r="K51" s="5" t="s">
        <v>484</v>
      </c>
    </row>
    <row r="52" spans="1:11">
      <c r="A52" s="5" t="s">
        <v>478</v>
      </c>
      <c r="B52" s="5" t="s">
        <v>665</v>
      </c>
      <c r="C52" s="5">
        <v>1</v>
      </c>
      <c r="D52" s="5" t="s">
        <v>50</v>
      </c>
      <c r="E52" s="5">
        <v>97.93</v>
      </c>
      <c r="F52" s="5" t="s">
        <v>666</v>
      </c>
      <c r="G52" s="5">
        <v>5</v>
      </c>
      <c r="H52" s="5" t="s">
        <v>667</v>
      </c>
      <c r="I52" s="33">
        <v>45607.574867731484</v>
      </c>
      <c r="J52" s="5" t="b">
        <v>1</v>
      </c>
      <c r="K52" s="5" t="s">
        <v>484</v>
      </c>
    </row>
    <row r="53" spans="1:11" ht="30">
      <c r="A53" s="5" t="s">
        <v>478</v>
      </c>
      <c r="B53" s="5" t="s">
        <v>668</v>
      </c>
      <c r="C53" s="5" t="s">
        <v>662</v>
      </c>
      <c r="D53" s="5" t="s">
        <v>623</v>
      </c>
      <c r="E53" s="5">
        <v>88.75</v>
      </c>
      <c r="F53" s="5" t="s">
        <v>669</v>
      </c>
      <c r="G53" s="5">
        <v>9168</v>
      </c>
      <c r="H53" s="5" t="s">
        <v>670</v>
      </c>
      <c r="I53" s="33">
        <v>45607.57488039352</v>
      </c>
      <c r="J53" s="5" t="b">
        <v>1</v>
      </c>
      <c r="K53" s="5" t="s">
        <v>484</v>
      </c>
    </row>
    <row r="54" spans="1:11">
      <c r="A54" s="5" t="s">
        <v>478</v>
      </c>
      <c r="B54" s="5" t="s">
        <v>671</v>
      </c>
      <c r="C54" s="5">
        <v>1</v>
      </c>
      <c r="D54" s="5" t="s">
        <v>50</v>
      </c>
      <c r="E54" s="5">
        <v>98.1</v>
      </c>
      <c r="F54" s="5" t="s">
        <v>672</v>
      </c>
      <c r="G54" s="5">
        <v>5</v>
      </c>
      <c r="H54" s="5" t="s">
        <v>673</v>
      </c>
      <c r="I54" s="33">
        <v>45607.574893159719</v>
      </c>
      <c r="J54" s="5" t="b">
        <v>1</v>
      </c>
      <c r="K54" s="5" t="s">
        <v>484</v>
      </c>
    </row>
    <row r="55" spans="1:11" ht="30">
      <c r="A55" s="5" t="s">
        <v>478</v>
      </c>
      <c r="B55" s="5" t="s">
        <v>674</v>
      </c>
      <c r="C55" s="5" t="s">
        <v>662</v>
      </c>
      <c r="D55" s="5" t="s">
        <v>623</v>
      </c>
      <c r="E55" s="5">
        <v>91.1</v>
      </c>
      <c r="F55" s="5" t="s">
        <v>675</v>
      </c>
      <c r="G55" s="5">
        <v>8023</v>
      </c>
      <c r="H55" s="5" t="s">
        <v>676</v>
      </c>
      <c r="I55" s="33">
        <v>45607.574907638889</v>
      </c>
      <c r="J55" s="5" t="b">
        <v>1</v>
      </c>
      <c r="K55" s="5" t="s">
        <v>484</v>
      </c>
    </row>
    <row r="56" spans="1:11">
      <c r="A56" s="5" t="s">
        <v>478</v>
      </c>
      <c r="B56" s="5" t="s">
        <v>677</v>
      </c>
      <c r="C56" s="5">
        <v>1</v>
      </c>
      <c r="D56" s="5" t="s">
        <v>50</v>
      </c>
      <c r="E56" s="5">
        <v>98.26</v>
      </c>
      <c r="F56" s="5" t="s">
        <v>678</v>
      </c>
      <c r="G56" s="5">
        <v>5</v>
      </c>
      <c r="H56" s="5" t="s">
        <v>679</v>
      </c>
      <c r="I56" s="33">
        <v>45607.574920277781</v>
      </c>
      <c r="J56" s="5" t="b">
        <v>1</v>
      </c>
      <c r="K56" s="5" t="s">
        <v>484</v>
      </c>
    </row>
    <row r="57" spans="1:11" ht="30">
      <c r="A57" s="5" t="s">
        <v>478</v>
      </c>
      <c r="B57" s="5" t="s">
        <v>680</v>
      </c>
      <c r="C57" s="5" t="s">
        <v>681</v>
      </c>
      <c r="D57" s="5" t="s">
        <v>623</v>
      </c>
      <c r="E57" s="5">
        <v>92.77</v>
      </c>
      <c r="F57" s="5" t="s">
        <v>682</v>
      </c>
      <c r="G57" s="5">
        <v>6977</v>
      </c>
      <c r="H57" s="5" t="s">
        <v>683</v>
      </c>
      <c r="I57" s="33">
        <v>45607.574935532408</v>
      </c>
      <c r="J57" s="5" t="b">
        <v>1</v>
      </c>
      <c r="K57" s="5" t="s">
        <v>484</v>
      </c>
    </row>
    <row r="58" spans="1:11">
      <c r="A58" s="5" t="s">
        <v>478</v>
      </c>
      <c r="B58" s="5" t="s">
        <v>684</v>
      </c>
      <c r="C58" s="5">
        <v>1</v>
      </c>
      <c r="D58" s="5" t="s">
        <v>50</v>
      </c>
      <c r="E58" s="5">
        <v>98.42</v>
      </c>
      <c r="F58" s="5" t="s">
        <v>685</v>
      </c>
      <c r="G58" s="5">
        <v>5</v>
      </c>
      <c r="H58" s="5" t="s">
        <v>686</v>
      </c>
      <c r="I58" s="33">
        <v>45607.574955057869</v>
      </c>
      <c r="J58" s="5" t="b">
        <v>1</v>
      </c>
      <c r="K58" s="5" t="s">
        <v>484</v>
      </c>
    </row>
    <row r="59" spans="1:11" ht="30">
      <c r="A59" s="5" t="s">
        <v>478</v>
      </c>
      <c r="B59" s="5" t="s">
        <v>687</v>
      </c>
      <c r="C59" s="5" t="s">
        <v>648</v>
      </c>
      <c r="D59" s="5" t="s">
        <v>623</v>
      </c>
      <c r="E59" s="5">
        <v>94.07</v>
      </c>
      <c r="F59" s="5" t="s">
        <v>688</v>
      </c>
      <c r="G59" s="5">
        <v>6064</v>
      </c>
      <c r="H59" s="5" t="s">
        <v>689</v>
      </c>
      <c r="I59" s="33">
        <v>45607.574967789355</v>
      </c>
      <c r="J59" s="5" t="b">
        <v>1</v>
      </c>
      <c r="K59" s="5" t="s">
        <v>484</v>
      </c>
    </row>
    <row r="60" spans="1:11">
      <c r="A60" s="5" t="s">
        <v>478</v>
      </c>
      <c r="B60" s="5" t="s">
        <v>690</v>
      </c>
      <c r="C60" s="5">
        <v>1</v>
      </c>
      <c r="D60" s="5" t="s">
        <v>50</v>
      </c>
      <c r="E60" s="5">
        <v>98.56</v>
      </c>
      <c r="F60" s="5" t="s">
        <v>691</v>
      </c>
      <c r="G60" s="5">
        <v>5</v>
      </c>
      <c r="H60" s="5" t="s">
        <v>692</v>
      </c>
      <c r="I60" s="33">
        <v>45607.57498109954</v>
      </c>
      <c r="J60" s="5" t="b">
        <v>1</v>
      </c>
      <c r="K60" s="5" t="s">
        <v>484</v>
      </c>
    </row>
    <row r="61" spans="1:11" ht="30">
      <c r="A61" s="5" t="s">
        <v>478</v>
      </c>
      <c r="B61" s="5" t="s">
        <v>693</v>
      </c>
      <c r="C61" s="5">
        <v>99999</v>
      </c>
      <c r="D61" s="5" t="s">
        <v>623</v>
      </c>
      <c r="E61" s="5">
        <v>95.08</v>
      </c>
      <c r="F61" s="5" t="s">
        <v>694</v>
      </c>
      <c r="G61" s="5">
        <v>5402</v>
      </c>
      <c r="H61" s="5" t="s">
        <v>695</v>
      </c>
      <c r="I61" s="33">
        <v>45607.574997361109</v>
      </c>
      <c r="J61" s="5" t="b">
        <v>1</v>
      </c>
      <c r="K61" s="5" t="s">
        <v>484</v>
      </c>
    </row>
    <row r="62" spans="1:11">
      <c r="A62" s="5" t="s">
        <v>478</v>
      </c>
      <c r="B62" s="5" t="s">
        <v>696</v>
      </c>
      <c r="C62" s="5">
        <v>1</v>
      </c>
      <c r="D62" s="5" t="s">
        <v>50</v>
      </c>
      <c r="E62" s="5">
        <v>98.7</v>
      </c>
      <c r="F62" s="5" t="s">
        <v>697</v>
      </c>
      <c r="G62" s="5">
        <v>5</v>
      </c>
      <c r="H62" s="5" t="s">
        <v>698</v>
      </c>
      <c r="I62" s="33">
        <v>45607.575011516201</v>
      </c>
      <c r="J62" s="5" t="b">
        <v>1</v>
      </c>
      <c r="K62" s="5" t="s">
        <v>484</v>
      </c>
    </row>
    <row r="63" spans="1:11" ht="30">
      <c r="A63" s="5" t="s">
        <v>478</v>
      </c>
      <c r="B63" s="5" t="s">
        <v>699</v>
      </c>
      <c r="C63" s="5" t="s">
        <v>700</v>
      </c>
      <c r="D63" s="5" t="s">
        <v>623</v>
      </c>
      <c r="E63" s="5">
        <v>96.75</v>
      </c>
      <c r="F63" s="5" t="s">
        <v>701</v>
      </c>
      <c r="G63" s="5">
        <v>3540</v>
      </c>
      <c r="H63" s="5" t="s">
        <v>702</v>
      </c>
      <c r="I63" s="33">
        <v>45607.575024675927</v>
      </c>
      <c r="J63" s="5" t="b">
        <v>1</v>
      </c>
      <c r="K63" s="5" t="s">
        <v>484</v>
      </c>
    </row>
    <row r="64" spans="1:11">
      <c r="A64" s="5" t="s">
        <v>478</v>
      </c>
      <c r="B64" s="5" t="s">
        <v>703</v>
      </c>
      <c r="C64" s="5">
        <v>1</v>
      </c>
      <c r="D64" s="5" t="s">
        <v>50</v>
      </c>
      <c r="E64" s="5">
        <v>98.83</v>
      </c>
      <c r="F64" s="5" t="s">
        <v>704</v>
      </c>
      <c r="G64" s="5">
        <v>5</v>
      </c>
      <c r="H64" s="5" t="s">
        <v>705</v>
      </c>
      <c r="I64" s="33">
        <v>45607.575037326387</v>
      </c>
      <c r="J64" s="5" t="b">
        <v>1</v>
      </c>
      <c r="K64" s="5" t="s">
        <v>484</v>
      </c>
    </row>
    <row r="65" spans="1:11" ht="30">
      <c r="A65" s="5" t="s">
        <v>478</v>
      </c>
      <c r="B65" s="5" t="s">
        <v>706</v>
      </c>
      <c r="C65" s="5" t="s">
        <v>655</v>
      </c>
      <c r="D65" s="5" t="s">
        <v>623</v>
      </c>
      <c r="E65" s="5">
        <v>97.16</v>
      </c>
      <c r="F65" s="5" t="s">
        <v>707</v>
      </c>
      <c r="G65" s="5">
        <v>3233</v>
      </c>
      <c r="H65" s="5" t="s">
        <v>708</v>
      </c>
      <c r="I65" s="33">
        <v>45607.575050115738</v>
      </c>
      <c r="J65" s="5" t="b">
        <v>1</v>
      </c>
      <c r="K65" s="5" t="s">
        <v>484</v>
      </c>
    </row>
    <row r="66" spans="1:11">
      <c r="A66" s="5" t="s">
        <v>478</v>
      </c>
      <c r="B66" s="5" t="s">
        <v>709</v>
      </c>
      <c r="C66" s="5">
        <v>1</v>
      </c>
      <c r="D66" s="5" t="s">
        <v>50</v>
      </c>
      <c r="E66" s="5">
        <v>98.95</v>
      </c>
      <c r="F66" s="5" t="s">
        <v>710</v>
      </c>
      <c r="G66" s="5">
        <v>5</v>
      </c>
      <c r="H66" s="5" t="s">
        <v>711</v>
      </c>
      <c r="I66" s="33">
        <v>45607.575061678239</v>
      </c>
      <c r="J66" s="5" t="b">
        <v>1</v>
      </c>
      <c r="K66" s="5" t="s">
        <v>484</v>
      </c>
    </row>
    <row r="67" spans="1:11" ht="30">
      <c r="A67" s="5" t="s">
        <v>478</v>
      </c>
      <c r="B67" s="5" t="s">
        <v>712</v>
      </c>
      <c r="C67" s="5" t="s">
        <v>681</v>
      </c>
      <c r="D67" s="5" t="s">
        <v>623</v>
      </c>
      <c r="E67" s="5">
        <v>97.51</v>
      </c>
      <c r="F67" s="5" t="s">
        <v>713</v>
      </c>
      <c r="G67" s="5">
        <v>2919</v>
      </c>
      <c r="H67" s="5" t="s">
        <v>714</v>
      </c>
      <c r="I67" s="33">
        <v>45607.575073958331</v>
      </c>
      <c r="J67" s="5" t="b">
        <v>1</v>
      </c>
      <c r="K67" s="5" t="s">
        <v>484</v>
      </c>
    </row>
    <row r="68" spans="1:11">
      <c r="A68" s="5" t="s">
        <v>478</v>
      </c>
      <c r="B68" s="5" t="s">
        <v>715</v>
      </c>
      <c r="C68" s="5">
        <v>1</v>
      </c>
      <c r="D68" s="5" t="s">
        <v>50</v>
      </c>
      <c r="E68" s="5">
        <v>99.05</v>
      </c>
      <c r="F68" s="5" t="s">
        <v>716</v>
      </c>
      <c r="G68" s="5">
        <v>5</v>
      </c>
      <c r="H68" s="5" t="s">
        <v>717</v>
      </c>
      <c r="I68" s="33">
        <v>45607.575086331017</v>
      </c>
      <c r="J68" s="5" t="b">
        <v>1</v>
      </c>
      <c r="K68" s="5" t="s">
        <v>484</v>
      </c>
    </row>
    <row r="69" spans="1:11" ht="30">
      <c r="A69" s="5" t="s">
        <v>478</v>
      </c>
      <c r="B69" s="5" t="s">
        <v>718</v>
      </c>
      <c r="C69" s="5" t="s">
        <v>681</v>
      </c>
      <c r="D69" s="5" t="s">
        <v>623</v>
      </c>
      <c r="E69" s="5">
        <v>97.81</v>
      </c>
      <c r="F69" s="5" t="s">
        <v>719</v>
      </c>
      <c r="G69" s="5">
        <v>2758</v>
      </c>
      <c r="H69" s="5" t="s">
        <v>720</v>
      </c>
      <c r="I69" s="33">
        <v>45607.575099120368</v>
      </c>
      <c r="J69" s="5" t="b">
        <v>1</v>
      </c>
      <c r="K69" s="5" t="s">
        <v>484</v>
      </c>
    </row>
    <row r="70" spans="1:11">
      <c r="A70" s="5" t="s">
        <v>478</v>
      </c>
      <c r="B70" s="5" t="s">
        <v>721</v>
      </c>
      <c r="C70" s="5">
        <v>1</v>
      </c>
      <c r="D70" s="5" t="s">
        <v>50</v>
      </c>
      <c r="E70" s="5">
        <v>99.15</v>
      </c>
      <c r="F70" s="5" t="s">
        <v>722</v>
      </c>
      <c r="G70" s="5">
        <v>5</v>
      </c>
      <c r="H70" s="5" t="s">
        <v>723</v>
      </c>
      <c r="I70" s="33">
        <v>45607.575111446757</v>
      </c>
      <c r="J70" s="5" t="b">
        <v>1</v>
      </c>
      <c r="K70" s="5" t="s">
        <v>484</v>
      </c>
    </row>
    <row r="71" spans="1:11" ht="30">
      <c r="A71" s="5" t="s">
        <v>478</v>
      </c>
      <c r="B71" s="5" t="s">
        <v>724</v>
      </c>
      <c r="C71" s="5" t="s">
        <v>681</v>
      </c>
      <c r="D71" s="5" t="s">
        <v>623</v>
      </c>
      <c r="E71" s="5">
        <v>98.08</v>
      </c>
      <c r="F71" s="5" t="s">
        <v>725</v>
      </c>
      <c r="G71" s="5">
        <v>2574</v>
      </c>
      <c r="H71" s="5" t="s">
        <v>726</v>
      </c>
      <c r="I71" s="33">
        <v>45607.57512371528</v>
      </c>
      <c r="J71" s="5" t="b">
        <v>1</v>
      </c>
      <c r="K71" s="5" t="s">
        <v>484</v>
      </c>
    </row>
    <row r="72" spans="1:11">
      <c r="A72" s="5" t="s">
        <v>478</v>
      </c>
      <c r="B72" s="5" t="s">
        <v>727</v>
      </c>
      <c r="C72" s="5">
        <v>1</v>
      </c>
      <c r="D72" s="5" t="s">
        <v>50</v>
      </c>
      <c r="E72" s="5">
        <v>99.25</v>
      </c>
      <c r="F72" s="5" t="s">
        <v>728</v>
      </c>
      <c r="G72" s="5">
        <v>5</v>
      </c>
      <c r="H72" s="5" t="s">
        <v>729</v>
      </c>
      <c r="I72" s="33">
        <v>45607.575136458334</v>
      </c>
      <c r="J72" s="5" t="b">
        <v>1</v>
      </c>
      <c r="K72" s="5" t="s">
        <v>484</v>
      </c>
    </row>
    <row r="73" spans="1:11" ht="30">
      <c r="A73" s="5" t="s">
        <v>478</v>
      </c>
      <c r="B73" s="5" t="s">
        <v>730</v>
      </c>
      <c r="C73" s="5" t="s">
        <v>662</v>
      </c>
      <c r="D73" s="5" t="s">
        <v>623</v>
      </c>
      <c r="E73" s="5">
        <v>98.32</v>
      </c>
      <c r="F73" s="5" t="s">
        <v>731</v>
      </c>
      <c r="G73" s="5">
        <v>2337</v>
      </c>
      <c r="H73" s="5" t="s">
        <v>732</v>
      </c>
      <c r="I73" s="33">
        <v>45607.575150046294</v>
      </c>
      <c r="J73" s="5" t="b">
        <v>1</v>
      </c>
      <c r="K73" s="5" t="s">
        <v>484</v>
      </c>
    </row>
    <row r="74" spans="1:11">
      <c r="A74" s="5" t="s">
        <v>478</v>
      </c>
      <c r="B74" s="5" t="s">
        <v>733</v>
      </c>
      <c r="C74" s="5">
        <v>1</v>
      </c>
      <c r="D74" s="5" t="s">
        <v>50</v>
      </c>
      <c r="E74" s="5">
        <v>99.34</v>
      </c>
      <c r="F74" s="5" t="s">
        <v>734</v>
      </c>
      <c r="G74" s="5">
        <v>5</v>
      </c>
      <c r="H74" s="5" t="s">
        <v>735</v>
      </c>
      <c r="I74" s="33">
        <v>45607.575162974535</v>
      </c>
      <c r="J74" s="5" t="b">
        <v>1</v>
      </c>
      <c r="K74" s="5" t="s">
        <v>484</v>
      </c>
    </row>
    <row r="75" spans="1:11" ht="30">
      <c r="A75" s="5" t="s">
        <v>478</v>
      </c>
      <c r="B75" s="5" t="s">
        <v>736</v>
      </c>
      <c r="C75" s="5" t="s">
        <v>737</v>
      </c>
      <c r="D75" s="5" t="s">
        <v>623</v>
      </c>
      <c r="E75" s="5">
        <v>98.61</v>
      </c>
      <c r="F75" s="5" t="s">
        <v>738</v>
      </c>
      <c r="G75" s="5">
        <v>2052</v>
      </c>
      <c r="H75" s="5" t="s">
        <v>739</v>
      </c>
      <c r="I75" s="33">
        <v>45607.575184386573</v>
      </c>
      <c r="J75" s="5" t="b">
        <v>1</v>
      </c>
      <c r="K75" s="5" t="s">
        <v>484</v>
      </c>
    </row>
    <row r="76" spans="1:11">
      <c r="A76" s="5" t="s">
        <v>478</v>
      </c>
      <c r="B76" s="5" t="s">
        <v>740</v>
      </c>
      <c r="C76" s="5">
        <v>1</v>
      </c>
      <c r="D76" s="5" t="s">
        <v>50</v>
      </c>
      <c r="E76" s="5">
        <v>99.45</v>
      </c>
      <c r="F76" s="5" t="s">
        <v>741</v>
      </c>
      <c r="G76" s="5">
        <v>5</v>
      </c>
      <c r="H76" s="5" t="s">
        <v>742</v>
      </c>
      <c r="I76" s="33">
        <v>45607.575200706022</v>
      </c>
      <c r="J76" s="5" t="b">
        <v>1</v>
      </c>
      <c r="K76" s="5" t="s">
        <v>484</v>
      </c>
    </row>
    <row r="77" spans="1:11" ht="30">
      <c r="A77" s="5" t="s">
        <v>478</v>
      </c>
      <c r="B77" s="5" t="s">
        <v>743</v>
      </c>
      <c r="C77" s="5" t="s">
        <v>681</v>
      </c>
      <c r="D77" s="5" t="s">
        <v>623</v>
      </c>
      <c r="E77" s="5">
        <v>92.77</v>
      </c>
      <c r="F77" s="5" t="s">
        <v>744</v>
      </c>
      <c r="G77" s="5">
        <v>6977</v>
      </c>
      <c r="H77" s="5" t="s">
        <v>745</v>
      </c>
      <c r="I77" s="33">
        <v>45607.575213703705</v>
      </c>
      <c r="J77" s="5" t="b">
        <v>1</v>
      </c>
      <c r="K77" s="5" t="s">
        <v>484</v>
      </c>
    </row>
    <row r="78" spans="1:11">
      <c r="A78" s="5" t="s">
        <v>478</v>
      </c>
      <c r="B78" s="5" t="s">
        <v>746</v>
      </c>
      <c r="C78" s="5">
        <v>1</v>
      </c>
      <c r="D78" s="5" t="s">
        <v>50</v>
      </c>
      <c r="E78" s="5">
        <v>99.51</v>
      </c>
      <c r="F78" s="5" t="s">
        <v>747</v>
      </c>
      <c r="G78" s="5">
        <v>5</v>
      </c>
      <c r="H78" s="5" t="s">
        <v>748</v>
      </c>
      <c r="I78" s="33">
        <v>45607.575231377312</v>
      </c>
      <c r="J78" s="5" t="b">
        <v>1</v>
      </c>
      <c r="K78" s="5" t="s">
        <v>484</v>
      </c>
    </row>
    <row r="79" spans="1:11">
      <c r="A79" s="5" t="s">
        <v>478</v>
      </c>
      <c r="B79" s="5" t="s">
        <v>749</v>
      </c>
      <c r="C79" s="5" t="s">
        <v>681</v>
      </c>
      <c r="D79" s="5" t="s">
        <v>623</v>
      </c>
      <c r="E79" s="5">
        <v>98.94</v>
      </c>
      <c r="F79" s="5" t="s">
        <v>750</v>
      </c>
      <c r="G79" s="5">
        <v>1753</v>
      </c>
      <c r="H79" s="5" t="s">
        <v>751</v>
      </c>
      <c r="I79" s="33">
        <v>45607.575246215281</v>
      </c>
      <c r="J79" s="5" t="b">
        <v>1</v>
      </c>
      <c r="K79" s="5" t="s">
        <v>484</v>
      </c>
    </row>
    <row r="80" spans="1:11">
      <c r="A80" s="5" t="s">
        <v>478</v>
      </c>
      <c r="B80" s="5" t="s">
        <v>752</v>
      </c>
      <c r="C80" s="5">
        <v>1</v>
      </c>
      <c r="D80" s="5" t="s">
        <v>50</v>
      </c>
      <c r="E80" s="5">
        <v>99.58</v>
      </c>
      <c r="F80" s="5" t="s">
        <v>753</v>
      </c>
      <c r="G80" s="5">
        <v>5</v>
      </c>
      <c r="H80" s="5" t="s">
        <v>754</v>
      </c>
      <c r="I80" s="33">
        <v>45607.575259861114</v>
      </c>
      <c r="J80" s="5" t="b">
        <v>1</v>
      </c>
      <c r="K80" s="5" t="s">
        <v>484</v>
      </c>
    </row>
    <row r="81" spans="1:11">
      <c r="A81" s="5" t="s">
        <v>478</v>
      </c>
      <c r="B81" s="5" t="s">
        <v>755</v>
      </c>
      <c r="C81" s="5" t="s">
        <v>681</v>
      </c>
      <c r="D81" s="5" t="s">
        <v>623</v>
      </c>
      <c r="E81" s="5">
        <v>99.07</v>
      </c>
      <c r="F81" s="5" t="s">
        <v>756</v>
      </c>
      <c r="G81" s="5">
        <v>1659</v>
      </c>
      <c r="H81" s="5" t="s">
        <v>757</v>
      </c>
      <c r="I81" s="33">
        <v>45607.575276770833</v>
      </c>
      <c r="J81" s="5" t="b">
        <v>1</v>
      </c>
      <c r="K81" s="5" t="s">
        <v>484</v>
      </c>
    </row>
    <row r="82" spans="1:11">
      <c r="A82" s="5" t="s">
        <v>478</v>
      </c>
      <c r="B82" s="5" t="s">
        <v>758</v>
      </c>
      <c r="C82" s="5">
        <v>1</v>
      </c>
      <c r="D82" s="5" t="s">
        <v>50</v>
      </c>
      <c r="E82" s="5">
        <v>99.62</v>
      </c>
      <c r="F82" s="5" t="s">
        <v>759</v>
      </c>
      <c r="G82" s="5">
        <v>5</v>
      </c>
      <c r="H82" s="5" t="s">
        <v>760</v>
      </c>
      <c r="I82" s="33">
        <v>45607.57529108796</v>
      </c>
      <c r="J82" s="5" t="b">
        <v>1</v>
      </c>
      <c r="K82" s="5" t="s">
        <v>484</v>
      </c>
    </row>
    <row r="83" spans="1:11">
      <c r="A83" s="5" t="s">
        <v>478</v>
      </c>
      <c r="B83" s="5" t="s">
        <v>761</v>
      </c>
      <c r="C83" s="5" t="s">
        <v>762</v>
      </c>
      <c r="D83" s="5" t="s">
        <v>623</v>
      </c>
      <c r="E83" s="5">
        <v>99.19</v>
      </c>
      <c r="F83" s="5" t="s">
        <v>763</v>
      </c>
      <c r="G83" s="5">
        <v>1492</v>
      </c>
      <c r="H83" s="5" t="s">
        <v>764</v>
      </c>
      <c r="I83" s="33">
        <v>45607.575306180559</v>
      </c>
      <c r="J83" s="5" t="b">
        <v>1</v>
      </c>
      <c r="K83" s="5" t="s">
        <v>484</v>
      </c>
    </row>
    <row r="84" spans="1:11">
      <c r="A84" s="5" t="s">
        <v>478</v>
      </c>
      <c r="B84" s="5" t="s">
        <v>765</v>
      </c>
      <c r="C84" s="5">
        <v>1</v>
      </c>
      <c r="D84" s="5" t="s">
        <v>50</v>
      </c>
      <c r="E84" s="5">
        <v>99.67</v>
      </c>
      <c r="F84" s="5" t="s">
        <v>766</v>
      </c>
      <c r="G84" s="5">
        <v>5</v>
      </c>
      <c r="H84" s="5" t="s">
        <v>767</v>
      </c>
      <c r="I84" s="33">
        <v>45607.575317939816</v>
      </c>
      <c r="J84" s="5" t="b">
        <v>1</v>
      </c>
      <c r="K84" s="5" t="s">
        <v>484</v>
      </c>
    </row>
    <row r="85" spans="1:11">
      <c r="A85" s="5" t="s">
        <v>478</v>
      </c>
      <c r="B85" s="5" t="s">
        <v>768</v>
      </c>
      <c r="C85" s="5" t="s">
        <v>700</v>
      </c>
      <c r="D85" s="5" t="s">
        <v>623</v>
      </c>
      <c r="E85" s="5">
        <v>99.3</v>
      </c>
      <c r="F85" s="5" t="s">
        <v>769</v>
      </c>
      <c r="G85" s="5">
        <v>1378</v>
      </c>
      <c r="H85" s="5" t="s">
        <v>770</v>
      </c>
      <c r="I85" s="33">
        <v>45607.575332129629</v>
      </c>
      <c r="J85" s="5" t="b">
        <v>1</v>
      </c>
      <c r="K85" s="5" t="s">
        <v>484</v>
      </c>
    </row>
    <row r="86" spans="1:11">
      <c r="A86" s="5" t="s">
        <v>478</v>
      </c>
      <c r="B86" s="5" t="s">
        <v>771</v>
      </c>
      <c r="C86" s="5">
        <v>1</v>
      </c>
      <c r="D86" s="5" t="s">
        <v>50</v>
      </c>
      <c r="E86" s="5">
        <v>99.72</v>
      </c>
      <c r="F86" s="5" t="s">
        <v>772</v>
      </c>
      <c r="G86" s="5">
        <v>5</v>
      </c>
      <c r="H86" s="5" t="s">
        <v>773</v>
      </c>
      <c r="I86" s="33">
        <v>45607.575354652778</v>
      </c>
      <c r="J86" s="5" t="b">
        <v>1</v>
      </c>
      <c r="K86" s="5" t="s">
        <v>484</v>
      </c>
    </row>
    <row r="87" spans="1:11">
      <c r="A87" s="5" t="s">
        <v>478</v>
      </c>
      <c r="B87" s="5" t="s">
        <v>774</v>
      </c>
      <c r="C87" s="5" t="s">
        <v>775</v>
      </c>
      <c r="D87" s="5" t="s">
        <v>623</v>
      </c>
      <c r="E87" s="5">
        <v>99.45</v>
      </c>
      <c r="F87" s="5" t="s">
        <v>776</v>
      </c>
      <c r="G87" s="5">
        <v>1199</v>
      </c>
      <c r="H87" s="5" t="s">
        <v>777</v>
      </c>
      <c r="I87" s="33">
        <v>45607.575371874998</v>
      </c>
      <c r="J87" s="5" t="b">
        <v>1</v>
      </c>
      <c r="K87" s="5" t="s">
        <v>484</v>
      </c>
    </row>
    <row r="88" spans="1:11">
      <c r="A88" s="5" t="s">
        <v>478</v>
      </c>
      <c r="B88" s="5" t="s">
        <v>778</v>
      </c>
      <c r="C88" s="5">
        <v>1</v>
      </c>
      <c r="D88" s="5" t="s">
        <v>50</v>
      </c>
      <c r="E88" s="5">
        <v>99.76</v>
      </c>
      <c r="F88" s="5" t="s">
        <v>779</v>
      </c>
      <c r="G88" s="5">
        <v>4</v>
      </c>
      <c r="H88" s="5" t="s">
        <v>780</v>
      </c>
      <c r="I88" s="33">
        <v>45607.575392094906</v>
      </c>
      <c r="J88" s="5" t="b">
        <v>1</v>
      </c>
      <c r="K88" s="5" t="s">
        <v>484</v>
      </c>
    </row>
    <row r="89" spans="1:11" ht="30">
      <c r="A89" s="5" t="s">
        <v>478</v>
      </c>
      <c r="B89" s="5" t="s">
        <v>781</v>
      </c>
      <c r="C89" s="5">
        <v>10</v>
      </c>
      <c r="D89" s="5">
        <v>10</v>
      </c>
      <c r="E89" s="5">
        <v>0</v>
      </c>
      <c r="F89" s="5" t="s">
        <v>782</v>
      </c>
      <c r="G89" s="5">
        <v>1</v>
      </c>
      <c r="H89" s="5" t="s">
        <v>783</v>
      </c>
      <c r="I89" s="33">
        <v>45607.575406226853</v>
      </c>
      <c r="J89" s="5" t="b">
        <v>1</v>
      </c>
      <c r="K89" s="5" t="s">
        <v>484</v>
      </c>
    </row>
    <row r="90" spans="1:11" ht="30">
      <c r="A90" s="5" t="s">
        <v>478</v>
      </c>
      <c r="B90" s="5" t="s">
        <v>784</v>
      </c>
      <c r="C90" s="5">
        <v>20230221</v>
      </c>
      <c r="D90" s="5">
        <v>20270427</v>
      </c>
      <c r="E90" s="5">
        <v>66.040000000000006</v>
      </c>
      <c r="F90" s="5" t="s">
        <v>785</v>
      </c>
      <c r="G90" s="5">
        <v>431</v>
      </c>
      <c r="H90" s="5" t="s">
        <v>786</v>
      </c>
      <c r="I90" s="33">
        <v>45607.57379855324</v>
      </c>
      <c r="J90" s="5" t="b">
        <v>1</v>
      </c>
      <c r="K90" s="5" t="s">
        <v>484</v>
      </c>
    </row>
    <row r="91" spans="1:11" ht="30">
      <c r="A91" s="5" t="s">
        <v>478</v>
      </c>
      <c r="B91" s="5" t="s">
        <v>787</v>
      </c>
      <c r="C91" s="5">
        <v>1</v>
      </c>
      <c r="D91" s="5">
        <v>99</v>
      </c>
      <c r="E91" s="5">
        <v>63.19</v>
      </c>
      <c r="F91" s="5" t="s">
        <v>788</v>
      </c>
      <c r="G91" s="5">
        <v>48</v>
      </c>
      <c r="H91" s="5" t="s">
        <v>789</v>
      </c>
      <c r="I91" s="33">
        <v>45607.573811331022</v>
      </c>
      <c r="J91" s="5" t="b">
        <v>1</v>
      </c>
      <c r="K91" s="5" t="s">
        <v>484</v>
      </c>
    </row>
    <row r="92" spans="1:11" ht="30">
      <c r="A92" s="5" t="s">
        <v>478</v>
      </c>
      <c r="B92" s="5" t="s">
        <v>790</v>
      </c>
      <c r="C92" s="35">
        <v>0</v>
      </c>
      <c r="D92" s="5" t="s">
        <v>529</v>
      </c>
      <c r="E92" s="5">
        <v>86.51</v>
      </c>
      <c r="F92" s="5" t="s">
        <v>791</v>
      </c>
      <c r="G92" s="5">
        <v>26</v>
      </c>
      <c r="H92" s="5" t="s">
        <v>792</v>
      </c>
      <c r="I92" s="33">
        <v>45607.573823321756</v>
      </c>
      <c r="J92" s="5" t="b">
        <v>1</v>
      </c>
      <c r="K92" s="5" t="s">
        <v>484</v>
      </c>
    </row>
    <row r="93" spans="1:11" ht="30">
      <c r="A93" s="5" t="s">
        <v>478</v>
      </c>
      <c r="B93" s="5" t="s">
        <v>793</v>
      </c>
      <c r="C93" s="5">
        <v>0</v>
      </c>
      <c r="D93" s="5">
        <v>9998.7199999999993</v>
      </c>
      <c r="E93" s="5">
        <v>97.64</v>
      </c>
      <c r="F93" s="5" t="s">
        <v>794</v>
      </c>
      <c r="G93" s="5">
        <v>20136</v>
      </c>
      <c r="H93" s="5" t="s">
        <v>795</v>
      </c>
      <c r="I93" s="33">
        <v>45607.573835648145</v>
      </c>
      <c r="J93" s="5" t="b">
        <v>1</v>
      </c>
      <c r="K93" s="5" t="s">
        <v>484</v>
      </c>
    </row>
    <row r="94" spans="1:11" ht="30">
      <c r="A94" s="5" t="s">
        <v>478</v>
      </c>
      <c r="B94" s="5" t="s">
        <v>796</v>
      </c>
      <c r="C94" s="5">
        <v>0</v>
      </c>
      <c r="D94" s="5" t="s">
        <v>797</v>
      </c>
      <c r="E94" s="5">
        <v>96.92</v>
      </c>
      <c r="F94" s="5" t="s">
        <v>798</v>
      </c>
      <c r="G94" s="5">
        <v>1879</v>
      </c>
      <c r="H94" s="5" t="s">
        <v>799</v>
      </c>
      <c r="I94" s="33">
        <v>45607.573846250001</v>
      </c>
      <c r="J94" s="5" t="b">
        <v>1</v>
      </c>
      <c r="K94" s="5" t="s">
        <v>484</v>
      </c>
    </row>
    <row r="95" spans="1:11" ht="30">
      <c r="A95" s="5" t="s">
        <v>478</v>
      </c>
      <c r="B95" s="5" t="s">
        <v>800</v>
      </c>
      <c r="C95" s="5">
        <v>1</v>
      </c>
      <c r="D95" s="5">
        <v>989</v>
      </c>
      <c r="E95" s="5">
        <v>97.48</v>
      </c>
      <c r="F95" s="5" t="s">
        <v>801</v>
      </c>
      <c r="G95" s="5">
        <v>1680</v>
      </c>
      <c r="H95" s="5" t="s">
        <v>802</v>
      </c>
      <c r="I95" s="33">
        <v>45607.573859884258</v>
      </c>
      <c r="J95" s="5" t="b">
        <v>1</v>
      </c>
      <c r="K95" s="5" t="s">
        <v>484</v>
      </c>
    </row>
    <row r="96" spans="1:11" ht="30">
      <c r="A96" s="5" t="s">
        <v>478</v>
      </c>
      <c r="B96" s="5" t="s">
        <v>803</v>
      </c>
      <c r="C96" s="5" t="s">
        <v>536</v>
      </c>
      <c r="D96" s="5" t="s">
        <v>536</v>
      </c>
      <c r="E96" s="5">
        <v>100</v>
      </c>
      <c r="F96" s="5" t="s">
        <v>537</v>
      </c>
      <c r="G96" s="5">
        <v>0</v>
      </c>
      <c r="H96" s="5" t="s">
        <v>804</v>
      </c>
      <c r="I96" s="33">
        <v>45607.573870532404</v>
      </c>
      <c r="J96" s="5" t="b">
        <v>1</v>
      </c>
      <c r="K96" s="5" t="s">
        <v>484</v>
      </c>
    </row>
    <row r="97" spans="1:11" ht="30">
      <c r="A97" s="5" t="s">
        <v>478</v>
      </c>
      <c r="B97" s="5" t="s">
        <v>805</v>
      </c>
      <c r="C97" s="5" t="s">
        <v>536</v>
      </c>
      <c r="D97" s="5" t="s">
        <v>536</v>
      </c>
      <c r="E97" s="5">
        <v>100</v>
      </c>
      <c r="F97" s="5" t="s">
        <v>537</v>
      </c>
      <c r="G97" s="5">
        <v>0</v>
      </c>
      <c r="H97" s="5" t="s">
        <v>806</v>
      </c>
      <c r="I97" s="33">
        <v>45607.573887777777</v>
      </c>
      <c r="J97" s="5" t="b">
        <v>1</v>
      </c>
      <c r="K97" s="5" t="s">
        <v>484</v>
      </c>
    </row>
    <row r="98" spans="1:11" ht="60">
      <c r="A98" s="5" t="s">
        <v>478</v>
      </c>
      <c r="B98" s="5" t="s">
        <v>807</v>
      </c>
      <c r="C98" s="5" t="s">
        <v>808</v>
      </c>
      <c r="D98" s="5" t="s">
        <v>809</v>
      </c>
      <c r="E98" s="5">
        <v>98.96</v>
      </c>
      <c r="F98" s="5" t="s">
        <v>810</v>
      </c>
      <c r="G98" s="5">
        <v>310</v>
      </c>
      <c r="H98" s="5" t="s">
        <v>811</v>
      </c>
      <c r="I98" s="33">
        <v>45607.573899618059</v>
      </c>
      <c r="J98" s="5" t="b">
        <v>1</v>
      </c>
      <c r="K98" s="5" t="s">
        <v>484</v>
      </c>
    </row>
    <row r="99" spans="1:11" ht="60">
      <c r="A99" s="5" t="s">
        <v>478</v>
      </c>
      <c r="B99" s="5" t="s">
        <v>812</v>
      </c>
      <c r="C99" s="5" t="s">
        <v>808</v>
      </c>
      <c r="D99" s="5" t="s">
        <v>809</v>
      </c>
      <c r="E99" s="5">
        <v>98.37</v>
      </c>
      <c r="F99" s="5" t="s">
        <v>813</v>
      </c>
      <c r="G99" s="5">
        <v>313</v>
      </c>
      <c r="H99" s="5" t="s">
        <v>814</v>
      </c>
      <c r="I99" s="33">
        <v>45607.573909479164</v>
      </c>
      <c r="J99" s="5" t="b">
        <v>1</v>
      </c>
      <c r="K99" s="5" t="s">
        <v>484</v>
      </c>
    </row>
    <row r="100" spans="1:11" ht="30">
      <c r="A100" s="5" t="s">
        <v>478</v>
      </c>
      <c r="B100" s="5" t="s">
        <v>815</v>
      </c>
      <c r="C100" s="5">
        <v>1</v>
      </c>
      <c r="D100" s="5">
        <v>4</v>
      </c>
      <c r="E100" s="5">
        <v>98.96</v>
      </c>
      <c r="F100" s="5" t="s">
        <v>816</v>
      </c>
      <c r="G100" s="5">
        <v>4</v>
      </c>
      <c r="H100" s="5" t="s">
        <v>817</v>
      </c>
      <c r="I100" s="33">
        <v>45607.573920115741</v>
      </c>
      <c r="J100" s="5" t="b">
        <v>1</v>
      </c>
      <c r="K100" s="5" t="s">
        <v>484</v>
      </c>
    </row>
    <row r="101" spans="1:11" ht="30">
      <c r="A101" s="5" t="s">
        <v>478</v>
      </c>
      <c r="B101" s="5" t="s">
        <v>818</v>
      </c>
      <c r="C101" s="5">
        <v>1</v>
      </c>
      <c r="D101" s="5">
        <v>4</v>
      </c>
      <c r="E101" s="5">
        <v>98.37</v>
      </c>
      <c r="F101" s="5" t="s">
        <v>819</v>
      </c>
      <c r="G101" s="5">
        <v>4</v>
      </c>
      <c r="H101" s="5" t="s">
        <v>820</v>
      </c>
      <c r="I101" s="33">
        <v>45607.573932094907</v>
      </c>
      <c r="J101" s="5" t="b">
        <v>1</v>
      </c>
      <c r="K101" s="5" t="s">
        <v>484</v>
      </c>
    </row>
    <row r="102" spans="1:11" ht="30">
      <c r="A102" s="5" t="s">
        <v>478</v>
      </c>
      <c r="B102" s="5" t="s">
        <v>821</v>
      </c>
      <c r="C102" s="5" t="s">
        <v>536</v>
      </c>
      <c r="D102" s="5" t="s">
        <v>536</v>
      </c>
      <c r="E102" s="5">
        <v>100</v>
      </c>
      <c r="F102" s="5" t="s">
        <v>537</v>
      </c>
      <c r="G102" s="5">
        <v>0</v>
      </c>
      <c r="H102" s="5" t="s">
        <v>822</v>
      </c>
      <c r="I102" s="33">
        <v>45607.573943356481</v>
      </c>
      <c r="J102" s="5" t="b">
        <v>1</v>
      </c>
      <c r="K102" s="5" t="s">
        <v>484</v>
      </c>
    </row>
    <row r="103" spans="1:11" ht="30">
      <c r="A103" s="5" t="s">
        <v>478</v>
      </c>
      <c r="B103" s="5" t="s">
        <v>823</v>
      </c>
      <c r="C103" s="5">
        <v>32</v>
      </c>
      <c r="D103" s="5">
        <v>41.1</v>
      </c>
      <c r="E103" s="5">
        <v>97.64</v>
      </c>
      <c r="F103" s="5" t="s">
        <v>824</v>
      </c>
      <c r="G103" s="5">
        <v>8</v>
      </c>
      <c r="H103" s="5" t="s">
        <v>825</v>
      </c>
      <c r="I103" s="33">
        <v>45607.573954814812</v>
      </c>
      <c r="J103" s="5" t="b">
        <v>1</v>
      </c>
      <c r="K103" s="5" t="s">
        <v>484</v>
      </c>
    </row>
    <row r="104" spans="1:11">
      <c r="A104" s="5" t="s">
        <v>478</v>
      </c>
      <c r="B104" s="5" t="s">
        <v>826</v>
      </c>
      <c r="C104" s="5">
        <v>0</v>
      </c>
      <c r="D104" s="5">
        <v>9999.8799999999992</v>
      </c>
      <c r="E104" s="5">
        <v>0</v>
      </c>
      <c r="F104" s="5" t="s">
        <v>827</v>
      </c>
      <c r="G104" s="5">
        <v>169689</v>
      </c>
      <c r="H104" s="5" t="s">
        <v>828</v>
      </c>
      <c r="I104" s="33">
        <v>45607.573965578704</v>
      </c>
      <c r="J104" s="5" t="b">
        <v>1</v>
      </c>
      <c r="K104" s="5" t="s">
        <v>484</v>
      </c>
    </row>
    <row r="105" spans="1:11">
      <c r="A105" s="5" t="s">
        <v>478</v>
      </c>
      <c r="B105" s="5" t="s">
        <v>829</v>
      </c>
      <c r="C105" s="5">
        <v>0</v>
      </c>
      <c r="D105" s="5">
        <v>99999</v>
      </c>
      <c r="E105" s="5">
        <v>0</v>
      </c>
      <c r="F105" s="5" t="s">
        <v>830</v>
      </c>
      <c r="G105" s="5">
        <v>195408</v>
      </c>
      <c r="H105" s="5" t="s">
        <v>831</v>
      </c>
      <c r="I105" s="33">
        <v>45607.573978900466</v>
      </c>
      <c r="J105" s="5" t="b">
        <v>1</v>
      </c>
      <c r="K105" s="5" t="s">
        <v>484</v>
      </c>
    </row>
    <row r="106" spans="1:11">
      <c r="A106" s="5" t="s">
        <v>478</v>
      </c>
      <c r="B106" s="5" t="s">
        <v>832</v>
      </c>
      <c r="C106" s="5">
        <v>-0.01</v>
      </c>
      <c r="D106" s="5">
        <v>90.35</v>
      </c>
      <c r="E106" s="5">
        <v>0</v>
      </c>
      <c r="F106" s="5" t="s">
        <v>833</v>
      </c>
      <c r="G106" s="5">
        <v>56010</v>
      </c>
      <c r="H106" s="5" t="s">
        <v>834</v>
      </c>
      <c r="I106" s="33">
        <v>45607.57399459491</v>
      </c>
      <c r="J106" s="5" t="b">
        <v>1</v>
      </c>
      <c r="K106" s="5" t="s">
        <v>484</v>
      </c>
    </row>
    <row r="107" spans="1:11" ht="30">
      <c r="A107" s="5" t="s">
        <v>478</v>
      </c>
      <c r="B107" s="5" t="s">
        <v>835</v>
      </c>
      <c r="C107" s="5">
        <v>0</v>
      </c>
      <c r="D107" s="5">
        <v>999.98</v>
      </c>
      <c r="E107" s="5">
        <v>0</v>
      </c>
      <c r="F107" s="5" t="s">
        <v>836</v>
      </c>
      <c r="G107" s="5">
        <v>27941</v>
      </c>
      <c r="H107" s="5" t="s">
        <v>837</v>
      </c>
      <c r="I107" s="33">
        <v>45607.574007083334</v>
      </c>
      <c r="J107" s="5" t="b">
        <v>1</v>
      </c>
      <c r="K107" s="5" t="s">
        <v>484</v>
      </c>
    </row>
    <row r="108" spans="1:11">
      <c r="A108" s="5" t="s">
        <v>478</v>
      </c>
      <c r="B108" s="5" t="s">
        <v>838</v>
      </c>
      <c r="C108" s="5">
        <v>0</v>
      </c>
      <c r="D108" s="5">
        <v>998.45</v>
      </c>
      <c r="E108" s="5">
        <v>0</v>
      </c>
      <c r="F108" s="5" t="s">
        <v>839</v>
      </c>
      <c r="G108" s="5">
        <v>8629</v>
      </c>
      <c r="H108" s="5" t="s">
        <v>840</v>
      </c>
      <c r="I108" s="33">
        <v>45607.574019826388</v>
      </c>
      <c r="J108" s="5" t="b">
        <v>1</v>
      </c>
      <c r="K108" s="5" t="s">
        <v>484</v>
      </c>
    </row>
    <row r="109" spans="1:11">
      <c r="A109" s="5" t="s">
        <v>478</v>
      </c>
      <c r="B109" s="5" t="s">
        <v>841</v>
      </c>
      <c r="C109" s="5">
        <v>0</v>
      </c>
      <c r="D109" s="5">
        <v>999.99</v>
      </c>
      <c r="E109" s="5">
        <v>0</v>
      </c>
      <c r="F109" s="5" t="s">
        <v>842</v>
      </c>
      <c r="G109" s="5">
        <v>52968</v>
      </c>
      <c r="H109" s="5" t="s">
        <v>843</v>
      </c>
      <c r="I109" s="33">
        <v>45607.574033379628</v>
      </c>
      <c r="J109" s="5" t="b">
        <v>1</v>
      </c>
      <c r="K109" s="5" t="s">
        <v>484</v>
      </c>
    </row>
    <row r="110" spans="1:11">
      <c r="A110" s="5" t="s">
        <v>478</v>
      </c>
      <c r="B110" s="5" t="s">
        <v>844</v>
      </c>
      <c r="C110" s="5">
        <v>0</v>
      </c>
      <c r="D110" s="5">
        <v>99999</v>
      </c>
      <c r="E110" s="5">
        <v>0</v>
      </c>
      <c r="F110" s="5" t="s">
        <v>845</v>
      </c>
      <c r="G110" s="5">
        <v>352900</v>
      </c>
      <c r="H110" s="5" t="s">
        <v>846</v>
      </c>
      <c r="I110" s="33">
        <v>45607.574046550923</v>
      </c>
      <c r="J110" s="5" t="b">
        <v>1</v>
      </c>
      <c r="K110" s="5" t="s">
        <v>484</v>
      </c>
    </row>
    <row r="111" spans="1:11">
      <c r="A111" s="5" t="s">
        <v>478</v>
      </c>
      <c r="B111" s="5" t="s">
        <v>847</v>
      </c>
      <c r="C111" s="5">
        <v>0</v>
      </c>
      <c r="D111" s="5">
        <v>0</v>
      </c>
      <c r="E111" s="5">
        <v>0</v>
      </c>
      <c r="F111" s="5" t="s">
        <v>848</v>
      </c>
      <c r="G111" s="5">
        <v>1</v>
      </c>
      <c r="H111" s="5" t="s">
        <v>849</v>
      </c>
      <c r="I111" s="33">
        <v>45607.574061030093</v>
      </c>
      <c r="J111" s="5" t="b">
        <v>1</v>
      </c>
      <c r="K111" s="5" t="s">
        <v>484</v>
      </c>
    </row>
    <row r="112" spans="1:11" ht="30">
      <c r="A112" s="5" t="s">
        <v>478</v>
      </c>
      <c r="B112" s="5" t="s">
        <v>850</v>
      </c>
      <c r="C112" s="5">
        <v>20230701</v>
      </c>
      <c r="D112" s="5">
        <v>20240630</v>
      </c>
      <c r="E112" s="5">
        <v>0</v>
      </c>
      <c r="F112" s="5" t="s">
        <v>851</v>
      </c>
      <c r="G112" s="5">
        <v>366</v>
      </c>
      <c r="H112" s="5" t="s">
        <v>852</v>
      </c>
      <c r="I112" s="33">
        <v>45607.574080613427</v>
      </c>
      <c r="J112" s="5" t="b">
        <v>1</v>
      </c>
      <c r="K112" s="5" t="s">
        <v>484</v>
      </c>
    </row>
    <row r="113" spans="1:11">
      <c r="A113" s="5" t="s">
        <v>478</v>
      </c>
      <c r="B113" s="5" t="s">
        <v>853</v>
      </c>
      <c r="C113" s="5">
        <v>0</v>
      </c>
      <c r="D113" s="5">
        <v>99.84</v>
      </c>
      <c r="E113" s="5">
        <v>0</v>
      </c>
      <c r="F113" s="5" t="s">
        <v>854</v>
      </c>
      <c r="G113" s="5">
        <v>2638</v>
      </c>
      <c r="H113" s="5" t="s">
        <v>855</v>
      </c>
      <c r="I113" s="33">
        <v>45607.574093680552</v>
      </c>
      <c r="J113" s="5" t="b">
        <v>1</v>
      </c>
      <c r="K113" s="5" t="s">
        <v>484</v>
      </c>
    </row>
    <row r="114" spans="1:11" ht="30">
      <c r="A114" s="5" t="s">
        <v>478</v>
      </c>
      <c r="B114" s="5" t="s">
        <v>856</v>
      </c>
      <c r="C114" s="5">
        <v>0</v>
      </c>
      <c r="D114" s="5" t="s">
        <v>857</v>
      </c>
      <c r="E114" s="5">
        <v>94.53</v>
      </c>
      <c r="F114" s="5" t="s">
        <v>858</v>
      </c>
      <c r="G114" s="5">
        <v>11763</v>
      </c>
      <c r="H114" s="5" t="s">
        <v>859</v>
      </c>
      <c r="I114" s="33">
        <v>45607.5781121412</v>
      </c>
      <c r="J114" s="5" t="b">
        <v>1</v>
      </c>
      <c r="K114" s="5" t="s">
        <v>484</v>
      </c>
    </row>
    <row r="115" spans="1:11" ht="30">
      <c r="A115" s="5" t="s">
        <v>478</v>
      </c>
      <c r="B115" s="5" t="s">
        <v>860</v>
      </c>
      <c r="C115" s="5">
        <v>1E-3</v>
      </c>
      <c r="D115" s="5">
        <v>9999</v>
      </c>
      <c r="E115" s="5">
        <v>94.53</v>
      </c>
      <c r="F115" s="5" t="s">
        <v>861</v>
      </c>
      <c r="G115" s="5">
        <v>9820</v>
      </c>
      <c r="H115" s="5" t="s">
        <v>862</v>
      </c>
      <c r="I115" s="33">
        <v>45607.57812820602</v>
      </c>
      <c r="J115" s="5" t="b">
        <v>1</v>
      </c>
      <c r="K115" s="5" t="s">
        <v>484</v>
      </c>
    </row>
    <row r="116" spans="1:11">
      <c r="A116" s="5" t="s">
        <v>478</v>
      </c>
      <c r="B116" s="5" t="s">
        <v>863</v>
      </c>
      <c r="C116" s="5">
        <v>0</v>
      </c>
      <c r="D116" s="5">
        <v>9999.25</v>
      </c>
      <c r="E116" s="5">
        <v>0</v>
      </c>
      <c r="F116" s="5" t="s">
        <v>864</v>
      </c>
      <c r="G116" s="5">
        <v>189262</v>
      </c>
      <c r="H116" s="5" t="s">
        <v>865</v>
      </c>
      <c r="I116" s="33">
        <v>45607.574123437502</v>
      </c>
      <c r="J116" s="5" t="b">
        <v>1</v>
      </c>
      <c r="K116" s="5" t="s">
        <v>484</v>
      </c>
    </row>
    <row r="117" spans="1:11">
      <c r="A117" s="5" t="s">
        <v>478</v>
      </c>
      <c r="B117" s="5" t="s">
        <v>866</v>
      </c>
      <c r="C117" s="5" t="s">
        <v>536</v>
      </c>
      <c r="D117" s="5" t="s">
        <v>536</v>
      </c>
      <c r="E117" s="5">
        <v>100</v>
      </c>
      <c r="F117" s="5" t="s">
        <v>537</v>
      </c>
      <c r="G117" s="5">
        <v>0</v>
      </c>
      <c r="H117" s="5" t="s">
        <v>867</v>
      </c>
      <c r="I117" s="33">
        <v>45607.574144398146</v>
      </c>
      <c r="J117" s="5" t="b">
        <v>1</v>
      </c>
      <c r="K117" s="5" t="s">
        <v>484</v>
      </c>
    </row>
    <row r="118" spans="1:11" ht="30">
      <c r="A118" s="5" t="s">
        <v>478</v>
      </c>
      <c r="B118" s="5" t="s">
        <v>868</v>
      </c>
      <c r="C118" s="5">
        <v>20230701</v>
      </c>
      <c r="D118" s="5">
        <v>20240630</v>
      </c>
      <c r="E118" s="5">
        <v>0</v>
      </c>
      <c r="F118" s="5" t="s">
        <v>869</v>
      </c>
      <c r="G118" s="5">
        <v>366</v>
      </c>
      <c r="H118" s="5" t="s">
        <v>852</v>
      </c>
      <c r="I118" s="33">
        <v>45607.574157743053</v>
      </c>
      <c r="J118" s="5" t="b">
        <v>1</v>
      </c>
      <c r="K118" s="5" t="s">
        <v>484</v>
      </c>
    </row>
    <row r="119" spans="1:11" ht="30">
      <c r="A119" s="5" t="s">
        <v>478</v>
      </c>
      <c r="B119" s="5" t="s">
        <v>870</v>
      </c>
      <c r="C119" s="5">
        <v>20230701</v>
      </c>
      <c r="D119" s="5">
        <v>20240924</v>
      </c>
      <c r="E119" s="5">
        <v>0</v>
      </c>
      <c r="F119" s="5" t="s">
        <v>871</v>
      </c>
      <c r="G119" s="5">
        <v>449</v>
      </c>
      <c r="H119" s="5" t="s">
        <v>872</v>
      </c>
      <c r="I119" s="33">
        <v>45607.574182546297</v>
      </c>
      <c r="J119" s="5" t="b">
        <v>1</v>
      </c>
      <c r="K119" s="5" t="s">
        <v>484</v>
      </c>
    </row>
    <row r="120" spans="1:11" ht="30">
      <c r="A120" s="5" t="s">
        <v>478</v>
      </c>
      <c r="B120" s="5" t="s">
        <v>873</v>
      </c>
      <c r="C120" s="5">
        <v>0</v>
      </c>
      <c r="D120" s="5">
        <v>9999</v>
      </c>
      <c r="E120" s="5">
        <v>0</v>
      </c>
      <c r="F120" s="5" t="s">
        <v>874</v>
      </c>
      <c r="G120" s="5">
        <v>856</v>
      </c>
      <c r="H120" s="5" t="s">
        <v>875</v>
      </c>
      <c r="I120" s="33">
        <v>45607.574195983798</v>
      </c>
      <c r="J120" s="5" t="b">
        <v>1</v>
      </c>
      <c r="K120" s="5" t="s">
        <v>484</v>
      </c>
    </row>
    <row r="121" spans="1:11">
      <c r="A121" s="5" t="s">
        <v>478</v>
      </c>
      <c r="B121" s="5" t="s">
        <v>876</v>
      </c>
      <c r="C121" s="5">
        <v>0</v>
      </c>
      <c r="D121" s="5">
        <v>9999</v>
      </c>
      <c r="E121" s="5">
        <v>0</v>
      </c>
      <c r="F121" s="5" t="s">
        <v>877</v>
      </c>
      <c r="G121" s="5">
        <v>3425</v>
      </c>
      <c r="H121" s="5" t="s">
        <v>878</v>
      </c>
      <c r="I121" s="33">
        <v>45607.574209629631</v>
      </c>
      <c r="J121" s="5" t="b">
        <v>1</v>
      </c>
      <c r="K121" s="5" t="s">
        <v>484</v>
      </c>
    </row>
    <row r="122" spans="1:11" ht="30">
      <c r="A122" s="5" t="s">
        <v>478</v>
      </c>
      <c r="B122" s="5" t="s">
        <v>879</v>
      </c>
      <c r="C122" s="36">
        <v>1</v>
      </c>
      <c r="D122" s="36">
        <v>45473</v>
      </c>
      <c r="E122" s="5">
        <v>0</v>
      </c>
      <c r="F122" s="5" t="s">
        <v>880</v>
      </c>
      <c r="G122" s="5">
        <v>35085</v>
      </c>
      <c r="H122" s="5" t="s">
        <v>881</v>
      </c>
      <c r="I122" s="33">
        <v>45607.575798935184</v>
      </c>
      <c r="J122" s="5" t="b">
        <v>1</v>
      </c>
      <c r="K122" s="5" t="s">
        <v>484</v>
      </c>
    </row>
    <row r="123" spans="1:11">
      <c r="A123" s="5" t="s">
        <v>478</v>
      </c>
      <c r="B123" s="5" t="s">
        <v>882</v>
      </c>
      <c r="C123" s="5" t="s">
        <v>536</v>
      </c>
      <c r="D123" s="5" t="s">
        <v>536</v>
      </c>
      <c r="E123" s="5">
        <v>100</v>
      </c>
      <c r="F123" s="5" t="s">
        <v>537</v>
      </c>
      <c r="G123" s="5">
        <v>0</v>
      </c>
      <c r="H123" s="5" t="s">
        <v>883</v>
      </c>
      <c r="I123" s="33">
        <v>45607.575813750002</v>
      </c>
      <c r="J123" s="5" t="b">
        <v>1</v>
      </c>
      <c r="K123" s="5" t="s">
        <v>484</v>
      </c>
    </row>
    <row r="124" spans="1:11" ht="30">
      <c r="A124" s="5" t="s">
        <v>478</v>
      </c>
      <c r="B124" s="5" t="s">
        <v>884</v>
      </c>
      <c r="C124" s="5" t="s">
        <v>885</v>
      </c>
      <c r="D124" s="5" t="s">
        <v>886</v>
      </c>
      <c r="E124" s="5">
        <v>0</v>
      </c>
      <c r="F124" s="5" t="s">
        <v>887</v>
      </c>
      <c r="G124" s="5">
        <v>6434</v>
      </c>
      <c r="H124" s="5" t="s">
        <v>888</v>
      </c>
      <c r="I124" s="33">
        <v>45607.575825856482</v>
      </c>
      <c r="J124" s="5" t="b">
        <v>1</v>
      </c>
      <c r="K124" s="5" t="s">
        <v>484</v>
      </c>
    </row>
    <row r="125" spans="1:11" ht="30">
      <c r="A125" s="5" t="s">
        <v>478</v>
      </c>
      <c r="B125" s="5" t="s">
        <v>889</v>
      </c>
      <c r="C125" s="5" t="s">
        <v>890</v>
      </c>
      <c r="D125" s="5" t="s">
        <v>891</v>
      </c>
      <c r="E125" s="5">
        <v>0.02</v>
      </c>
      <c r="F125" s="5" t="s">
        <v>892</v>
      </c>
      <c r="G125" s="5">
        <v>777</v>
      </c>
      <c r="H125" s="5" t="s">
        <v>893</v>
      </c>
      <c r="I125" s="33">
        <v>45607.575840798614</v>
      </c>
      <c r="J125" s="5" t="b">
        <v>1</v>
      </c>
      <c r="K125" s="5" t="s">
        <v>484</v>
      </c>
    </row>
    <row r="126" spans="1:11">
      <c r="A126" s="5" t="s">
        <v>478</v>
      </c>
      <c r="B126" s="5" t="s">
        <v>894</v>
      </c>
      <c r="C126" s="5" t="s">
        <v>536</v>
      </c>
      <c r="D126" s="5" t="s">
        <v>536</v>
      </c>
      <c r="E126" s="5">
        <v>100</v>
      </c>
      <c r="F126" s="5" t="s">
        <v>537</v>
      </c>
      <c r="G126" s="5">
        <v>0</v>
      </c>
      <c r="H126" s="5" t="s">
        <v>895</v>
      </c>
      <c r="I126" s="33">
        <v>45607.575855266201</v>
      </c>
      <c r="J126" s="5" t="b">
        <v>1</v>
      </c>
      <c r="K126" s="5" t="s">
        <v>484</v>
      </c>
    </row>
    <row r="127" spans="1:11">
      <c r="A127" s="5" t="s">
        <v>478</v>
      </c>
      <c r="B127" s="5" t="s">
        <v>896</v>
      </c>
      <c r="C127" s="5" t="s">
        <v>536</v>
      </c>
      <c r="D127" s="5" t="s">
        <v>536</v>
      </c>
      <c r="E127" s="5">
        <v>100</v>
      </c>
      <c r="F127" s="5" t="s">
        <v>537</v>
      </c>
      <c r="G127" s="5">
        <v>0</v>
      </c>
      <c r="H127" s="5" t="s">
        <v>897</v>
      </c>
      <c r="I127" s="33">
        <v>45607.575867997686</v>
      </c>
      <c r="J127" s="5" t="b">
        <v>1</v>
      </c>
      <c r="K127" s="5" t="s">
        <v>484</v>
      </c>
    </row>
    <row r="128" spans="1:11">
      <c r="A128" s="5" t="s">
        <v>478</v>
      </c>
      <c r="B128" s="5" t="s">
        <v>898</v>
      </c>
      <c r="C128" s="5" t="s">
        <v>536</v>
      </c>
      <c r="D128" s="5" t="s">
        <v>536</v>
      </c>
      <c r="E128" s="5">
        <v>100</v>
      </c>
      <c r="F128" s="5" t="s">
        <v>537</v>
      </c>
      <c r="G128" s="5">
        <v>0</v>
      </c>
      <c r="H128" s="5" t="s">
        <v>899</v>
      </c>
      <c r="I128" s="33">
        <v>45607.575880520832</v>
      </c>
      <c r="J128" s="5" t="b">
        <v>1</v>
      </c>
      <c r="K128" s="5" t="s">
        <v>484</v>
      </c>
    </row>
    <row r="129" spans="1:11" ht="30">
      <c r="A129" s="5" t="s">
        <v>478</v>
      </c>
      <c r="B129" s="5" t="s">
        <v>900</v>
      </c>
      <c r="C129" s="5" t="s">
        <v>901</v>
      </c>
      <c r="D129" s="5" t="s">
        <v>902</v>
      </c>
      <c r="E129" s="5">
        <v>0</v>
      </c>
      <c r="F129" s="5" t="s">
        <v>903</v>
      </c>
      <c r="G129" s="5">
        <v>56351</v>
      </c>
      <c r="H129" s="5" t="s">
        <v>904</v>
      </c>
      <c r="I129" s="33">
        <v>45607.575893217596</v>
      </c>
      <c r="J129" s="5" t="b">
        <v>1</v>
      </c>
      <c r="K129" s="5" t="s">
        <v>484</v>
      </c>
    </row>
    <row r="130" spans="1:11" ht="30">
      <c r="A130" s="5" t="s">
        <v>478</v>
      </c>
      <c r="B130" s="5" t="s">
        <v>905</v>
      </c>
      <c r="C130" s="5" t="s">
        <v>906</v>
      </c>
      <c r="D130" s="5" t="s">
        <v>907</v>
      </c>
      <c r="E130" s="5">
        <v>0</v>
      </c>
      <c r="F130" s="5" t="s">
        <v>908</v>
      </c>
      <c r="G130" s="5">
        <v>122277</v>
      </c>
      <c r="H130" s="5" t="s">
        <v>909</v>
      </c>
      <c r="I130" s="33">
        <v>45607.575908900464</v>
      </c>
      <c r="J130" s="5" t="b">
        <v>1</v>
      </c>
      <c r="K130" s="5" t="s">
        <v>484</v>
      </c>
    </row>
    <row r="131" spans="1:11">
      <c r="A131" s="5" t="s">
        <v>478</v>
      </c>
      <c r="B131" s="5" t="s">
        <v>910</v>
      </c>
      <c r="C131" s="5" t="s">
        <v>911</v>
      </c>
      <c r="D131" s="5" t="s">
        <v>912</v>
      </c>
      <c r="E131" s="5">
        <v>98.73</v>
      </c>
      <c r="F131" s="5" t="s">
        <v>913</v>
      </c>
      <c r="G131" s="5">
        <v>6</v>
      </c>
      <c r="H131" s="5" t="s">
        <v>914</v>
      </c>
      <c r="I131" s="33">
        <v>45607.575925983794</v>
      </c>
      <c r="J131" s="5" t="b">
        <v>1</v>
      </c>
      <c r="K131" s="5" t="s">
        <v>484</v>
      </c>
    </row>
    <row r="132" spans="1:11" ht="30">
      <c r="A132" s="5" t="s">
        <v>478</v>
      </c>
      <c r="B132" s="5" t="s">
        <v>915</v>
      </c>
      <c r="C132" s="5">
        <v>18499</v>
      </c>
      <c r="D132" s="5" t="s">
        <v>916</v>
      </c>
      <c r="E132" s="5">
        <v>53.83</v>
      </c>
      <c r="F132" s="5" t="s">
        <v>917</v>
      </c>
      <c r="G132" s="5">
        <v>255232</v>
      </c>
      <c r="H132" s="5" t="s">
        <v>918</v>
      </c>
      <c r="I132" s="33">
        <v>45607.575939884257</v>
      </c>
      <c r="J132" s="5" t="b">
        <v>1</v>
      </c>
      <c r="K132" s="5" t="s">
        <v>484</v>
      </c>
    </row>
    <row r="133" spans="1:11" ht="30">
      <c r="A133" s="5" t="s">
        <v>478</v>
      </c>
      <c r="B133" s="5" t="s">
        <v>919</v>
      </c>
      <c r="C133" s="5">
        <v>0</v>
      </c>
      <c r="D133" s="5" t="s">
        <v>920</v>
      </c>
      <c r="E133" s="5">
        <v>74.7</v>
      </c>
      <c r="F133" s="5" t="s">
        <v>921</v>
      </c>
      <c r="G133" s="5">
        <v>77892</v>
      </c>
      <c r="H133" s="5" t="s">
        <v>922</v>
      </c>
      <c r="I133" s="33">
        <v>45607.575955069442</v>
      </c>
      <c r="J133" s="5" t="b">
        <v>1</v>
      </c>
      <c r="K133" s="5" t="s">
        <v>484</v>
      </c>
    </row>
    <row r="134" spans="1:11">
      <c r="A134" s="5" t="s">
        <v>478</v>
      </c>
      <c r="B134" s="5" t="s">
        <v>923</v>
      </c>
      <c r="C134" s="5" t="s">
        <v>924</v>
      </c>
      <c r="D134" s="5" t="s">
        <v>925</v>
      </c>
      <c r="E134" s="5">
        <v>38.4</v>
      </c>
      <c r="F134" s="5" t="s">
        <v>926</v>
      </c>
      <c r="G134" s="5">
        <v>49</v>
      </c>
      <c r="H134" s="5" t="s">
        <v>927</v>
      </c>
      <c r="I134" s="33">
        <v>45607.575972280094</v>
      </c>
      <c r="J134" s="5" t="b">
        <v>1</v>
      </c>
      <c r="K134" s="5" t="s">
        <v>484</v>
      </c>
    </row>
    <row r="135" spans="1:11">
      <c r="A135" s="5" t="s">
        <v>478</v>
      </c>
      <c r="B135" s="5" t="s">
        <v>928</v>
      </c>
      <c r="C135" s="5" t="s">
        <v>536</v>
      </c>
      <c r="D135" s="5" t="s">
        <v>536</v>
      </c>
      <c r="E135" s="5">
        <v>100</v>
      </c>
      <c r="F135" s="5" t="s">
        <v>537</v>
      </c>
      <c r="G135" s="5">
        <v>0</v>
      </c>
      <c r="H135" s="5" t="s">
        <v>929</v>
      </c>
      <c r="I135" s="33">
        <v>45607.575988912038</v>
      </c>
      <c r="J135" s="5" t="b">
        <v>1</v>
      </c>
      <c r="K135" s="5" t="s">
        <v>484</v>
      </c>
    </row>
    <row r="136" spans="1:11">
      <c r="A136" s="5" t="s">
        <v>478</v>
      </c>
      <c r="B136" s="5" t="s">
        <v>930</v>
      </c>
      <c r="C136" s="5" t="s">
        <v>536</v>
      </c>
      <c r="D136" s="5" t="s">
        <v>536</v>
      </c>
      <c r="E136" s="5">
        <v>100</v>
      </c>
      <c r="F136" s="5" t="s">
        <v>537</v>
      </c>
      <c r="G136" s="5">
        <v>0</v>
      </c>
      <c r="H136" s="5" t="s">
        <v>931</v>
      </c>
      <c r="I136" s="33">
        <v>45607.576000451387</v>
      </c>
      <c r="J136" s="5" t="b">
        <v>1</v>
      </c>
      <c r="K136" s="5" t="s">
        <v>484</v>
      </c>
    </row>
    <row r="137" spans="1:11">
      <c r="A137" s="5" t="s">
        <v>478</v>
      </c>
      <c r="B137" s="5" t="s">
        <v>932</v>
      </c>
      <c r="C137" s="5" t="s">
        <v>536</v>
      </c>
      <c r="D137" s="5" t="s">
        <v>536</v>
      </c>
      <c r="E137" s="5">
        <v>100</v>
      </c>
      <c r="F137" s="5" t="s">
        <v>537</v>
      </c>
      <c r="G137" s="5">
        <v>0</v>
      </c>
      <c r="H137" s="5" t="s">
        <v>933</v>
      </c>
      <c r="I137" s="33">
        <v>45607.576013819446</v>
      </c>
      <c r="J137" s="5" t="b">
        <v>1</v>
      </c>
      <c r="K137" s="5" t="s">
        <v>484</v>
      </c>
    </row>
    <row r="138" spans="1:11">
      <c r="A138" s="5" t="s">
        <v>478</v>
      </c>
      <c r="B138" s="5" t="s">
        <v>934</v>
      </c>
      <c r="C138" s="5" t="s">
        <v>536</v>
      </c>
      <c r="D138" s="5" t="s">
        <v>536</v>
      </c>
      <c r="E138" s="5">
        <v>100</v>
      </c>
      <c r="F138" s="5" t="s">
        <v>537</v>
      </c>
      <c r="G138" s="5">
        <v>0</v>
      </c>
      <c r="H138" s="5" t="s">
        <v>935</v>
      </c>
      <c r="I138" s="33">
        <v>45607.576025543982</v>
      </c>
      <c r="J138" s="5" t="b">
        <v>1</v>
      </c>
      <c r="K138" s="5" t="s">
        <v>484</v>
      </c>
    </row>
    <row r="139" spans="1:11" ht="30">
      <c r="A139" s="5" t="s">
        <v>478</v>
      </c>
      <c r="B139" s="5" t="s">
        <v>936</v>
      </c>
      <c r="C139" s="5">
        <v>646</v>
      </c>
      <c r="D139" s="5">
        <v>99824</v>
      </c>
      <c r="E139" s="5">
        <v>0</v>
      </c>
      <c r="F139" s="5" t="s">
        <v>937</v>
      </c>
      <c r="G139" s="5">
        <v>26121</v>
      </c>
      <c r="H139" s="5" t="s">
        <v>938</v>
      </c>
      <c r="I139" s="33">
        <v>45607.576038078703</v>
      </c>
      <c r="J139" s="5" t="b">
        <v>1</v>
      </c>
      <c r="K139" s="5" t="s">
        <v>484</v>
      </c>
    </row>
    <row r="140" spans="1:11">
      <c r="A140" s="5" t="s">
        <v>478</v>
      </c>
      <c r="B140" s="5" t="s">
        <v>939</v>
      </c>
      <c r="C140" s="5" t="s">
        <v>940</v>
      </c>
      <c r="D140" s="5" t="s">
        <v>941</v>
      </c>
      <c r="E140" s="5">
        <v>99.6</v>
      </c>
      <c r="F140" s="5" t="s">
        <v>942</v>
      </c>
      <c r="G140" s="5">
        <v>3</v>
      </c>
      <c r="H140" s="5" t="s">
        <v>943</v>
      </c>
      <c r="I140" s="33">
        <v>45607.576054074074</v>
      </c>
      <c r="J140" s="5" t="b">
        <v>1</v>
      </c>
      <c r="K140" s="5" t="s">
        <v>484</v>
      </c>
    </row>
    <row r="141" spans="1:11">
      <c r="A141" s="5" t="s">
        <v>478</v>
      </c>
      <c r="B141" s="5" t="s">
        <v>944</v>
      </c>
      <c r="C141" s="5" t="s">
        <v>945</v>
      </c>
      <c r="D141" s="5" t="s">
        <v>946</v>
      </c>
      <c r="E141" s="5">
        <v>0</v>
      </c>
      <c r="F141" s="5" t="s">
        <v>947</v>
      </c>
      <c r="G141" s="5">
        <v>3</v>
      </c>
      <c r="H141" s="5" t="s">
        <v>948</v>
      </c>
      <c r="I141" s="33">
        <v>45607.576067141206</v>
      </c>
      <c r="J141" s="5" t="b">
        <v>1</v>
      </c>
      <c r="K141" s="5" t="s">
        <v>484</v>
      </c>
    </row>
    <row r="142" spans="1:11">
      <c r="A142" s="5" t="s">
        <v>478</v>
      </c>
      <c r="B142" s="5" t="s">
        <v>949</v>
      </c>
      <c r="C142" s="5" t="s">
        <v>950</v>
      </c>
      <c r="D142" s="5" t="s">
        <v>951</v>
      </c>
      <c r="E142" s="5">
        <v>0</v>
      </c>
      <c r="F142" s="5" t="s">
        <v>952</v>
      </c>
      <c r="G142" s="5">
        <v>54</v>
      </c>
      <c r="H142" s="5" t="s">
        <v>953</v>
      </c>
      <c r="I142" s="33">
        <v>45607.576080868057</v>
      </c>
      <c r="J142" s="5" t="b">
        <v>1</v>
      </c>
      <c r="K142" s="5" t="s">
        <v>484</v>
      </c>
    </row>
    <row r="143" spans="1:11" ht="30">
      <c r="A143" s="5" t="s">
        <v>478</v>
      </c>
      <c r="B143" s="5" t="s">
        <v>954</v>
      </c>
      <c r="C143" s="5" t="s">
        <v>536</v>
      </c>
      <c r="D143" s="5" t="s">
        <v>536</v>
      </c>
      <c r="E143" s="5">
        <v>100</v>
      </c>
      <c r="F143" s="5" t="s">
        <v>537</v>
      </c>
      <c r="G143" s="5">
        <v>0</v>
      </c>
      <c r="H143" s="5" t="s">
        <v>955</v>
      </c>
      <c r="I143" s="33">
        <v>45607.574227199075</v>
      </c>
      <c r="J143" s="5" t="b">
        <v>1</v>
      </c>
      <c r="K143" s="5" t="s">
        <v>484</v>
      </c>
    </row>
    <row r="144" spans="1:11" ht="30">
      <c r="A144" s="5" t="s">
        <v>478</v>
      </c>
      <c r="B144" s="5" t="s">
        <v>956</v>
      </c>
      <c r="C144" s="5">
        <v>80010011800</v>
      </c>
      <c r="D144" s="5">
        <v>83031604400</v>
      </c>
      <c r="E144" s="5">
        <v>0</v>
      </c>
      <c r="F144" s="5" t="s">
        <v>957</v>
      </c>
      <c r="G144" s="5">
        <v>543715</v>
      </c>
      <c r="H144" s="5" t="s">
        <v>492</v>
      </c>
      <c r="I144" s="33">
        <v>45607.576094317126</v>
      </c>
      <c r="J144" s="5" t="b">
        <v>1</v>
      </c>
      <c r="K144" s="5" t="s">
        <v>484</v>
      </c>
    </row>
    <row r="145" spans="1:11" ht="30">
      <c r="A145" s="5" t="s">
        <v>478</v>
      </c>
      <c r="B145" s="5" t="s">
        <v>958</v>
      </c>
      <c r="C145" s="5" t="s">
        <v>510</v>
      </c>
      <c r="D145" s="5" t="s">
        <v>946</v>
      </c>
      <c r="E145" s="5">
        <v>0</v>
      </c>
      <c r="F145" s="5" t="s">
        <v>959</v>
      </c>
      <c r="G145" s="5">
        <v>3</v>
      </c>
      <c r="H145" s="5" t="s">
        <v>960</v>
      </c>
      <c r="I145" s="33">
        <v>45607.57424415509</v>
      </c>
      <c r="J145" s="5" t="b">
        <v>1</v>
      </c>
      <c r="K145" s="5" t="s">
        <v>484</v>
      </c>
    </row>
    <row r="146" spans="1:11">
      <c r="A146" s="5" t="s">
        <v>478</v>
      </c>
      <c r="B146" s="5" t="s">
        <v>961</v>
      </c>
      <c r="C146" s="5">
        <v>0</v>
      </c>
      <c r="D146" s="5">
        <v>99</v>
      </c>
      <c r="E146" s="5">
        <v>0</v>
      </c>
      <c r="F146" s="5" t="s">
        <v>962</v>
      </c>
      <c r="G146" s="5">
        <v>110</v>
      </c>
      <c r="H146" s="5" t="s">
        <v>963</v>
      </c>
      <c r="I146" s="33">
        <v>45607.574258622684</v>
      </c>
      <c r="J146" s="5" t="b">
        <v>1</v>
      </c>
      <c r="K146" s="5" t="s">
        <v>484</v>
      </c>
    </row>
    <row r="147" spans="1:11" ht="30">
      <c r="A147" s="5" t="s">
        <v>478</v>
      </c>
      <c r="B147" s="5" t="s">
        <v>964</v>
      </c>
      <c r="C147" s="5">
        <v>19000101</v>
      </c>
      <c r="D147" s="5">
        <v>20240630</v>
      </c>
      <c r="E147" s="5">
        <v>0</v>
      </c>
      <c r="F147" s="5" t="s">
        <v>965</v>
      </c>
      <c r="G147" s="5">
        <v>35085</v>
      </c>
      <c r="H147" s="5" t="s">
        <v>881</v>
      </c>
      <c r="I147" s="33">
        <v>45607.574273749997</v>
      </c>
      <c r="J147" s="5" t="b">
        <v>1</v>
      </c>
      <c r="K147" s="5" t="s">
        <v>484</v>
      </c>
    </row>
    <row r="148" spans="1:11" ht="30">
      <c r="A148" s="5" t="s">
        <v>478</v>
      </c>
      <c r="B148" s="5" t="s">
        <v>966</v>
      </c>
      <c r="C148" s="5" t="s">
        <v>901</v>
      </c>
      <c r="D148" s="5" t="s">
        <v>902</v>
      </c>
      <c r="E148" s="5">
        <v>0</v>
      </c>
      <c r="F148" s="5" t="s">
        <v>967</v>
      </c>
      <c r="G148" s="5">
        <v>56351</v>
      </c>
      <c r="H148" s="5" t="s">
        <v>904</v>
      </c>
      <c r="I148" s="33">
        <v>45607.574287048614</v>
      </c>
      <c r="J148" s="5" t="b">
        <v>1</v>
      </c>
      <c r="K148" s="5" t="s">
        <v>484</v>
      </c>
    </row>
    <row r="149" spans="1:11" ht="30">
      <c r="A149" s="5" t="s">
        <v>478</v>
      </c>
      <c r="B149" s="5" t="s">
        <v>968</v>
      </c>
      <c r="C149" s="5" t="s">
        <v>906</v>
      </c>
      <c r="D149" s="5" t="s">
        <v>907</v>
      </c>
      <c r="E149" s="5">
        <v>0</v>
      </c>
      <c r="F149" s="5" t="s">
        <v>969</v>
      </c>
      <c r="G149" s="5">
        <v>122277</v>
      </c>
      <c r="H149" s="5" t="s">
        <v>970</v>
      </c>
      <c r="I149" s="33">
        <v>45607.57430177083</v>
      </c>
      <c r="J149" s="5" t="b">
        <v>1</v>
      </c>
      <c r="K149" s="5" t="s">
        <v>484</v>
      </c>
    </row>
    <row r="150" spans="1:11">
      <c r="A150" s="5" t="s">
        <v>478</v>
      </c>
      <c r="B150" s="5" t="s">
        <v>971</v>
      </c>
      <c r="C150" s="5" t="s">
        <v>924</v>
      </c>
      <c r="D150" s="5" t="s">
        <v>925</v>
      </c>
      <c r="E150" s="5">
        <v>38.4</v>
      </c>
      <c r="F150" s="5" t="s">
        <v>926</v>
      </c>
      <c r="G150" s="5">
        <v>49</v>
      </c>
      <c r="H150" s="5" t="s">
        <v>972</v>
      </c>
      <c r="I150" s="33">
        <v>45607.574317199076</v>
      </c>
      <c r="J150" s="5" t="b">
        <v>1</v>
      </c>
      <c r="K150" s="5" t="s">
        <v>484</v>
      </c>
    </row>
    <row r="151" spans="1:11" ht="30">
      <c r="A151" s="5" t="s">
        <v>478</v>
      </c>
      <c r="B151" s="5" t="s">
        <v>973</v>
      </c>
      <c r="C151" s="5" t="s">
        <v>974</v>
      </c>
      <c r="D151" s="5" t="s">
        <v>975</v>
      </c>
      <c r="E151" s="5">
        <v>0</v>
      </c>
      <c r="F151" s="5" t="s">
        <v>976</v>
      </c>
      <c r="G151" s="5">
        <v>6</v>
      </c>
      <c r="H151" s="5" t="s">
        <v>977</v>
      </c>
      <c r="I151" s="33">
        <v>45607.574331296295</v>
      </c>
      <c r="J151" s="5" t="b">
        <v>1</v>
      </c>
      <c r="K151" s="5" t="s">
        <v>484</v>
      </c>
    </row>
    <row r="152" spans="1:11">
      <c r="A152" s="5" t="s">
        <v>478</v>
      </c>
      <c r="B152" s="5" t="s">
        <v>978</v>
      </c>
      <c r="C152" s="5" t="s">
        <v>945</v>
      </c>
      <c r="D152" s="5" t="s">
        <v>946</v>
      </c>
      <c r="E152" s="5">
        <v>0</v>
      </c>
      <c r="F152" s="5" t="s">
        <v>947</v>
      </c>
      <c r="G152" s="5">
        <v>3</v>
      </c>
      <c r="H152" s="5" t="s">
        <v>979</v>
      </c>
      <c r="I152" s="33">
        <v>45607.574351527779</v>
      </c>
      <c r="J152" s="5" t="b">
        <v>1</v>
      </c>
      <c r="K152" s="5" t="s">
        <v>484</v>
      </c>
    </row>
    <row r="153" spans="1:11" ht="30">
      <c r="A153" s="5" t="s">
        <v>478</v>
      </c>
      <c r="B153" s="5" t="s">
        <v>980</v>
      </c>
      <c r="C153" s="5">
        <v>0</v>
      </c>
      <c r="D153" s="5">
        <v>999999</v>
      </c>
      <c r="E153" s="5">
        <v>4.47</v>
      </c>
      <c r="F153" s="5" t="s">
        <v>981</v>
      </c>
      <c r="G153" s="5">
        <v>166447</v>
      </c>
      <c r="H153" s="5" t="s">
        <v>982</v>
      </c>
      <c r="I153" s="33">
        <v>45607.574366655092</v>
      </c>
      <c r="J153" s="5" t="b">
        <v>1</v>
      </c>
      <c r="K153" s="5" t="s">
        <v>484</v>
      </c>
    </row>
    <row r="154" spans="1:11" ht="30">
      <c r="A154" s="5" t="s">
        <v>478</v>
      </c>
      <c r="B154" s="5" t="s">
        <v>983</v>
      </c>
      <c r="C154" s="5" t="s">
        <v>984</v>
      </c>
      <c r="D154" s="5" t="s">
        <v>985</v>
      </c>
      <c r="E154" s="5">
        <v>0</v>
      </c>
      <c r="F154" s="5" t="s">
        <v>986</v>
      </c>
      <c r="G154" s="5">
        <v>52</v>
      </c>
      <c r="H154" s="5" t="s">
        <v>987</v>
      </c>
      <c r="I154" s="33">
        <v>45607.574382569444</v>
      </c>
      <c r="J154" s="5" t="b">
        <v>1</v>
      </c>
      <c r="K154" s="5" t="s">
        <v>484</v>
      </c>
    </row>
    <row r="155" spans="1:11">
      <c r="A155" s="5" t="s">
        <v>478</v>
      </c>
      <c r="B155" s="5" t="s">
        <v>988</v>
      </c>
      <c r="C155" s="5" t="s">
        <v>901</v>
      </c>
      <c r="D155" s="5" t="s">
        <v>989</v>
      </c>
      <c r="E155" s="5">
        <v>0</v>
      </c>
      <c r="F155" s="5" t="s">
        <v>990</v>
      </c>
      <c r="G155" s="5">
        <v>3</v>
      </c>
      <c r="H155" s="5" t="s">
        <v>991</v>
      </c>
      <c r="I155" s="33">
        <v>45607.574399618054</v>
      </c>
      <c r="J155" s="5" t="b">
        <v>1</v>
      </c>
      <c r="K155" s="5" t="s">
        <v>484</v>
      </c>
    </row>
    <row r="156" spans="1:11">
      <c r="A156" s="5" t="s">
        <v>478</v>
      </c>
      <c r="B156" s="5" t="s">
        <v>992</v>
      </c>
      <c r="C156" s="5">
        <v>0</v>
      </c>
      <c r="D156" s="5" t="s">
        <v>993</v>
      </c>
      <c r="E156" s="5">
        <v>36.82</v>
      </c>
      <c r="F156" s="5" t="s">
        <v>994</v>
      </c>
      <c r="G156" s="5">
        <v>61</v>
      </c>
      <c r="H156" s="5" t="s">
        <v>995</v>
      </c>
      <c r="I156" s="33">
        <v>45607.574413368056</v>
      </c>
      <c r="J156" s="5" t="b">
        <v>1</v>
      </c>
      <c r="K156" s="5" t="s">
        <v>484</v>
      </c>
    </row>
    <row r="157" spans="1:11" ht="30">
      <c r="A157" s="5" t="s">
        <v>478</v>
      </c>
      <c r="B157" s="5" t="s">
        <v>996</v>
      </c>
      <c r="C157" s="5" t="s">
        <v>997</v>
      </c>
      <c r="D157" s="5" t="s">
        <v>998</v>
      </c>
      <c r="E157" s="5">
        <v>36.82</v>
      </c>
      <c r="F157" s="5" t="s">
        <v>999</v>
      </c>
      <c r="G157" s="5">
        <v>53</v>
      </c>
      <c r="H157" s="5" t="s">
        <v>1000</v>
      </c>
      <c r="I157" s="33">
        <v>45607.574427430554</v>
      </c>
      <c r="J157" s="5" t="b">
        <v>1</v>
      </c>
      <c r="K157" s="5" t="s">
        <v>484</v>
      </c>
    </row>
    <row r="158" spans="1:11" ht="30">
      <c r="A158" s="5" t="s">
        <v>478</v>
      </c>
      <c r="B158" s="5" t="s">
        <v>1001</v>
      </c>
      <c r="C158" s="5" t="s">
        <v>1002</v>
      </c>
      <c r="D158" s="5" t="s">
        <v>1003</v>
      </c>
      <c r="E158" s="5">
        <v>97.93</v>
      </c>
      <c r="F158" s="5" t="s">
        <v>1004</v>
      </c>
      <c r="G158" s="5">
        <v>3007</v>
      </c>
      <c r="H158" s="5" t="s">
        <v>1005</v>
      </c>
      <c r="I158" s="33">
        <v>45607.575429421297</v>
      </c>
      <c r="J158" s="5" t="b">
        <v>1</v>
      </c>
      <c r="K158" s="5" t="s">
        <v>484</v>
      </c>
    </row>
    <row r="159" spans="1:11" ht="30">
      <c r="A159" s="5" t="s">
        <v>478</v>
      </c>
      <c r="B159" s="5" t="s">
        <v>1006</v>
      </c>
      <c r="C159" s="5" t="s">
        <v>1002</v>
      </c>
      <c r="D159" s="5" t="s">
        <v>1003</v>
      </c>
      <c r="E159" s="5">
        <v>98.6</v>
      </c>
      <c r="F159" s="5" t="s">
        <v>1007</v>
      </c>
      <c r="G159" s="5">
        <v>2728</v>
      </c>
      <c r="H159" s="5" t="s">
        <v>1008</v>
      </c>
      <c r="I159" s="33">
        <v>45607.575442951391</v>
      </c>
      <c r="J159" s="5" t="b">
        <v>1</v>
      </c>
      <c r="K159" s="5" t="s">
        <v>484</v>
      </c>
    </row>
    <row r="160" spans="1:11" ht="30">
      <c r="A160" s="5" t="s">
        <v>478</v>
      </c>
      <c r="B160" s="5" t="s">
        <v>1009</v>
      </c>
      <c r="C160" s="5" t="s">
        <v>1010</v>
      </c>
      <c r="D160" s="5" t="s">
        <v>1011</v>
      </c>
      <c r="E160" s="5">
        <v>99.06</v>
      </c>
      <c r="F160" s="5" t="s">
        <v>1012</v>
      </c>
      <c r="G160" s="5">
        <v>2162</v>
      </c>
      <c r="H160" s="5" t="s">
        <v>1013</v>
      </c>
      <c r="I160" s="33">
        <v>45607.575456226848</v>
      </c>
      <c r="J160" s="5" t="b">
        <v>1</v>
      </c>
      <c r="K160" s="5" t="s">
        <v>484</v>
      </c>
    </row>
    <row r="161" spans="1:11" ht="30">
      <c r="A161" s="5" t="s">
        <v>478</v>
      </c>
      <c r="B161" s="5" t="s">
        <v>1014</v>
      </c>
      <c r="C161" s="5" t="s">
        <v>1015</v>
      </c>
      <c r="D161" s="5" t="s">
        <v>1016</v>
      </c>
      <c r="E161" s="5">
        <v>99.36</v>
      </c>
      <c r="F161" s="5" t="s">
        <v>1017</v>
      </c>
      <c r="G161" s="5">
        <v>1707</v>
      </c>
      <c r="H161" s="5" t="s">
        <v>1018</v>
      </c>
      <c r="I161" s="33">
        <v>45607.575469097224</v>
      </c>
      <c r="J161" s="5" t="b">
        <v>1</v>
      </c>
      <c r="K161" s="5" t="s">
        <v>484</v>
      </c>
    </row>
    <row r="162" spans="1:11" ht="30">
      <c r="A162" s="5" t="s">
        <v>478</v>
      </c>
      <c r="B162" s="5" t="s">
        <v>1019</v>
      </c>
      <c r="C162" s="5" t="s">
        <v>1010</v>
      </c>
      <c r="D162" s="5" t="s">
        <v>1020</v>
      </c>
      <c r="E162" s="5">
        <v>99.55</v>
      </c>
      <c r="F162" s="5" t="s">
        <v>1021</v>
      </c>
      <c r="G162" s="5">
        <v>1317</v>
      </c>
      <c r="H162" s="5" t="s">
        <v>1022</v>
      </c>
      <c r="I162" s="33">
        <v>45607.575482152781</v>
      </c>
      <c r="J162" s="5" t="b">
        <v>1</v>
      </c>
      <c r="K162" s="5" t="s">
        <v>484</v>
      </c>
    </row>
    <row r="163" spans="1:11" ht="30">
      <c r="A163" s="5" t="s">
        <v>478</v>
      </c>
      <c r="B163" s="5" t="s">
        <v>1023</v>
      </c>
      <c r="C163" s="5" t="s">
        <v>1002</v>
      </c>
      <c r="D163" s="5" t="s">
        <v>1016</v>
      </c>
      <c r="E163" s="5">
        <v>99.68</v>
      </c>
      <c r="F163" s="5" t="s">
        <v>1024</v>
      </c>
      <c r="G163" s="5">
        <v>1058</v>
      </c>
      <c r="H163" s="5" t="s">
        <v>1025</v>
      </c>
      <c r="I163" s="33">
        <v>45607.575500798608</v>
      </c>
      <c r="J163" s="5" t="b">
        <v>1</v>
      </c>
      <c r="K163" s="5" t="s">
        <v>484</v>
      </c>
    </row>
    <row r="164" spans="1:11" ht="30">
      <c r="A164" s="5" t="s">
        <v>478</v>
      </c>
      <c r="B164" s="5" t="s">
        <v>1026</v>
      </c>
      <c r="C164" s="5" t="s">
        <v>1027</v>
      </c>
      <c r="D164" s="5" t="s">
        <v>1016</v>
      </c>
      <c r="E164" s="5">
        <v>99.81</v>
      </c>
      <c r="F164" s="5" t="s">
        <v>1028</v>
      </c>
      <c r="G164" s="5">
        <v>756</v>
      </c>
      <c r="H164" s="5" t="s">
        <v>1029</v>
      </c>
      <c r="I164" s="33">
        <v>45607.575513194446</v>
      </c>
      <c r="J164" s="5" t="b">
        <v>1</v>
      </c>
      <c r="K164" s="5" t="s">
        <v>484</v>
      </c>
    </row>
    <row r="165" spans="1:11" ht="30">
      <c r="A165" s="5" t="s">
        <v>478</v>
      </c>
      <c r="B165" s="5" t="s">
        <v>1030</v>
      </c>
      <c r="C165" s="5" t="s">
        <v>1002</v>
      </c>
      <c r="D165" s="5" t="s">
        <v>1031</v>
      </c>
      <c r="E165" s="5">
        <v>99.95</v>
      </c>
      <c r="F165" s="5" t="s">
        <v>1032</v>
      </c>
      <c r="G165" s="5">
        <v>167</v>
      </c>
      <c r="H165" s="5" t="s">
        <v>1033</v>
      </c>
      <c r="I165" s="33">
        <v>45607.575524513886</v>
      </c>
      <c r="J165" s="5" t="b">
        <v>1</v>
      </c>
      <c r="K165" s="5" t="s">
        <v>484</v>
      </c>
    </row>
    <row r="166" spans="1:11" ht="30">
      <c r="A166" s="5" t="s">
        <v>478</v>
      </c>
      <c r="B166" s="5" t="s">
        <v>1034</v>
      </c>
      <c r="C166" s="5" t="s">
        <v>1035</v>
      </c>
      <c r="D166" s="5" t="s">
        <v>1036</v>
      </c>
      <c r="E166" s="5">
        <v>99.96</v>
      </c>
      <c r="F166" s="5" t="s">
        <v>1037</v>
      </c>
      <c r="G166" s="5">
        <v>145</v>
      </c>
      <c r="H166" s="5" t="s">
        <v>1038</v>
      </c>
      <c r="I166" s="33">
        <v>45607.575535972224</v>
      </c>
      <c r="J166" s="5" t="b">
        <v>1</v>
      </c>
      <c r="K166" s="5" t="s">
        <v>484</v>
      </c>
    </row>
    <row r="167" spans="1:11" ht="30">
      <c r="A167" s="5" t="s">
        <v>478</v>
      </c>
      <c r="B167" s="5" t="s">
        <v>1039</v>
      </c>
      <c r="C167" s="5" t="s">
        <v>1040</v>
      </c>
      <c r="D167" s="5" t="s">
        <v>1036</v>
      </c>
      <c r="E167" s="5">
        <v>99.97</v>
      </c>
      <c r="F167" s="5" t="s">
        <v>1041</v>
      </c>
      <c r="G167" s="5">
        <v>136</v>
      </c>
      <c r="H167" s="5" t="s">
        <v>1042</v>
      </c>
      <c r="I167" s="33">
        <v>45607.575548136578</v>
      </c>
      <c r="J167" s="5" t="b">
        <v>1</v>
      </c>
      <c r="K167" s="5" t="s">
        <v>484</v>
      </c>
    </row>
    <row r="168" spans="1:11" ht="30">
      <c r="A168" s="5" t="s">
        <v>478</v>
      </c>
      <c r="B168" s="5" t="s">
        <v>1043</v>
      </c>
      <c r="C168" s="5" t="s">
        <v>1044</v>
      </c>
      <c r="D168" s="5" t="s">
        <v>1045</v>
      </c>
      <c r="E168" s="5">
        <v>99.97</v>
      </c>
      <c r="F168" s="5" t="s">
        <v>1046</v>
      </c>
      <c r="G168" s="5">
        <v>111</v>
      </c>
      <c r="H168" s="5" t="s">
        <v>1047</v>
      </c>
      <c r="I168" s="33">
        <v>45607.575560821759</v>
      </c>
      <c r="J168" s="5" t="b">
        <v>1</v>
      </c>
      <c r="K168" s="5" t="s">
        <v>484</v>
      </c>
    </row>
    <row r="169" spans="1:11" ht="30">
      <c r="A169" s="5" t="s">
        <v>478</v>
      </c>
      <c r="B169" s="5" t="s">
        <v>1048</v>
      </c>
      <c r="C169" s="5" t="s">
        <v>1049</v>
      </c>
      <c r="D169" s="5" t="s">
        <v>1031</v>
      </c>
      <c r="E169" s="5">
        <v>99.98</v>
      </c>
      <c r="F169" s="5" t="s">
        <v>1050</v>
      </c>
      <c r="G169" s="5">
        <v>103</v>
      </c>
      <c r="H169" s="5" t="s">
        <v>1051</v>
      </c>
      <c r="I169" s="33">
        <v>45607.575573807873</v>
      </c>
      <c r="J169" s="5" t="b">
        <v>1</v>
      </c>
      <c r="K169" s="5" t="s">
        <v>484</v>
      </c>
    </row>
    <row r="170" spans="1:11" ht="30">
      <c r="A170" s="5" t="s">
        <v>478</v>
      </c>
      <c r="B170" s="5" t="s">
        <v>1052</v>
      </c>
      <c r="C170" s="5" t="s">
        <v>1040</v>
      </c>
      <c r="D170" s="5" t="s">
        <v>1053</v>
      </c>
      <c r="E170" s="5">
        <v>99.98</v>
      </c>
      <c r="F170" s="5" t="s">
        <v>1054</v>
      </c>
      <c r="G170" s="5">
        <v>87</v>
      </c>
      <c r="H170" s="5" t="s">
        <v>1055</v>
      </c>
      <c r="I170" s="33">
        <v>45607.575585636572</v>
      </c>
      <c r="J170" s="5" t="b">
        <v>1</v>
      </c>
      <c r="K170" s="5" t="s">
        <v>484</v>
      </c>
    </row>
    <row r="171" spans="1:11" ht="30">
      <c r="A171" s="5" t="s">
        <v>478</v>
      </c>
      <c r="B171" s="5" t="s">
        <v>1056</v>
      </c>
      <c r="C171" s="5" t="s">
        <v>1057</v>
      </c>
      <c r="D171" s="5" t="s">
        <v>1058</v>
      </c>
      <c r="E171" s="5">
        <v>100</v>
      </c>
      <c r="F171" s="5" t="s">
        <v>1059</v>
      </c>
      <c r="G171" s="5">
        <v>20</v>
      </c>
      <c r="H171" s="5" t="s">
        <v>1060</v>
      </c>
      <c r="I171" s="33">
        <v>45607.575597858799</v>
      </c>
      <c r="J171" s="5" t="b">
        <v>1</v>
      </c>
      <c r="K171" s="5" t="s">
        <v>484</v>
      </c>
    </row>
    <row r="172" spans="1:11" ht="30">
      <c r="A172" s="5" t="s">
        <v>478</v>
      </c>
      <c r="B172" s="5" t="s">
        <v>1061</v>
      </c>
      <c r="C172" s="5" t="s">
        <v>1062</v>
      </c>
      <c r="D172" s="5" t="s">
        <v>1063</v>
      </c>
      <c r="E172" s="5">
        <v>100</v>
      </c>
      <c r="F172" s="5" t="s">
        <v>1064</v>
      </c>
      <c r="G172" s="5">
        <v>18</v>
      </c>
      <c r="H172" s="5" t="s">
        <v>1065</v>
      </c>
      <c r="I172" s="33">
        <v>45607.57561039352</v>
      </c>
      <c r="J172" s="5" t="b">
        <v>1</v>
      </c>
      <c r="K172" s="5" t="s">
        <v>484</v>
      </c>
    </row>
    <row r="173" spans="1:11" ht="30">
      <c r="A173" s="5" t="s">
        <v>478</v>
      </c>
      <c r="B173" s="5" t="s">
        <v>1066</v>
      </c>
      <c r="C173" s="5" t="s">
        <v>1067</v>
      </c>
      <c r="D173" s="5" t="s">
        <v>1068</v>
      </c>
      <c r="E173" s="5">
        <v>100</v>
      </c>
      <c r="F173" s="5" t="s">
        <v>1069</v>
      </c>
      <c r="G173" s="5">
        <v>14</v>
      </c>
      <c r="H173" s="5" t="s">
        <v>1070</v>
      </c>
      <c r="I173" s="33">
        <v>45607.575623553239</v>
      </c>
      <c r="J173" s="5" t="b">
        <v>1</v>
      </c>
      <c r="K173" s="5" t="s">
        <v>484</v>
      </c>
    </row>
    <row r="174" spans="1:11" ht="30">
      <c r="A174" s="5" t="s">
        <v>478</v>
      </c>
      <c r="B174" s="5" t="s">
        <v>1071</v>
      </c>
      <c r="C174" s="5" t="s">
        <v>1072</v>
      </c>
      <c r="D174" s="5" t="s">
        <v>1073</v>
      </c>
      <c r="E174" s="5">
        <v>100</v>
      </c>
      <c r="F174" s="5" t="s">
        <v>1074</v>
      </c>
      <c r="G174" s="5">
        <v>11</v>
      </c>
      <c r="H174" s="5" t="s">
        <v>1075</v>
      </c>
      <c r="I174" s="33">
        <v>45607.575644305558</v>
      </c>
      <c r="J174" s="5" t="b">
        <v>1</v>
      </c>
      <c r="K174" s="5" t="s">
        <v>484</v>
      </c>
    </row>
    <row r="175" spans="1:11" ht="30">
      <c r="A175" s="5" t="s">
        <v>478</v>
      </c>
      <c r="B175" s="5" t="s">
        <v>1076</v>
      </c>
      <c r="C175" s="5" t="s">
        <v>1027</v>
      </c>
      <c r="D175" s="5" t="s">
        <v>1077</v>
      </c>
      <c r="E175" s="5">
        <v>100</v>
      </c>
      <c r="F175" s="5" t="s">
        <v>1078</v>
      </c>
      <c r="G175" s="5">
        <v>12</v>
      </c>
      <c r="H175" s="5" t="s">
        <v>1079</v>
      </c>
      <c r="I175" s="33">
        <v>45607.575659259259</v>
      </c>
      <c r="J175" s="5" t="b">
        <v>1</v>
      </c>
      <c r="K175" s="5" t="s">
        <v>484</v>
      </c>
    </row>
    <row r="176" spans="1:11">
      <c r="A176" s="5" t="s">
        <v>478</v>
      </c>
      <c r="B176" s="5" t="s">
        <v>1080</v>
      </c>
      <c r="C176" s="5" t="s">
        <v>1081</v>
      </c>
      <c r="D176" s="5" t="s">
        <v>1082</v>
      </c>
      <c r="E176" s="5">
        <v>100</v>
      </c>
      <c r="F176" s="5" t="s">
        <v>1083</v>
      </c>
      <c r="G176" s="5">
        <v>12</v>
      </c>
      <c r="H176" s="5" t="s">
        <v>1084</v>
      </c>
      <c r="I176" s="33">
        <v>45607.57567578704</v>
      </c>
      <c r="J176" s="5" t="b">
        <v>1</v>
      </c>
      <c r="K176" s="5" t="s">
        <v>484</v>
      </c>
    </row>
    <row r="177" spans="1:11">
      <c r="A177" s="5" t="s">
        <v>478</v>
      </c>
      <c r="B177" s="5" t="s">
        <v>1085</v>
      </c>
      <c r="C177" s="5" t="s">
        <v>1086</v>
      </c>
      <c r="D177" s="5" t="s">
        <v>1087</v>
      </c>
      <c r="E177" s="5">
        <v>100</v>
      </c>
      <c r="F177" s="5" t="s">
        <v>1088</v>
      </c>
      <c r="G177" s="5">
        <v>11</v>
      </c>
      <c r="H177" s="5" t="s">
        <v>1089</v>
      </c>
      <c r="I177" s="33">
        <v>45607.575689907404</v>
      </c>
      <c r="J177" s="5" t="b">
        <v>1</v>
      </c>
      <c r="K177" s="5" t="s">
        <v>484</v>
      </c>
    </row>
    <row r="178" spans="1:11">
      <c r="A178" s="5" t="s">
        <v>478</v>
      </c>
      <c r="B178" s="5" t="s">
        <v>1090</v>
      </c>
      <c r="C178" s="5" t="s">
        <v>1091</v>
      </c>
      <c r="D178" s="5" t="s">
        <v>1016</v>
      </c>
      <c r="E178" s="5">
        <v>100</v>
      </c>
      <c r="F178" s="5" t="s">
        <v>1092</v>
      </c>
      <c r="G178" s="5">
        <v>9</v>
      </c>
      <c r="H178" s="5" t="s">
        <v>1093</v>
      </c>
      <c r="I178" s="33">
        <v>45607.575705243056</v>
      </c>
      <c r="J178" s="5" t="b">
        <v>1</v>
      </c>
      <c r="K178" s="5" t="s">
        <v>484</v>
      </c>
    </row>
    <row r="179" spans="1:11">
      <c r="A179" s="5" t="s">
        <v>478</v>
      </c>
      <c r="B179" s="5" t="s">
        <v>1094</v>
      </c>
      <c r="C179" s="5" t="s">
        <v>1057</v>
      </c>
      <c r="D179" s="5" t="s">
        <v>1095</v>
      </c>
      <c r="E179" s="5">
        <v>100</v>
      </c>
      <c r="F179" s="5" t="s">
        <v>1096</v>
      </c>
      <c r="G179" s="5">
        <v>8</v>
      </c>
      <c r="H179" s="5" t="s">
        <v>1097</v>
      </c>
      <c r="I179" s="33">
        <v>45607.575721180554</v>
      </c>
      <c r="J179" s="5" t="b">
        <v>1</v>
      </c>
      <c r="K179" s="5" t="s">
        <v>484</v>
      </c>
    </row>
    <row r="180" spans="1:11">
      <c r="A180" s="5" t="s">
        <v>478</v>
      </c>
      <c r="B180" s="5" t="s">
        <v>1098</v>
      </c>
      <c r="C180" s="5" t="s">
        <v>1099</v>
      </c>
      <c r="D180" s="5" t="s">
        <v>1100</v>
      </c>
      <c r="E180" s="5">
        <v>100</v>
      </c>
      <c r="F180" s="5" t="s">
        <v>1101</v>
      </c>
      <c r="G180" s="5">
        <v>5</v>
      </c>
      <c r="H180" s="5" t="s">
        <v>1102</v>
      </c>
      <c r="I180" s="33">
        <v>45607.575737581021</v>
      </c>
      <c r="J180" s="5" t="b">
        <v>1</v>
      </c>
      <c r="K180" s="5" t="s">
        <v>484</v>
      </c>
    </row>
    <row r="181" spans="1:11">
      <c r="A181" s="5" t="s">
        <v>478</v>
      </c>
      <c r="B181" s="5" t="s">
        <v>1103</v>
      </c>
      <c r="C181" s="5" t="s">
        <v>1104</v>
      </c>
      <c r="D181" s="5" t="s">
        <v>1105</v>
      </c>
      <c r="E181" s="5">
        <v>100</v>
      </c>
      <c r="F181" s="5" t="s">
        <v>1106</v>
      </c>
      <c r="G181" s="5">
        <v>4</v>
      </c>
      <c r="H181" s="5" t="s">
        <v>1107</v>
      </c>
      <c r="I181" s="33">
        <v>45607.575750775461</v>
      </c>
      <c r="J181" s="5" t="b">
        <v>1</v>
      </c>
      <c r="K181" s="5" t="s">
        <v>484</v>
      </c>
    </row>
    <row r="182" spans="1:11">
      <c r="A182" s="5" t="s">
        <v>478</v>
      </c>
      <c r="B182" s="5" t="s">
        <v>1108</v>
      </c>
      <c r="C182" s="5" t="s">
        <v>1109</v>
      </c>
      <c r="D182" s="5" t="s">
        <v>1109</v>
      </c>
      <c r="E182" s="5">
        <v>100</v>
      </c>
      <c r="F182" s="5" t="s">
        <v>1110</v>
      </c>
      <c r="G182" s="5">
        <v>1</v>
      </c>
      <c r="H182" s="5" t="s">
        <v>1111</v>
      </c>
      <c r="I182" s="33">
        <v>45607.575764074078</v>
      </c>
      <c r="J182" s="5" t="b">
        <v>1</v>
      </c>
      <c r="K182" s="5" t="s">
        <v>484</v>
      </c>
    </row>
    <row r="183" spans="1:11" ht="30">
      <c r="A183" s="5" t="s">
        <v>478</v>
      </c>
      <c r="B183" s="5" t="s">
        <v>1112</v>
      </c>
      <c r="C183" s="5">
        <v>10</v>
      </c>
      <c r="D183" s="5">
        <v>10</v>
      </c>
      <c r="E183" s="5">
        <v>0</v>
      </c>
      <c r="F183" s="5" t="s">
        <v>782</v>
      </c>
      <c r="G183" s="5">
        <v>1</v>
      </c>
      <c r="H183" s="5" t="s">
        <v>1113</v>
      </c>
      <c r="I183" s="33">
        <v>45607.57577758102</v>
      </c>
      <c r="J183" s="5" t="b">
        <v>1</v>
      </c>
      <c r="K183" s="5" t="s">
        <v>484</v>
      </c>
    </row>
    <row r="184" spans="1:11" ht="30">
      <c r="A184" s="5" t="s">
        <v>478</v>
      </c>
      <c r="B184" s="5" t="s">
        <v>1114</v>
      </c>
      <c r="C184" s="5" t="s">
        <v>1115</v>
      </c>
      <c r="D184" s="5" t="s">
        <v>1116</v>
      </c>
      <c r="E184" s="5">
        <v>0</v>
      </c>
      <c r="F184" s="5" t="s">
        <v>1117</v>
      </c>
      <c r="G184" s="5">
        <v>2219</v>
      </c>
      <c r="H184" s="5" t="s">
        <v>1118</v>
      </c>
      <c r="I184" s="33">
        <v>45607.576110335649</v>
      </c>
      <c r="J184" s="5" t="b">
        <v>1</v>
      </c>
      <c r="K184" s="5" t="s">
        <v>484</v>
      </c>
    </row>
    <row r="185" spans="1:11" ht="45">
      <c r="A185" s="5" t="s">
        <v>478</v>
      </c>
      <c r="B185" s="5" t="s">
        <v>1119</v>
      </c>
      <c r="C185" s="5" t="s">
        <v>1120</v>
      </c>
      <c r="D185" s="5" t="s">
        <v>1121</v>
      </c>
      <c r="E185" s="5">
        <v>0</v>
      </c>
      <c r="F185" s="5" t="s">
        <v>1122</v>
      </c>
      <c r="G185" s="5">
        <v>7</v>
      </c>
      <c r="H185" s="5" t="s">
        <v>483</v>
      </c>
      <c r="I185" s="33">
        <v>45607.576125243053</v>
      </c>
      <c r="J185" s="5" t="b">
        <v>1</v>
      </c>
      <c r="K185" s="5" t="s">
        <v>484</v>
      </c>
    </row>
    <row r="186" spans="1:11" ht="45">
      <c r="A186" s="5" t="s">
        <v>478</v>
      </c>
      <c r="B186" s="5" t="s">
        <v>1123</v>
      </c>
      <c r="C186" s="5" t="s">
        <v>1124</v>
      </c>
      <c r="D186" s="5" t="s">
        <v>1125</v>
      </c>
      <c r="E186" s="5">
        <v>0</v>
      </c>
      <c r="F186" s="5" t="s">
        <v>1126</v>
      </c>
      <c r="G186" s="5">
        <v>19</v>
      </c>
      <c r="H186" s="5" t="s">
        <v>1127</v>
      </c>
      <c r="I186" s="33">
        <v>45607.576139641205</v>
      </c>
      <c r="J186" s="5" t="b">
        <v>1</v>
      </c>
      <c r="K186" s="5" t="s">
        <v>484</v>
      </c>
    </row>
    <row r="187" spans="1:11">
      <c r="A187" s="5" t="s">
        <v>478</v>
      </c>
      <c r="B187" s="5" t="s">
        <v>1128</v>
      </c>
      <c r="C187" s="5" t="s">
        <v>536</v>
      </c>
      <c r="D187" s="5" t="s">
        <v>536</v>
      </c>
      <c r="E187" s="5">
        <v>100</v>
      </c>
      <c r="F187" s="5" t="s">
        <v>537</v>
      </c>
      <c r="G187" s="5">
        <v>0</v>
      </c>
      <c r="H187" s="5" t="s">
        <v>1129</v>
      </c>
      <c r="I187" s="33">
        <v>45607.576153182868</v>
      </c>
      <c r="J187" s="5" t="b">
        <v>1</v>
      </c>
      <c r="K187" s="5" t="s">
        <v>484</v>
      </c>
    </row>
    <row r="188" spans="1:11">
      <c r="A188" s="5" t="s">
        <v>478</v>
      </c>
      <c r="B188" s="5" t="s">
        <v>1130</v>
      </c>
      <c r="C188" s="5" t="s">
        <v>1131</v>
      </c>
      <c r="D188" s="5" t="s">
        <v>1132</v>
      </c>
      <c r="E188" s="5">
        <v>0.01</v>
      </c>
      <c r="F188" s="5" t="s">
        <v>1133</v>
      </c>
      <c r="G188" s="5">
        <v>2</v>
      </c>
      <c r="H188" s="5" t="s">
        <v>1134</v>
      </c>
      <c r="I188" s="33">
        <v>45607.576164537037</v>
      </c>
      <c r="J188" s="5" t="b">
        <v>1</v>
      </c>
      <c r="K188" s="5" t="s">
        <v>484</v>
      </c>
    </row>
    <row r="189" spans="1:11" ht="30">
      <c r="A189" s="5" t="s">
        <v>478</v>
      </c>
      <c r="B189" s="5" t="s">
        <v>1135</v>
      </c>
      <c r="C189" s="5" t="s">
        <v>1136</v>
      </c>
      <c r="D189" s="5" t="s">
        <v>1137</v>
      </c>
      <c r="E189" s="5">
        <v>0</v>
      </c>
      <c r="F189" s="5" t="s">
        <v>1138</v>
      </c>
      <c r="G189" s="5">
        <v>5</v>
      </c>
      <c r="H189" s="5" t="s">
        <v>1139</v>
      </c>
      <c r="I189" s="33">
        <v>45607.576179247684</v>
      </c>
      <c r="J189" s="5" t="b">
        <v>1</v>
      </c>
      <c r="K189" s="5" t="s">
        <v>484</v>
      </c>
    </row>
    <row r="190" spans="1:11">
      <c r="A190" s="5" t="s">
        <v>478</v>
      </c>
      <c r="B190" s="5" t="s">
        <v>1140</v>
      </c>
      <c r="C190" s="5" t="s">
        <v>536</v>
      </c>
      <c r="D190" s="5" t="s">
        <v>536</v>
      </c>
      <c r="E190" s="5">
        <v>100</v>
      </c>
      <c r="F190" s="5" t="s">
        <v>537</v>
      </c>
      <c r="G190" s="5">
        <v>0</v>
      </c>
      <c r="H190" s="5" t="s">
        <v>1141</v>
      </c>
      <c r="I190" s="33">
        <v>45607.576193541667</v>
      </c>
      <c r="J190" s="5" t="b">
        <v>1</v>
      </c>
      <c r="K190" s="5" t="s">
        <v>484</v>
      </c>
    </row>
    <row r="191" spans="1:11">
      <c r="A191" s="5" t="s">
        <v>478</v>
      </c>
      <c r="B191" s="5" t="s">
        <v>1142</v>
      </c>
      <c r="C191" s="5" t="s">
        <v>536</v>
      </c>
      <c r="D191" s="5" t="s">
        <v>536</v>
      </c>
      <c r="E191" s="5">
        <v>100</v>
      </c>
      <c r="F191" s="5" t="s">
        <v>537</v>
      </c>
      <c r="G191" s="5">
        <v>0</v>
      </c>
      <c r="H191" s="5" t="s">
        <v>1143</v>
      </c>
      <c r="I191" s="33">
        <v>45607.57620599537</v>
      </c>
      <c r="J191" s="5" t="b">
        <v>1</v>
      </c>
      <c r="K191" s="5" t="s">
        <v>484</v>
      </c>
    </row>
    <row r="192" spans="1:11" ht="30">
      <c r="A192" s="5" t="s">
        <v>478</v>
      </c>
      <c r="B192" s="5" t="s">
        <v>1144</v>
      </c>
      <c r="C192" s="5" t="s">
        <v>1145</v>
      </c>
      <c r="D192" s="5" t="s">
        <v>1146</v>
      </c>
      <c r="E192" s="5">
        <v>0.73</v>
      </c>
      <c r="F192" s="5" t="s">
        <v>1147</v>
      </c>
      <c r="G192" s="5">
        <v>34918</v>
      </c>
      <c r="H192" s="5" t="s">
        <v>1148</v>
      </c>
      <c r="I192" s="33">
        <v>45607.576217499998</v>
      </c>
      <c r="J192" s="5" t="b">
        <v>1</v>
      </c>
      <c r="K192" s="5" t="s">
        <v>484</v>
      </c>
    </row>
    <row r="193" spans="1:11" ht="45">
      <c r="A193" s="5" t="s">
        <v>478</v>
      </c>
      <c r="B193" s="5" t="s">
        <v>1149</v>
      </c>
      <c r="C193" s="5" t="s">
        <v>1150</v>
      </c>
      <c r="D193" s="5" t="s">
        <v>1151</v>
      </c>
      <c r="E193" s="5">
        <v>92.84</v>
      </c>
      <c r="F193" s="5" t="s">
        <v>1152</v>
      </c>
      <c r="G193" s="5">
        <v>909</v>
      </c>
      <c r="H193" s="5" t="s">
        <v>1153</v>
      </c>
      <c r="I193" s="33">
        <v>45607.57623150463</v>
      </c>
      <c r="J193" s="5" t="b">
        <v>1</v>
      </c>
      <c r="K193" s="5" t="s">
        <v>484</v>
      </c>
    </row>
    <row r="194" spans="1:11" ht="30">
      <c r="A194" s="5" t="s">
        <v>478</v>
      </c>
      <c r="B194" s="5" t="s">
        <v>1154</v>
      </c>
      <c r="C194" s="5">
        <v>214000000333</v>
      </c>
      <c r="D194" s="5" t="s">
        <v>1155</v>
      </c>
      <c r="E194" s="5">
        <v>0.73</v>
      </c>
      <c r="F194" s="5" t="s">
        <v>1156</v>
      </c>
      <c r="G194" s="5">
        <v>3784</v>
      </c>
      <c r="H194" s="5" t="s">
        <v>1157</v>
      </c>
      <c r="I194" s="33">
        <v>45607.576244884258</v>
      </c>
      <c r="J194" s="5" t="b">
        <v>1</v>
      </c>
      <c r="K194" s="5" t="s">
        <v>484</v>
      </c>
    </row>
    <row r="195" spans="1:11" ht="30">
      <c r="A195" s="5" t="s">
        <v>478</v>
      </c>
      <c r="B195" s="5" t="s">
        <v>1158</v>
      </c>
      <c r="C195" s="5">
        <v>276174202</v>
      </c>
      <c r="D195" s="5" t="s">
        <v>1159</v>
      </c>
      <c r="E195" s="5">
        <v>1.32</v>
      </c>
      <c r="F195" s="5" t="s">
        <v>1160</v>
      </c>
      <c r="G195" s="5">
        <v>946</v>
      </c>
      <c r="H195" s="5" t="s">
        <v>1161</v>
      </c>
      <c r="I195" s="33">
        <v>45607.576258796296</v>
      </c>
      <c r="J195" s="5" t="b">
        <v>1</v>
      </c>
      <c r="K195" s="5" t="s">
        <v>484</v>
      </c>
    </row>
    <row r="196" spans="1:11">
      <c r="A196" s="5" t="s">
        <v>478</v>
      </c>
      <c r="B196" s="5" t="s">
        <v>1162</v>
      </c>
      <c r="C196" s="5" t="s">
        <v>950</v>
      </c>
      <c r="D196" s="5" t="s">
        <v>951</v>
      </c>
      <c r="E196" s="5">
        <v>0.73</v>
      </c>
      <c r="F196" s="5" t="s">
        <v>1163</v>
      </c>
      <c r="G196" s="5">
        <v>53</v>
      </c>
      <c r="H196" s="5" t="s">
        <v>1164</v>
      </c>
      <c r="I196" s="33">
        <v>45607.576281759262</v>
      </c>
      <c r="J196" s="5" t="b">
        <v>1</v>
      </c>
      <c r="K196" s="5" t="s">
        <v>484</v>
      </c>
    </row>
    <row r="197" spans="1:11" ht="30">
      <c r="A197" s="5" t="s">
        <v>478</v>
      </c>
      <c r="B197" s="5" t="s">
        <v>1165</v>
      </c>
      <c r="C197" s="5">
        <v>6054055</v>
      </c>
      <c r="D197" s="5">
        <v>999015746</v>
      </c>
      <c r="E197" s="5">
        <v>0.73</v>
      </c>
      <c r="F197" s="5" t="s">
        <v>1166</v>
      </c>
      <c r="G197" s="5">
        <v>30283</v>
      </c>
      <c r="H197" s="5" t="s">
        <v>1167</v>
      </c>
      <c r="I197" s="33">
        <v>45607.576298472224</v>
      </c>
      <c r="J197" s="5" t="b">
        <v>1</v>
      </c>
      <c r="K197" s="5" t="s">
        <v>484</v>
      </c>
    </row>
    <row r="198" spans="1:11">
      <c r="A198" s="5" t="s">
        <v>478</v>
      </c>
      <c r="B198" s="5" t="s">
        <v>1168</v>
      </c>
      <c r="C198" s="5" t="s">
        <v>536</v>
      </c>
      <c r="D198" s="5" t="s">
        <v>536</v>
      </c>
      <c r="E198" s="5">
        <v>100</v>
      </c>
      <c r="F198" s="5" t="s">
        <v>537</v>
      </c>
      <c r="G198" s="5">
        <v>0</v>
      </c>
      <c r="H198" s="5" t="s">
        <v>1169</v>
      </c>
      <c r="I198" s="33">
        <v>45607.576316041668</v>
      </c>
      <c r="J198" s="5" t="b">
        <v>1</v>
      </c>
      <c r="K198" s="5" t="s">
        <v>484</v>
      </c>
    </row>
    <row r="199" spans="1:11" ht="45">
      <c r="A199" s="5" t="s">
        <v>478</v>
      </c>
      <c r="B199" s="5" t="s">
        <v>1170</v>
      </c>
      <c r="C199" s="5" t="s">
        <v>1171</v>
      </c>
      <c r="D199" s="5" t="s">
        <v>1172</v>
      </c>
      <c r="E199" s="5">
        <v>98.51</v>
      </c>
      <c r="F199" s="5" t="s">
        <v>1173</v>
      </c>
      <c r="G199" s="5">
        <v>1930</v>
      </c>
      <c r="H199" s="5" t="s">
        <v>1174</v>
      </c>
      <c r="I199" s="33">
        <v>45607.576329918978</v>
      </c>
      <c r="J199" s="5" t="b">
        <v>1</v>
      </c>
      <c r="K199" s="5" t="s">
        <v>484</v>
      </c>
    </row>
    <row r="200" spans="1:11" ht="45">
      <c r="A200" s="5" t="s">
        <v>478</v>
      </c>
      <c r="B200" s="5" t="s">
        <v>1175</v>
      </c>
      <c r="C200" s="5" t="s">
        <v>1176</v>
      </c>
      <c r="D200" s="5" t="s">
        <v>1177</v>
      </c>
      <c r="E200" s="5">
        <v>0</v>
      </c>
      <c r="F200" s="5" t="s">
        <v>1178</v>
      </c>
      <c r="G200" s="5">
        <v>38586</v>
      </c>
      <c r="H200" s="5" t="s">
        <v>1179</v>
      </c>
      <c r="I200" s="33">
        <v>45607.576343692126</v>
      </c>
      <c r="J200" s="5" t="b">
        <v>1</v>
      </c>
      <c r="K200" s="5" t="s">
        <v>484</v>
      </c>
    </row>
    <row r="201" spans="1:11">
      <c r="A201" s="5" t="s">
        <v>478</v>
      </c>
      <c r="B201" s="5" t="s">
        <v>1180</v>
      </c>
      <c r="C201" s="5" t="s">
        <v>536</v>
      </c>
      <c r="D201" s="5" t="s">
        <v>536</v>
      </c>
      <c r="E201" s="5">
        <v>100</v>
      </c>
      <c r="F201" s="5" t="s">
        <v>537</v>
      </c>
      <c r="G201" s="5">
        <v>0</v>
      </c>
      <c r="H201" s="5" t="s">
        <v>1179</v>
      </c>
      <c r="I201" s="33">
        <v>45607.577690497688</v>
      </c>
      <c r="J201" s="5" t="b">
        <v>1</v>
      </c>
      <c r="K201" s="5" t="s">
        <v>484</v>
      </c>
    </row>
    <row r="202" spans="1:11">
      <c r="A202" s="5" t="s">
        <v>478</v>
      </c>
      <c r="B202" s="5" t="s">
        <v>1181</v>
      </c>
      <c r="C202" s="5" t="s">
        <v>536</v>
      </c>
      <c r="D202" s="5" t="s">
        <v>536</v>
      </c>
      <c r="E202" s="5">
        <v>100</v>
      </c>
      <c r="F202" s="5" t="s">
        <v>537</v>
      </c>
      <c r="G202" s="5">
        <v>0</v>
      </c>
      <c r="H202" s="5" t="s">
        <v>1182</v>
      </c>
      <c r="I202" s="33">
        <v>45607.577702488423</v>
      </c>
      <c r="J202" s="5" t="b">
        <v>1</v>
      </c>
      <c r="K202" s="5" t="s">
        <v>484</v>
      </c>
    </row>
    <row r="203" spans="1:11">
      <c r="A203" s="5" t="s">
        <v>478</v>
      </c>
      <c r="B203" s="5" t="s">
        <v>1183</v>
      </c>
      <c r="C203" s="5" t="s">
        <v>536</v>
      </c>
      <c r="D203" s="5" t="s">
        <v>536</v>
      </c>
      <c r="E203" s="5">
        <v>100</v>
      </c>
      <c r="F203" s="5" t="s">
        <v>537</v>
      </c>
      <c r="G203" s="5">
        <v>0</v>
      </c>
      <c r="H203" s="5" t="s">
        <v>1184</v>
      </c>
      <c r="I203" s="33">
        <v>45607.577714687497</v>
      </c>
      <c r="J203" s="5" t="b">
        <v>1</v>
      </c>
      <c r="K203" s="5" t="s">
        <v>484</v>
      </c>
    </row>
    <row r="204" spans="1:11">
      <c r="A204" s="5" t="s">
        <v>478</v>
      </c>
      <c r="B204" s="5" t="s">
        <v>1185</v>
      </c>
      <c r="C204" s="5" t="s">
        <v>536</v>
      </c>
      <c r="D204" s="5" t="s">
        <v>536</v>
      </c>
      <c r="E204" s="5">
        <v>100</v>
      </c>
      <c r="F204" s="5" t="s">
        <v>537</v>
      </c>
      <c r="G204" s="5">
        <v>0</v>
      </c>
      <c r="H204" s="5" t="s">
        <v>1186</v>
      </c>
      <c r="I204" s="33">
        <v>45607.577726898147</v>
      </c>
      <c r="J204" s="5" t="b">
        <v>1</v>
      </c>
      <c r="K204" s="5" t="s">
        <v>484</v>
      </c>
    </row>
    <row r="205" spans="1:11">
      <c r="A205" s="5" t="s">
        <v>478</v>
      </c>
      <c r="B205" s="5" t="s">
        <v>1187</v>
      </c>
      <c r="C205" s="5" t="s">
        <v>536</v>
      </c>
      <c r="D205" s="5" t="s">
        <v>536</v>
      </c>
      <c r="E205" s="5">
        <v>100</v>
      </c>
      <c r="F205" s="5" t="s">
        <v>537</v>
      </c>
      <c r="G205" s="5">
        <v>0</v>
      </c>
      <c r="H205" s="5" t="s">
        <v>1188</v>
      </c>
      <c r="I205" s="33">
        <v>45607.57774212963</v>
      </c>
      <c r="J205" s="5" t="b">
        <v>1</v>
      </c>
      <c r="K205" s="5" t="s">
        <v>484</v>
      </c>
    </row>
    <row r="206" spans="1:11" ht="30">
      <c r="A206" s="5" t="s">
        <v>478</v>
      </c>
      <c r="B206" s="5" t="s">
        <v>1189</v>
      </c>
      <c r="C206" s="5" t="s">
        <v>536</v>
      </c>
      <c r="D206" s="5" t="s">
        <v>536</v>
      </c>
      <c r="E206" s="5">
        <v>100</v>
      </c>
      <c r="F206" s="5" t="s">
        <v>537</v>
      </c>
      <c r="G206" s="5">
        <v>0</v>
      </c>
      <c r="H206" s="5" t="s">
        <v>1190</v>
      </c>
      <c r="I206" s="33">
        <v>45607.577754178237</v>
      </c>
      <c r="J206" s="5" t="b">
        <v>1</v>
      </c>
      <c r="K206" s="5" t="s">
        <v>484</v>
      </c>
    </row>
    <row r="207" spans="1:11">
      <c r="A207" s="5" t="s">
        <v>478</v>
      </c>
      <c r="B207" s="5" t="s">
        <v>1191</v>
      </c>
      <c r="C207" s="5" t="s">
        <v>536</v>
      </c>
      <c r="D207" s="5" t="s">
        <v>536</v>
      </c>
      <c r="E207" s="5">
        <v>100</v>
      </c>
      <c r="F207" s="5" t="s">
        <v>537</v>
      </c>
      <c r="G207" s="5">
        <v>0</v>
      </c>
      <c r="H207" s="5" t="s">
        <v>1192</v>
      </c>
      <c r="I207" s="33">
        <v>45607.577765555558</v>
      </c>
      <c r="J207" s="5" t="b">
        <v>1</v>
      </c>
      <c r="K207" s="5" t="s">
        <v>484</v>
      </c>
    </row>
    <row r="208" spans="1:11">
      <c r="A208" s="5" t="s">
        <v>478</v>
      </c>
      <c r="B208" s="5" t="s">
        <v>1193</v>
      </c>
      <c r="C208" s="5" t="s">
        <v>536</v>
      </c>
      <c r="D208" s="5" t="s">
        <v>536</v>
      </c>
      <c r="E208" s="5">
        <v>100</v>
      </c>
      <c r="F208" s="5" t="s">
        <v>537</v>
      </c>
      <c r="G208" s="5">
        <v>0</v>
      </c>
      <c r="H208" s="5" t="s">
        <v>1194</v>
      </c>
      <c r="I208" s="33">
        <v>45607.577778553241</v>
      </c>
      <c r="J208" s="5" t="b">
        <v>1</v>
      </c>
      <c r="K208" s="5" t="s">
        <v>484</v>
      </c>
    </row>
    <row r="209" spans="1:11" ht="30">
      <c r="A209" s="5" t="s">
        <v>478</v>
      </c>
      <c r="B209" s="5" t="s">
        <v>1195</v>
      </c>
      <c r="C209" s="5">
        <v>1320358</v>
      </c>
      <c r="D209" s="5" t="s">
        <v>1196</v>
      </c>
      <c r="E209" s="5">
        <v>0.57999999999999996</v>
      </c>
      <c r="F209" s="5" t="s">
        <v>1197</v>
      </c>
      <c r="G209" s="5">
        <v>29072</v>
      </c>
      <c r="H209" s="5" t="s">
        <v>1182</v>
      </c>
      <c r="I209" s="33">
        <v>45607.576360520834</v>
      </c>
      <c r="J209" s="5" t="b">
        <v>1</v>
      </c>
      <c r="K209" s="5" t="s">
        <v>484</v>
      </c>
    </row>
    <row r="210" spans="1:11" ht="30">
      <c r="A210" s="5" t="s">
        <v>478</v>
      </c>
      <c r="B210" s="5" t="s">
        <v>1198</v>
      </c>
      <c r="C210" s="5" t="s">
        <v>1199</v>
      </c>
      <c r="D210" s="5" t="s">
        <v>1200</v>
      </c>
      <c r="E210" s="5">
        <v>99.09</v>
      </c>
      <c r="F210" s="5" t="s">
        <v>1201</v>
      </c>
      <c r="G210" s="5">
        <v>4128</v>
      </c>
      <c r="H210" s="5" t="s">
        <v>1202</v>
      </c>
      <c r="I210" s="33">
        <v>45607.576378391204</v>
      </c>
      <c r="J210" s="5" t="b">
        <v>1</v>
      </c>
      <c r="K210" s="5" t="s">
        <v>484</v>
      </c>
    </row>
    <row r="211" spans="1:11">
      <c r="A211" s="5" t="s">
        <v>478</v>
      </c>
      <c r="B211" s="5" t="s">
        <v>1203</v>
      </c>
      <c r="C211" s="5" t="s">
        <v>536</v>
      </c>
      <c r="D211" s="5" t="s">
        <v>536</v>
      </c>
      <c r="E211" s="5">
        <v>100</v>
      </c>
      <c r="F211" s="5" t="s">
        <v>537</v>
      </c>
      <c r="G211" s="5">
        <v>0</v>
      </c>
      <c r="H211" s="5" t="s">
        <v>1204</v>
      </c>
      <c r="I211" s="33">
        <v>45607.576394895834</v>
      </c>
      <c r="J211" s="5" t="b">
        <v>1</v>
      </c>
      <c r="K211" s="5" t="s">
        <v>484</v>
      </c>
    </row>
    <row r="212" spans="1:11" ht="30">
      <c r="A212" s="5" t="s">
        <v>478</v>
      </c>
      <c r="B212" s="5" t="s">
        <v>1205</v>
      </c>
      <c r="C212" s="5" t="s">
        <v>1206</v>
      </c>
      <c r="D212" s="5" t="s">
        <v>1207</v>
      </c>
      <c r="E212" s="5">
        <v>7.04</v>
      </c>
      <c r="F212" s="5" t="s">
        <v>1208</v>
      </c>
      <c r="G212" s="5">
        <v>5</v>
      </c>
      <c r="H212" s="5" t="s">
        <v>1209</v>
      </c>
      <c r="I212" s="33">
        <v>45607.576408726854</v>
      </c>
      <c r="J212" s="5" t="b">
        <v>1</v>
      </c>
      <c r="K212" s="5" t="s">
        <v>484</v>
      </c>
    </row>
    <row r="213" spans="1:11">
      <c r="A213" s="5" t="s">
        <v>478</v>
      </c>
      <c r="B213" s="5" t="s">
        <v>1210</v>
      </c>
      <c r="C213" s="5" t="s">
        <v>536</v>
      </c>
      <c r="D213" s="5" t="s">
        <v>536</v>
      </c>
      <c r="E213" s="5">
        <v>100</v>
      </c>
      <c r="F213" s="5" t="s">
        <v>537</v>
      </c>
      <c r="G213" s="5">
        <v>0</v>
      </c>
      <c r="H213" s="5" t="s">
        <v>1184</v>
      </c>
      <c r="I213" s="33">
        <v>45607.576424409723</v>
      </c>
      <c r="J213" s="5" t="b">
        <v>1</v>
      </c>
      <c r="K213" s="5" t="s">
        <v>484</v>
      </c>
    </row>
    <row r="214" spans="1:11">
      <c r="A214" s="5" t="s">
        <v>478</v>
      </c>
      <c r="B214" s="5" t="s">
        <v>1211</v>
      </c>
      <c r="C214" s="5" t="s">
        <v>536</v>
      </c>
      <c r="D214" s="5" t="s">
        <v>536</v>
      </c>
      <c r="E214" s="5">
        <v>100</v>
      </c>
      <c r="F214" s="5" t="s">
        <v>537</v>
      </c>
      <c r="G214" s="5">
        <v>0</v>
      </c>
      <c r="H214" s="5" t="s">
        <v>1186</v>
      </c>
      <c r="I214" s="33">
        <v>45607.576438425924</v>
      </c>
      <c r="J214" s="5" t="b">
        <v>1</v>
      </c>
      <c r="K214" s="5" t="s">
        <v>484</v>
      </c>
    </row>
    <row r="215" spans="1:11">
      <c r="A215" s="5" t="s">
        <v>478</v>
      </c>
      <c r="B215" s="5" t="s">
        <v>1212</v>
      </c>
      <c r="C215" s="5">
        <v>0</v>
      </c>
      <c r="D215" s="5" t="s">
        <v>1213</v>
      </c>
      <c r="E215" s="5">
        <v>99.33</v>
      </c>
      <c r="F215" s="5" t="s">
        <v>1214</v>
      </c>
      <c r="G215" s="5">
        <v>27</v>
      </c>
      <c r="H215" s="5" t="s">
        <v>1215</v>
      </c>
      <c r="I215" s="33">
        <v>45607.576449699074</v>
      </c>
      <c r="J215" s="5" t="b">
        <v>1</v>
      </c>
      <c r="K215" s="5" t="s">
        <v>484</v>
      </c>
    </row>
    <row r="216" spans="1:11" ht="30">
      <c r="A216" s="5" t="s">
        <v>478</v>
      </c>
      <c r="B216" s="5" t="s">
        <v>1216</v>
      </c>
      <c r="C216" s="5">
        <v>0</v>
      </c>
      <c r="D216" s="5">
        <v>9722343355</v>
      </c>
      <c r="E216" s="5">
        <v>0</v>
      </c>
      <c r="F216" s="5" t="s">
        <v>1217</v>
      </c>
      <c r="G216" s="5">
        <v>35058</v>
      </c>
      <c r="H216" s="5" t="s">
        <v>1188</v>
      </c>
      <c r="I216" s="33">
        <v>45607.576461956021</v>
      </c>
      <c r="J216" s="5" t="b">
        <v>1</v>
      </c>
      <c r="K216" s="5" t="s">
        <v>484</v>
      </c>
    </row>
    <row r="217" spans="1:11" ht="30">
      <c r="A217" s="5" t="s">
        <v>478</v>
      </c>
      <c r="B217" s="5" t="s">
        <v>1218</v>
      </c>
      <c r="C217" s="5" t="s">
        <v>536</v>
      </c>
      <c r="D217" s="5" t="s">
        <v>536</v>
      </c>
      <c r="E217" s="5">
        <v>100</v>
      </c>
      <c r="F217" s="5" t="s">
        <v>537</v>
      </c>
      <c r="G217" s="5">
        <v>0</v>
      </c>
      <c r="H217" s="5" t="s">
        <v>1219</v>
      </c>
      <c r="I217" s="33">
        <v>45607.576480844909</v>
      </c>
      <c r="J217" s="5" t="b">
        <v>1</v>
      </c>
      <c r="K217" s="5" t="s">
        <v>484</v>
      </c>
    </row>
    <row r="218" spans="1:11" ht="30">
      <c r="A218" s="5" t="s">
        <v>478</v>
      </c>
      <c r="B218" s="5" t="s">
        <v>1220</v>
      </c>
      <c r="C218" s="5">
        <v>1979</v>
      </c>
      <c r="D218" s="5" t="s">
        <v>1221</v>
      </c>
      <c r="E218" s="5">
        <v>0.57999999999999996</v>
      </c>
      <c r="F218" s="5" t="s">
        <v>1222</v>
      </c>
      <c r="G218" s="5">
        <v>48144</v>
      </c>
      <c r="H218" s="5" t="s">
        <v>1190</v>
      </c>
      <c r="I218" s="33">
        <v>45607.576499618059</v>
      </c>
      <c r="J218" s="5" t="b">
        <v>1</v>
      </c>
      <c r="K218" s="5" t="s">
        <v>484</v>
      </c>
    </row>
    <row r="219" spans="1:11" ht="30">
      <c r="A219" s="5" t="s">
        <v>478</v>
      </c>
      <c r="B219" s="5" t="s">
        <v>1223</v>
      </c>
      <c r="C219" s="5">
        <v>1053353656</v>
      </c>
      <c r="D219" s="5">
        <v>9999999999</v>
      </c>
      <c r="E219" s="5">
        <v>21</v>
      </c>
      <c r="F219" s="5" t="s">
        <v>1224</v>
      </c>
      <c r="G219" s="5">
        <v>16604</v>
      </c>
      <c r="H219" s="5" t="s">
        <v>1225</v>
      </c>
      <c r="I219" s="33">
        <v>45607.576514097222</v>
      </c>
      <c r="J219" s="5" t="b">
        <v>1</v>
      </c>
      <c r="K219" s="5" t="s">
        <v>484</v>
      </c>
    </row>
    <row r="220" spans="1:11">
      <c r="A220" s="5" t="s">
        <v>478</v>
      </c>
      <c r="B220" s="5" t="s">
        <v>1226</v>
      </c>
      <c r="C220" s="5" t="s">
        <v>536</v>
      </c>
      <c r="D220" s="5" t="s">
        <v>536</v>
      </c>
      <c r="E220" s="5">
        <v>100</v>
      </c>
      <c r="F220" s="5" t="s">
        <v>537</v>
      </c>
      <c r="G220" s="5">
        <v>0</v>
      </c>
      <c r="H220" s="5" t="s">
        <v>1227</v>
      </c>
      <c r="I220" s="33">
        <v>45607.576530601851</v>
      </c>
      <c r="J220" s="5" t="b">
        <v>1</v>
      </c>
      <c r="K220" s="5" t="s">
        <v>484</v>
      </c>
    </row>
    <row r="221" spans="1:11" ht="30">
      <c r="A221" s="5" t="s">
        <v>478</v>
      </c>
      <c r="B221" s="5" t="s">
        <v>1228</v>
      </c>
      <c r="C221" s="5" t="s">
        <v>1229</v>
      </c>
      <c r="D221" s="5" t="s">
        <v>1230</v>
      </c>
      <c r="E221" s="5">
        <v>84.8</v>
      </c>
      <c r="F221" s="5" t="s">
        <v>1231</v>
      </c>
      <c r="G221" s="5">
        <v>188</v>
      </c>
      <c r="H221" s="5" t="s">
        <v>1192</v>
      </c>
      <c r="I221" s="33">
        <v>45607.576544270836</v>
      </c>
      <c r="J221" s="5" t="b">
        <v>1</v>
      </c>
      <c r="K221" s="5" t="s">
        <v>484</v>
      </c>
    </row>
    <row r="222" spans="1:11" ht="30">
      <c r="A222" s="5" t="s">
        <v>478</v>
      </c>
      <c r="B222" s="5" t="s">
        <v>1232</v>
      </c>
      <c r="C222" s="5" t="s">
        <v>1233</v>
      </c>
      <c r="D222" s="5" t="s">
        <v>1234</v>
      </c>
      <c r="E222" s="5">
        <v>99.26</v>
      </c>
      <c r="F222" s="5" t="s">
        <v>1235</v>
      </c>
      <c r="G222" s="5">
        <v>28</v>
      </c>
      <c r="H222" s="5" t="s">
        <v>1194</v>
      </c>
      <c r="I222" s="33">
        <v>45607.576556979169</v>
      </c>
      <c r="J222" s="5" t="b">
        <v>1</v>
      </c>
      <c r="K222" s="5" t="s">
        <v>484</v>
      </c>
    </row>
    <row r="223" spans="1:11">
      <c r="A223" s="5" t="s">
        <v>478</v>
      </c>
      <c r="B223" s="5" t="s">
        <v>1236</v>
      </c>
      <c r="C223" s="5">
        <v>13</v>
      </c>
      <c r="D223" s="5" t="s">
        <v>1237</v>
      </c>
      <c r="E223" s="5">
        <v>99.35</v>
      </c>
      <c r="F223" s="5" t="s">
        <v>1238</v>
      </c>
      <c r="G223" s="5">
        <v>128</v>
      </c>
      <c r="H223" s="5" t="s">
        <v>1239</v>
      </c>
      <c r="I223" s="33">
        <v>45607.576570983794</v>
      </c>
      <c r="J223" s="5" t="b">
        <v>1</v>
      </c>
      <c r="K223" s="5" t="s">
        <v>484</v>
      </c>
    </row>
    <row r="224" spans="1:11" ht="30">
      <c r="A224" s="5" t="s">
        <v>478</v>
      </c>
      <c r="B224" s="5" t="s">
        <v>1240</v>
      </c>
      <c r="C224" s="5">
        <v>1</v>
      </c>
      <c r="D224" s="5" t="s">
        <v>1241</v>
      </c>
      <c r="E224" s="5">
        <v>58.71</v>
      </c>
      <c r="F224" s="5" t="s">
        <v>1242</v>
      </c>
      <c r="G224" s="5">
        <v>173</v>
      </c>
      <c r="H224" s="5" t="s">
        <v>1243</v>
      </c>
      <c r="I224" s="33">
        <v>45607.576585960647</v>
      </c>
      <c r="J224" s="5" t="b">
        <v>1</v>
      </c>
      <c r="K224" s="5" t="s">
        <v>484</v>
      </c>
    </row>
    <row r="225" spans="1:11" ht="45">
      <c r="A225" s="5" t="s">
        <v>478</v>
      </c>
      <c r="B225" s="5" t="s">
        <v>1244</v>
      </c>
      <c r="C225" s="5" t="s">
        <v>1245</v>
      </c>
      <c r="D225" s="5" t="s">
        <v>1246</v>
      </c>
      <c r="E225" s="5">
        <v>59.19</v>
      </c>
      <c r="F225" s="5" t="s">
        <v>1247</v>
      </c>
      <c r="G225" s="5">
        <v>167</v>
      </c>
      <c r="H225" s="5" t="s">
        <v>1248</v>
      </c>
      <c r="I225" s="33">
        <v>45607.57660064815</v>
      </c>
      <c r="J225" s="5" t="b">
        <v>1</v>
      </c>
      <c r="K225" s="5" t="s">
        <v>484</v>
      </c>
    </row>
    <row r="226" spans="1:11">
      <c r="A226" s="5" t="s">
        <v>478</v>
      </c>
      <c r="B226" s="5" t="s">
        <v>1249</v>
      </c>
      <c r="C226" s="5" t="s">
        <v>536</v>
      </c>
      <c r="D226" s="5" t="s">
        <v>536</v>
      </c>
      <c r="E226" s="5">
        <v>100</v>
      </c>
      <c r="F226" s="5" t="s">
        <v>537</v>
      </c>
      <c r="G226" s="5">
        <v>0</v>
      </c>
      <c r="H226" s="5" t="s">
        <v>1148</v>
      </c>
      <c r="I226" s="33">
        <v>45607.576616990744</v>
      </c>
      <c r="J226" s="5" t="b">
        <v>1</v>
      </c>
      <c r="K226" s="5" t="s">
        <v>484</v>
      </c>
    </row>
    <row r="227" spans="1:11">
      <c r="A227" s="5" t="s">
        <v>478</v>
      </c>
      <c r="B227" s="5" t="s">
        <v>1250</v>
      </c>
      <c r="C227" s="5" t="s">
        <v>536</v>
      </c>
      <c r="D227" s="5" t="s">
        <v>536</v>
      </c>
      <c r="E227" s="5">
        <v>100</v>
      </c>
      <c r="F227" s="5" t="s">
        <v>537</v>
      </c>
      <c r="G227" s="5">
        <v>0</v>
      </c>
      <c r="H227" s="5" t="s">
        <v>1153</v>
      </c>
      <c r="I227" s="33">
        <v>45607.57663019676</v>
      </c>
      <c r="J227" s="5" t="b">
        <v>1</v>
      </c>
      <c r="K227" s="5" t="s">
        <v>484</v>
      </c>
    </row>
    <row r="228" spans="1:11">
      <c r="A228" s="5" t="s">
        <v>478</v>
      </c>
      <c r="B228" s="5" t="s">
        <v>1251</v>
      </c>
      <c r="C228" s="5" t="s">
        <v>536</v>
      </c>
      <c r="D228" s="5" t="s">
        <v>536</v>
      </c>
      <c r="E228" s="5">
        <v>100</v>
      </c>
      <c r="F228" s="5" t="s">
        <v>537</v>
      </c>
      <c r="G228" s="5">
        <v>0</v>
      </c>
      <c r="H228" s="5" t="s">
        <v>1157</v>
      </c>
      <c r="I228" s="33">
        <v>45607.576642233798</v>
      </c>
      <c r="J228" s="5" t="b">
        <v>1</v>
      </c>
      <c r="K228" s="5" t="s">
        <v>484</v>
      </c>
    </row>
    <row r="229" spans="1:11">
      <c r="A229" s="5" t="s">
        <v>478</v>
      </c>
      <c r="B229" s="5" t="s">
        <v>1252</v>
      </c>
      <c r="C229" s="5" t="s">
        <v>536</v>
      </c>
      <c r="D229" s="5" t="s">
        <v>536</v>
      </c>
      <c r="E229" s="5">
        <v>100</v>
      </c>
      <c r="F229" s="5" t="s">
        <v>537</v>
      </c>
      <c r="G229" s="5">
        <v>0</v>
      </c>
      <c r="H229" s="5" t="s">
        <v>1161</v>
      </c>
      <c r="I229" s="33">
        <v>45607.576654201388</v>
      </c>
      <c r="J229" s="5" t="b">
        <v>1</v>
      </c>
      <c r="K229" s="5" t="s">
        <v>484</v>
      </c>
    </row>
    <row r="230" spans="1:11">
      <c r="A230" s="5" t="s">
        <v>478</v>
      </c>
      <c r="B230" s="5" t="s">
        <v>1253</v>
      </c>
      <c r="C230" s="5" t="s">
        <v>536</v>
      </c>
      <c r="D230" s="5" t="s">
        <v>536</v>
      </c>
      <c r="E230" s="5">
        <v>100</v>
      </c>
      <c r="F230" s="5" t="s">
        <v>537</v>
      </c>
      <c r="G230" s="5">
        <v>0</v>
      </c>
      <c r="H230" s="5" t="s">
        <v>1164</v>
      </c>
      <c r="I230" s="33">
        <v>45607.576668344911</v>
      </c>
      <c r="J230" s="5" t="b">
        <v>1</v>
      </c>
      <c r="K230" s="5" t="s">
        <v>484</v>
      </c>
    </row>
    <row r="231" spans="1:11">
      <c r="A231" s="5" t="s">
        <v>478</v>
      </c>
      <c r="B231" s="5" t="s">
        <v>1254</v>
      </c>
      <c r="C231" s="5" t="s">
        <v>536</v>
      </c>
      <c r="D231" s="5" t="s">
        <v>536</v>
      </c>
      <c r="E231" s="5">
        <v>100</v>
      </c>
      <c r="F231" s="5" t="s">
        <v>537</v>
      </c>
      <c r="G231" s="5">
        <v>0</v>
      </c>
      <c r="H231" s="5" t="s">
        <v>1167</v>
      </c>
      <c r="I231" s="33">
        <v>45607.576680694445</v>
      </c>
      <c r="J231" s="5" t="b">
        <v>1</v>
      </c>
      <c r="K231" s="5" t="s">
        <v>484</v>
      </c>
    </row>
    <row r="232" spans="1:11">
      <c r="A232" s="5" t="s">
        <v>478</v>
      </c>
      <c r="B232" s="5" t="s">
        <v>1255</v>
      </c>
      <c r="C232" s="5" t="s">
        <v>536</v>
      </c>
      <c r="D232" s="5" t="s">
        <v>536</v>
      </c>
      <c r="E232" s="5">
        <v>100</v>
      </c>
      <c r="F232" s="5" t="s">
        <v>537</v>
      </c>
      <c r="G232" s="5">
        <v>0</v>
      </c>
      <c r="H232" s="5" t="s">
        <v>1169</v>
      </c>
      <c r="I232" s="33">
        <v>45607.576692233793</v>
      </c>
      <c r="J232" s="5" t="b">
        <v>1</v>
      </c>
      <c r="K232" s="5" t="s">
        <v>484</v>
      </c>
    </row>
    <row r="233" spans="1:11">
      <c r="A233" s="5" t="s">
        <v>478</v>
      </c>
      <c r="B233" s="5" t="s">
        <v>1256</v>
      </c>
      <c r="C233" s="5" t="s">
        <v>536</v>
      </c>
      <c r="D233" s="5" t="s">
        <v>536</v>
      </c>
      <c r="E233" s="5">
        <v>100</v>
      </c>
      <c r="F233" s="5" t="s">
        <v>537</v>
      </c>
      <c r="G233" s="5">
        <v>0</v>
      </c>
      <c r="H233" s="5" t="s">
        <v>1174</v>
      </c>
      <c r="I233" s="33">
        <v>45607.576704108797</v>
      </c>
      <c r="J233" s="5" t="b">
        <v>1</v>
      </c>
      <c r="K233" s="5" t="s">
        <v>484</v>
      </c>
    </row>
    <row r="234" spans="1:11">
      <c r="A234" s="5" t="s">
        <v>478</v>
      </c>
      <c r="B234" s="5" t="s">
        <v>1257</v>
      </c>
      <c r="C234" s="5" t="s">
        <v>536</v>
      </c>
      <c r="D234" s="5" t="s">
        <v>536</v>
      </c>
      <c r="E234" s="5">
        <v>100</v>
      </c>
      <c r="F234" s="5" t="s">
        <v>537</v>
      </c>
      <c r="G234" s="5">
        <v>0</v>
      </c>
      <c r="H234" s="5" t="s">
        <v>1179</v>
      </c>
      <c r="I234" s="33">
        <v>45607.576716111114</v>
      </c>
      <c r="J234" s="5" t="b">
        <v>1</v>
      </c>
      <c r="K234" s="5" t="s">
        <v>484</v>
      </c>
    </row>
    <row r="235" spans="1:11">
      <c r="A235" s="5" t="s">
        <v>478</v>
      </c>
      <c r="B235" s="5" t="s">
        <v>1258</v>
      </c>
      <c r="C235" s="5" t="s">
        <v>536</v>
      </c>
      <c r="D235" s="5" t="s">
        <v>536</v>
      </c>
      <c r="E235" s="5">
        <v>100</v>
      </c>
      <c r="F235" s="5" t="s">
        <v>537</v>
      </c>
      <c r="G235" s="5">
        <v>0</v>
      </c>
      <c r="H235" s="5" t="s">
        <v>1179</v>
      </c>
      <c r="I235" s="33">
        <v>45607.577799178238</v>
      </c>
      <c r="J235" s="5" t="b">
        <v>1</v>
      </c>
      <c r="K235" s="5" t="s">
        <v>484</v>
      </c>
    </row>
    <row r="236" spans="1:11">
      <c r="A236" s="5" t="s">
        <v>478</v>
      </c>
      <c r="B236" s="5" t="s">
        <v>1259</v>
      </c>
      <c r="C236" s="5" t="s">
        <v>536</v>
      </c>
      <c r="D236" s="5" t="s">
        <v>536</v>
      </c>
      <c r="E236" s="5">
        <v>100</v>
      </c>
      <c r="F236" s="5" t="s">
        <v>537</v>
      </c>
      <c r="G236" s="5">
        <v>0</v>
      </c>
      <c r="H236" s="5" t="s">
        <v>1182</v>
      </c>
      <c r="I236" s="33">
        <v>45607.577814849537</v>
      </c>
      <c r="J236" s="5" t="b">
        <v>1</v>
      </c>
      <c r="K236" s="5" t="s">
        <v>484</v>
      </c>
    </row>
    <row r="237" spans="1:11">
      <c r="A237" s="5" t="s">
        <v>478</v>
      </c>
      <c r="B237" s="5" t="s">
        <v>1260</v>
      </c>
      <c r="C237" s="5" t="s">
        <v>536</v>
      </c>
      <c r="D237" s="5" t="s">
        <v>536</v>
      </c>
      <c r="E237" s="5">
        <v>100</v>
      </c>
      <c r="F237" s="5" t="s">
        <v>537</v>
      </c>
      <c r="G237" s="5">
        <v>0</v>
      </c>
      <c r="H237" s="5" t="s">
        <v>1184</v>
      </c>
      <c r="I237" s="33">
        <v>45607.577827118053</v>
      </c>
      <c r="J237" s="5" t="b">
        <v>1</v>
      </c>
      <c r="K237" s="5" t="s">
        <v>484</v>
      </c>
    </row>
    <row r="238" spans="1:11">
      <c r="A238" s="5" t="s">
        <v>478</v>
      </c>
      <c r="B238" s="5" t="s">
        <v>1261</v>
      </c>
      <c r="C238" s="5" t="s">
        <v>536</v>
      </c>
      <c r="D238" s="5" t="s">
        <v>536</v>
      </c>
      <c r="E238" s="5">
        <v>100</v>
      </c>
      <c r="F238" s="5" t="s">
        <v>537</v>
      </c>
      <c r="G238" s="5">
        <v>0</v>
      </c>
      <c r="H238" s="5" t="s">
        <v>1186</v>
      </c>
      <c r="I238" s="33">
        <v>45607.5778421875</v>
      </c>
      <c r="J238" s="5" t="b">
        <v>1</v>
      </c>
      <c r="K238" s="5" t="s">
        <v>484</v>
      </c>
    </row>
    <row r="239" spans="1:11">
      <c r="A239" s="5" t="s">
        <v>478</v>
      </c>
      <c r="B239" s="5" t="s">
        <v>1262</v>
      </c>
      <c r="C239" s="5" t="s">
        <v>536</v>
      </c>
      <c r="D239" s="5" t="s">
        <v>536</v>
      </c>
      <c r="E239" s="5">
        <v>100</v>
      </c>
      <c r="F239" s="5" t="s">
        <v>537</v>
      </c>
      <c r="G239" s="5">
        <v>0</v>
      </c>
      <c r="H239" s="5" t="s">
        <v>1188</v>
      </c>
      <c r="I239" s="33">
        <v>45607.577855104166</v>
      </c>
      <c r="J239" s="5" t="b">
        <v>1</v>
      </c>
      <c r="K239" s="5" t="s">
        <v>484</v>
      </c>
    </row>
    <row r="240" spans="1:11" ht="30">
      <c r="A240" s="5" t="s">
        <v>478</v>
      </c>
      <c r="B240" s="5" t="s">
        <v>1263</v>
      </c>
      <c r="C240" s="5" t="s">
        <v>536</v>
      </c>
      <c r="D240" s="5" t="s">
        <v>536</v>
      </c>
      <c r="E240" s="5">
        <v>100</v>
      </c>
      <c r="F240" s="5" t="s">
        <v>537</v>
      </c>
      <c r="G240" s="5">
        <v>0</v>
      </c>
      <c r="H240" s="5" t="s">
        <v>1190</v>
      </c>
      <c r="I240" s="33">
        <v>45607.577866886575</v>
      </c>
      <c r="J240" s="5" t="b">
        <v>1</v>
      </c>
      <c r="K240" s="5" t="s">
        <v>484</v>
      </c>
    </row>
    <row r="241" spans="1:11">
      <c r="A241" s="5" t="s">
        <v>478</v>
      </c>
      <c r="B241" s="5" t="s">
        <v>1264</v>
      </c>
      <c r="C241" s="5" t="s">
        <v>536</v>
      </c>
      <c r="D241" s="5" t="s">
        <v>536</v>
      </c>
      <c r="E241" s="5">
        <v>100</v>
      </c>
      <c r="F241" s="5" t="s">
        <v>537</v>
      </c>
      <c r="G241" s="5">
        <v>0</v>
      </c>
      <c r="H241" s="5" t="s">
        <v>1192</v>
      </c>
      <c r="I241" s="33">
        <v>45607.577878946759</v>
      </c>
      <c r="J241" s="5" t="b">
        <v>1</v>
      </c>
      <c r="K241" s="5" t="s">
        <v>484</v>
      </c>
    </row>
    <row r="242" spans="1:11">
      <c r="A242" s="5" t="s">
        <v>478</v>
      </c>
      <c r="B242" s="5" t="s">
        <v>1265</v>
      </c>
      <c r="C242" s="5" t="s">
        <v>536</v>
      </c>
      <c r="D242" s="5" t="s">
        <v>536</v>
      </c>
      <c r="E242" s="5">
        <v>100</v>
      </c>
      <c r="F242" s="5" t="s">
        <v>537</v>
      </c>
      <c r="G242" s="5">
        <v>0</v>
      </c>
      <c r="H242" s="5" t="s">
        <v>1194</v>
      </c>
      <c r="I242" s="33">
        <v>45607.577892222223</v>
      </c>
      <c r="J242" s="5" t="b">
        <v>1</v>
      </c>
      <c r="K242" s="5" t="s">
        <v>484</v>
      </c>
    </row>
    <row r="243" spans="1:11">
      <c r="A243" s="5" t="s">
        <v>478</v>
      </c>
      <c r="B243" s="5" t="s">
        <v>1266</v>
      </c>
      <c r="C243" s="5" t="s">
        <v>536</v>
      </c>
      <c r="D243" s="5" t="s">
        <v>536</v>
      </c>
      <c r="E243" s="5">
        <v>100</v>
      </c>
      <c r="F243" s="5" t="s">
        <v>537</v>
      </c>
      <c r="G243" s="5">
        <v>0</v>
      </c>
      <c r="H243" s="5" t="s">
        <v>1182</v>
      </c>
      <c r="I243" s="33">
        <v>45607.576727928237</v>
      </c>
      <c r="J243" s="5" t="b">
        <v>1</v>
      </c>
      <c r="K243" s="5" t="s">
        <v>484</v>
      </c>
    </row>
    <row r="244" spans="1:11">
      <c r="A244" s="5" t="s">
        <v>478</v>
      </c>
      <c r="B244" s="5" t="s">
        <v>1267</v>
      </c>
      <c r="C244" s="5" t="s">
        <v>536</v>
      </c>
      <c r="D244" s="5" t="s">
        <v>536</v>
      </c>
      <c r="E244" s="5">
        <v>100</v>
      </c>
      <c r="F244" s="5" t="s">
        <v>537</v>
      </c>
      <c r="G244" s="5">
        <v>0</v>
      </c>
      <c r="H244" s="5" t="s">
        <v>1202</v>
      </c>
      <c r="I244" s="33">
        <v>45607.576742141202</v>
      </c>
      <c r="J244" s="5" t="b">
        <v>1</v>
      </c>
      <c r="K244" s="5" t="s">
        <v>484</v>
      </c>
    </row>
    <row r="245" spans="1:11">
      <c r="A245" s="5" t="s">
        <v>478</v>
      </c>
      <c r="B245" s="5" t="s">
        <v>1268</v>
      </c>
      <c r="C245" s="5" t="s">
        <v>536</v>
      </c>
      <c r="D245" s="5" t="s">
        <v>536</v>
      </c>
      <c r="E245" s="5">
        <v>100</v>
      </c>
      <c r="F245" s="5" t="s">
        <v>537</v>
      </c>
      <c r="G245" s="5">
        <v>0</v>
      </c>
      <c r="H245" s="5" t="s">
        <v>1204</v>
      </c>
      <c r="I245" s="33">
        <v>45607.576754560185</v>
      </c>
      <c r="J245" s="5" t="b">
        <v>1</v>
      </c>
      <c r="K245" s="5" t="s">
        <v>484</v>
      </c>
    </row>
    <row r="246" spans="1:11">
      <c r="A246" s="5" t="s">
        <v>478</v>
      </c>
      <c r="B246" s="5" t="s">
        <v>1269</v>
      </c>
      <c r="C246" s="5" t="s">
        <v>536</v>
      </c>
      <c r="D246" s="5" t="s">
        <v>536</v>
      </c>
      <c r="E246" s="5">
        <v>100</v>
      </c>
      <c r="F246" s="5" t="s">
        <v>537</v>
      </c>
      <c r="G246" s="5">
        <v>0</v>
      </c>
      <c r="H246" s="5" t="s">
        <v>1209</v>
      </c>
      <c r="I246" s="33">
        <v>45607.57676650463</v>
      </c>
      <c r="J246" s="5" t="b">
        <v>1</v>
      </c>
      <c r="K246" s="5" t="s">
        <v>484</v>
      </c>
    </row>
    <row r="247" spans="1:11">
      <c r="A247" s="5" t="s">
        <v>478</v>
      </c>
      <c r="B247" s="5" t="s">
        <v>1270</v>
      </c>
      <c r="C247" s="5" t="s">
        <v>536</v>
      </c>
      <c r="D247" s="5" t="s">
        <v>536</v>
      </c>
      <c r="E247" s="5">
        <v>100</v>
      </c>
      <c r="F247" s="5" t="s">
        <v>537</v>
      </c>
      <c r="G247" s="5">
        <v>0</v>
      </c>
      <c r="H247" s="5" t="s">
        <v>1184</v>
      </c>
      <c r="I247" s="33">
        <v>45607.576780104166</v>
      </c>
      <c r="J247" s="5" t="b">
        <v>1</v>
      </c>
      <c r="K247" s="5" t="s">
        <v>484</v>
      </c>
    </row>
    <row r="248" spans="1:11">
      <c r="A248" s="5" t="s">
        <v>478</v>
      </c>
      <c r="B248" s="5" t="s">
        <v>1271</v>
      </c>
      <c r="C248" s="5" t="s">
        <v>536</v>
      </c>
      <c r="D248" s="5" t="s">
        <v>536</v>
      </c>
      <c r="E248" s="5">
        <v>100</v>
      </c>
      <c r="F248" s="5" t="s">
        <v>537</v>
      </c>
      <c r="G248" s="5">
        <v>0</v>
      </c>
      <c r="H248" s="5" t="s">
        <v>1186</v>
      </c>
      <c r="I248" s="33">
        <v>45607.576802974538</v>
      </c>
      <c r="J248" s="5" t="b">
        <v>1</v>
      </c>
      <c r="K248" s="5" t="s">
        <v>484</v>
      </c>
    </row>
    <row r="249" spans="1:11">
      <c r="A249" s="5" t="s">
        <v>478</v>
      </c>
      <c r="B249" s="5" t="s">
        <v>1272</v>
      </c>
      <c r="C249" s="5" t="s">
        <v>536</v>
      </c>
      <c r="D249" s="5" t="s">
        <v>536</v>
      </c>
      <c r="E249" s="5">
        <v>100</v>
      </c>
      <c r="F249" s="5" t="s">
        <v>537</v>
      </c>
      <c r="G249" s="5">
        <v>0</v>
      </c>
      <c r="H249" s="5" t="s">
        <v>1215</v>
      </c>
      <c r="I249" s="33">
        <v>45607.576816377317</v>
      </c>
      <c r="J249" s="5" t="b">
        <v>1</v>
      </c>
      <c r="K249" s="5" t="s">
        <v>484</v>
      </c>
    </row>
    <row r="250" spans="1:11">
      <c r="A250" s="5" t="s">
        <v>478</v>
      </c>
      <c r="B250" s="5" t="s">
        <v>1273</v>
      </c>
      <c r="C250" s="5" t="s">
        <v>536</v>
      </c>
      <c r="D250" s="5" t="s">
        <v>536</v>
      </c>
      <c r="E250" s="5">
        <v>100</v>
      </c>
      <c r="F250" s="5" t="s">
        <v>537</v>
      </c>
      <c r="G250" s="5">
        <v>0</v>
      </c>
      <c r="H250" s="5" t="s">
        <v>1188</v>
      </c>
      <c r="I250" s="33">
        <v>45607.576830810183</v>
      </c>
      <c r="J250" s="5" t="b">
        <v>1</v>
      </c>
      <c r="K250" s="5" t="s">
        <v>484</v>
      </c>
    </row>
    <row r="251" spans="1:11" ht="30">
      <c r="A251" s="5" t="s">
        <v>478</v>
      </c>
      <c r="B251" s="5" t="s">
        <v>1274</v>
      </c>
      <c r="C251" s="5" t="s">
        <v>536</v>
      </c>
      <c r="D251" s="5" t="s">
        <v>536</v>
      </c>
      <c r="E251" s="5">
        <v>100</v>
      </c>
      <c r="F251" s="5" t="s">
        <v>537</v>
      </c>
      <c r="G251" s="5">
        <v>0</v>
      </c>
      <c r="H251" s="5" t="s">
        <v>1219</v>
      </c>
      <c r="I251" s="33">
        <v>45607.576844305557</v>
      </c>
      <c r="J251" s="5" t="b">
        <v>1</v>
      </c>
      <c r="K251" s="5" t="s">
        <v>484</v>
      </c>
    </row>
    <row r="252" spans="1:11" ht="30">
      <c r="A252" s="5" t="s">
        <v>478</v>
      </c>
      <c r="B252" s="5" t="s">
        <v>1275</v>
      </c>
      <c r="C252" s="5" t="s">
        <v>536</v>
      </c>
      <c r="D252" s="5" t="s">
        <v>536</v>
      </c>
      <c r="E252" s="5">
        <v>100</v>
      </c>
      <c r="F252" s="5" t="s">
        <v>537</v>
      </c>
      <c r="G252" s="5">
        <v>0</v>
      </c>
      <c r="H252" s="5" t="s">
        <v>1190</v>
      </c>
      <c r="I252" s="33">
        <v>45607.576857430555</v>
      </c>
      <c r="J252" s="5" t="b">
        <v>1</v>
      </c>
      <c r="K252" s="5" t="s">
        <v>484</v>
      </c>
    </row>
    <row r="253" spans="1:11">
      <c r="A253" s="5" t="s">
        <v>478</v>
      </c>
      <c r="B253" s="5" t="s">
        <v>1276</v>
      </c>
      <c r="C253" s="5" t="s">
        <v>536</v>
      </c>
      <c r="D253" s="5" t="s">
        <v>536</v>
      </c>
      <c r="E253" s="5">
        <v>100</v>
      </c>
      <c r="F253" s="5" t="s">
        <v>537</v>
      </c>
      <c r="G253" s="5">
        <v>0</v>
      </c>
      <c r="H253" s="5" t="s">
        <v>1225</v>
      </c>
      <c r="I253" s="33">
        <v>45607.57687060185</v>
      </c>
      <c r="J253" s="5" t="b">
        <v>1</v>
      </c>
      <c r="K253" s="5" t="s">
        <v>484</v>
      </c>
    </row>
    <row r="254" spans="1:11">
      <c r="A254" s="5" t="s">
        <v>478</v>
      </c>
      <c r="B254" s="5" t="s">
        <v>1277</v>
      </c>
      <c r="C254" s="5" t="s">
        <v>536</v>
      </c>
      <c r="D254" s="5" t="s">
        <v>536</v>
      </c>
      <c r="E254" s="5">
        <v>100</v>
      </c>
      <c r="F254" s="5" t="s">
        <v>537</v>
      </c>
      <c r="G254" s="5">
        <v>0</v>
      </c>
      <c r="H254" s="5" t="s">
        <v>1227</v>
      </c>
      <c r="I254" s="33">
        <v>45607.576884212962</v>
      </c>
      <c r="J254" s="5" t="b">
        <v>1</v>
      </c>
      <c r="K254" s="5" t="s">
        <v>484</v>
      </c>
    </row>
    <row r="255" spans="1:11">
      <c r="A255" s="5" t="s">
        <v>478</v>
      </c>
      <c r="B255" s="5" t="s">
        <v>1278</v>
      </c>
      <c r="C255" s="5" t="s">
        <v>536</v>
      </c>
      <c r="D255" s="5" t="s">
        <v>536</v>
      </c>
      <c r="E255" s="5">
        <v>100</v>
      </c>
      <c r="F255" s="5" t="s">
        <v>537</v>
      </c>
      <c r="G255" s="5">
        <v>0</v>
      </c>
      <c r="H255" s="5" t="s">
        <v>1192</v>
      </c>
      <c r="I255" s="33">
        <v>45607.576898136576</v>
      </c>
      <c r="J255" s="5" t="b">
        <v>1</v>
      </c>
      <c r="K255" s="5" t="s">
        <v>484</v>
      </c>
    </row>
    <row r="256" spans="1:11">
      <c r="A256" s="5" t="s">
        <v>478</v>
      </c>
      <c r="B256" s="5" t="s">
        <v>1279</v>
      </c>
      <c r="C256" s="5" t="s">
        <v>536</v>
      </c>
      <c r="D256" s="5" t="s">
        <v>536</v>
      </c>
      <c r="E256" s="5">
        <v>100</v>
      </c>
      <c r="F256" s="5" t="s">
        <v>537</v>
      </c>
      <c r="G256" s="5">
        <v>0</v>
      </c>
      <c r="H256" s="5" t="s">
        <v>1194</v>
      </c>
      <c r="I256" s="33">
        <v>45607.576910370371</v>
      </c>
      <c r="J256" s="5" t="b">
        <v>1</v>
      </c>
      <c r="K256" s="5" t="s">
        <v>484</v>
      </c>
    </row>
    <row r="257" spans="1:11">
      <c r="A257" s="5" t="s">
        <v>478</v>
      </c>
      <c r="B257" s="5" t="s">
        <v>1280</v>
      </c>
      <c r="C257" s="5" t="s">
        <v>536</v>
      </c>
      <c r="D257" s="5" t="s">
        <v>536</v>
      </c>
      <c r="E257" s="5">
        <v>100</v>
      </c>
      <c r="F257" s="5" t="s">
        <v>537</v>
      </c>
      <c r="G257" s="5">
        <v>0</v>
      </c>
      <c r="H257" s="5" t="s">
        <v>1239</v>
      </c>
      <c r="I257" s="33">
        <v>45607.576924733796</v>
      </c>
      <c r="J257" s="5" t="b">
        <v>1</v>
      </c>
      <c r="K257" s="5" t="s">
        <v>484</v>
      </c>
    </row>
    <row r="258" spans="1:11">
      <c r="A258" s="5" t="s">
        <v>478</v>
      </c>
      <c r="B258" s="5" t="s">
        <v>1281</v>
      </c>
      <c r="C258" s="5" t="s">
        <v>536</v>
      </c>
      <c r="D258" s="5" t="s">
        <v>536</v>
      </c>
      <c r="E258" s="5">
        <v>100</v>
      </c>
      <c r="F258" s="5" t="s">
        <v>537</v>
      </c>
      <c r="G258" s="5">
        <v>0</v>
      </c>
      <c r="H258" s="5" t="s">
        <v>1243</v>
      </c>
      <c r="I258" s="33">
        <v>45607.576936226855</v>
      </c>
      <c r="J258" s="5" t="b">
        <v>1</v>
      </c>
      <c r="K258" s="5" t="s">
        <v>484</v>
      </c>
    </row>
    <row r="259" spans="1:11">
      <c r="A259" s="5" t="s">
        <v>478</v>
      </c>
      <c r="B259" s="5" t="s">
        <v>1282</v>
      </c>
      <c r="C259" s="5" t="s">
        <v>536</v>
      </c>
      <c r="D259" s="5" t="s">
        <v>536</v>
      </c>
      <c r="E259" s="5">
        <v>100</v>
      </c>
      <c r="F259" s="5" t="s">
        <v>537</v>
      </c>
      <c r="G259" s="5">
        <v>0</v>
      </c>
      <c r="H259" s="5" t="s">
        <v>1248</v>
      </c>
      <c r="I259" s="33">
        <v>45607.576948425929</v>
      </c>
      <c r="J259" s="5" t="b">
        <v>1</v>
      </c>
      <c r="K259" s="5" t="s">
        <v>484</v>
      </c>
    </row>
    <row r="260" spans="1:11">
      <c r="A260" s="5" t="s">
        <v>478</v>
      </c>
      <c r="B260" s="5" t="s">
        <v>1283</v>
      </c>
      <c r="C260" s="5" t="s">
        <v>536</v>
      </c>
      <c r="D260" s="5" t="s">
        <v>536</v>
      </c>
      <c r="E260" s="5">
        <v>100</v>
      </c>
      <c r="F260" s="5" t="s">
        <v>537</v>
      </c>
      <c r="G260" s="5">
        <v>0</v>
      </c>
      <c r="H260" s="5" t="s">
        <v>1148</v>
      </c>
      <c r="I260" s="33">
        <v>45607.576959918981</v>
      </c>
      <c r="J260" s="5" t="b">
        <v>1</v>
      </c>
      <c r="K260" s="5" t="s">
        <v>484</v>
      </c>
    </row>
    <row r="261" spans="1:11">
      <c r="A261" s="5" t="s">
        <v>478</v>
      </c>
      <c r="B261" s="5" t="s">
        <v>1284</v>
      </c>
      <c r="C261" s="5" t="s">
        <v>536</v>
      </c>
      <c r="D261" s="5" t="s">
        <v>536</v>
      </c>
      <c r="E261" s="5">
        <v>100</v>
      </c>
      <c r="F261" s="5" t="s">
        <v>537</v>
      </c>
      <c r="G261" s="5">
        <v>0</v>
      </c>
      <c r="H261" s="5" t="s">
        <v>1153</v>
      </c>
      <c r="I261" s="33">
        <v>45607.576972303243</v>
      </c>
      <c r="J261" s="5" t="b">
        <v>1</v>
      </c>
      <c r="K261" s="5" t="s">
        <v>484</v>
      </c>
    </row>
    <row r="262" spans="1:11">
      <c r="A262" s="5" t="s">
        <v>478</v>
      </c>
      <c r="B262" s="5" t="s">
        <v>1285</v>
      </c>
      <c r="C262" s="5" t="s">
        <v>536</v>
      </c>
      <c r="D262" s="5" t="s">
        <v>536</v>
      </c>
      <c r="E262" s="5">
        <v>100</v>
      </c>
      <c r="F262" s="5" t="s">
        <v>537</v>
      </c>
      <c r="G262" s="5">
        <v>0</v>
      </c>
      <c r="H262" s="5" t="s">
        <v>1157</v>
      </c>
      <c r="I262" s="33">
        <v>45607.576983194442</v>
      </c>
      <c r="J262" s="5" t="b">
        <v>1</v>
      </c>
      <c r="K262" s="5" t="s">
        <v>484</v>
      </c>
    </row>
    <row r="263" spans="1:11">
      <c r="A263" s="5" t="s">
        <v>478</v>
      </c>
      <c r="B263" s="5" t="s">
        <v>1286</v>
      </c>
      <c r="C263" s="5" t="s">
        <v>536</v>
      </c>
      <c r="D263" s="5" t="s">
        <v>536</v>
      </c>
      <c r="E263" s="5">
        <v>100</v>
      </c>
      <c r="F263" s="5" t="s">
        <v>537</v>
      </c>
      <c r="G263" s="5">
        <v>0</v>
      </c>
      <c r="H263" s="5" t="s">
        <v>1161</v>
      </c>
      <c r="I263" s="33">
        <v>45607.576996215277</v>
      </c>
      <c r="J263" s="5" t="b">
        <v>1</v>
      </c>
      <c r="K263" s="5" t="s">
        <v>484</v>
      </c>
    </row>
    <row r="264" spans="1:11">
      <c r="A264" s="5" t="s">
        <v>478</v>
      </c>
      <c r="B264" s="5" t="s">
        <v>1287</v>
      </c>
      <c r="C264" s="5" t="s">
        <v>536</v>
      </c>
      <c r="D264" s="5" t="s">
        <v>536</v>
      </c>
      <c r="E264" s="5">
        <v>100</v>
      </c>
      <c r="F264" s="5" t="s">
        <v>537</v>
      </c>
      <c r="G264" s="5">
        <v>0</v>
      </c>
      <c r="H264" s="5" t="s">
        <v>1164</v>
      </c>
      <c r="I264" s="33">
        <v>45607.577008877313</v>
      </c>
      <c r="J264" s="5" t="b">
        <v>1</v>
      </c>
      <c r="K264" s="5" t="s">
        <v>484</v>
      </c>
    </row>
    <row r="265" spans="1:11">
      <c r="A265" s="5" t="s">
        <v>478</v>
      </c>
      <c r="B265" s="5" t="s">
        <v>1288</v>
      </c>
      <c r="C265" s="5" t="s">
        <v>536</v>
      </c>
      <c r="D265" s="5" t="s">
        <v>536</v>
      </c>
      <c r="E265" s="5">
        <v>100</v>
      </c>
      <c r="F265" s="5" t="s">
        <v>537</v>
      </c>
      <c r="G265" s="5">
        <v>0</v>
      </c>
      <c r="H265" s="5" t="s">
        <v>1167</v>
      </c>
      <c r="I265" s="33">
        <v>45607.577023888887</v>
      </c>
      <c r="J265" s="5" t="b">
        <v>1</v>
      </c>
      <c r="K265" s="5" t="s">
        <v>484</v>
      </c>
    </row>
    <row r="266" spans="1:11">
      <c r="A266" s="5" t="s">
        <v>478</v>
      </c>
      <c r="B266" s="5" t="s">
        <v>1289</v>
      </c>
      <c r="C266" s="5" t="s">
        <v>536</v>
      </c>
      <c r="D266" s="5" t="s">
        <v>536</v>
      </c>
      <c r="E266" s="5">
        <v>100</v>
      </c>
      <c r="F266" s="5" t="s">
        <v>537</v>
      </c>
      <c r="G266" s="5">
        <v>0</v>
      </c>
      <c r="H266" s="5" t="s">
        <v>1169</v>
      </c>
      <c r="I266" s="33">
        <v>45607.577035567127</v>
      </c>
      <c r="J266" s="5" t="b">
        <v>1</v>
      </c>
      <c r="K266" s="5" t="s">
        <v>484</v>
      </c>
    </row>
    <row r="267" spans="1:11">
      <c r="A267" s="5" t="s">
        <v>478</v>
      </c>
      <c r="B267" s="5" t="s">
        <v>1290</v>
      </c>
      <c r="C267" s="5" t="s">
        <v>536</v>
      </c>
      <c r="D267" s="5" t="s">
        <v>536</v>
      </c>
      <c r="E267" s="5">
        <v>100</v>
      </c>
      <c r="F267" s="5" t="s">
        <v>537</v>
      </c>
      <c r="G267" s="5">
        <v>0</v>
      </c>
      <c r="H267" s="5" t="s">
        <v>1174</v>
      </c>
      <c r="I267" s="33">
        <v>45607.577048310188</v>
      </c>
      <c r="J267" s="5" t="b">
        <v>1</v>
      </c>
      <c r="K267" s="5" t="s">
        <v>484</v>
      </c>
    </row>
    <row r="268" spans="1:11">
      <c r="A268" s="5" t="s">
        <v>478</v>
      </c>
      <c r="B268" s="5" t="s">
        <v>1291</v>
      </c>
      <c r="C268" s="5" t="s">
        <v>536</v>
      </c>
      <c r="D268" s="5" t="s">
        <v>536</v>
      </c>
      <c r="E268" s="5">
        <v>100</v>
      </c>
      <c r="F268" s="5" t="s">
        <v>537</v>
      </c>
      <c r="G268" s="5">
        <v>0</v>
      </c>
      <c r="H268" s="5" t="s">
        <v>1179</v>
      </c>
      <c r="I268" s="33">
        <v>45607.577061863427</v>
      </c>
      <c r="J268" s="5" t="b">
        <v>1</v>
      </c>
      <c r="K268" s="5" t="s">
        <v>484</v>
      </c>
    </row>
    <row r="269" spans="1:11" ht="30">
      <c r="A269" s="5" t="s">
        <v>478</v>
      </c>
      <c r="B269" s="5" t="s">
        <v>1292</v>
      </c>
      <c r="C269" s="5" t="s">
        <v>536</v>
      </c>
      <c r="D269" s="5" t="s">
        <v>536</v>
      </c>
      <c r="E269" s="5">
        <v>100</v>
      </c>
      <c r="F269" s="5" t="s">
        <v>537</v>
      </c>
      <c r="G269" s="5">
        <v>0</v>
      </c>
      <c r="H269" s="5" t="s">
        <v>1179</v>
      </c>
      <c r="I269" s="33">
        <v>45607.57790527778</v>
      </c>
      <c r="J269" s="5" t="b">
        <v>1</v>
      </c>
      <c r="K269" s="5" t="s">
        <v>484</v>
      </c>
    </row>
    <row r="270" spans="1:11">
      <c r="A270" s="5" t="s">
        <v>478</v>
      </c>
      <c r="B270" s="5" t="s">
        <v>1293</v>
      </c>
      <c r="C270" s="5" t="s">
        <v>536</v>
      </c>
      <c r="D270" s="5" t="s">
        <v>536</v>
      </c>
      <c r="E270" s="5">
        <v>100</v>
      </c>
      <c r="F270" s="5" t="s">
        <v>537</v>
      </c>
      <c r="G270" s="5">
        <v>0</v>
      </c>
      <c r="H270" s="5" t="s">
        <v>1182</v>
      </c>
      <c r="I270" s="33">
        <v>45607.577916967595</v>
      </c>
      <c r="J270" s="5" t="b">
        <v>1</v>
      </c>
      <c r="K270" s="5" t="s">
        <v>484</v>
      </c>
    </row>
    <row r="271" spans="1:11" ht="30">
      <c r="A271" s="5" t="s">
        <v>478</v>
      </c>
      <c r="B271" s="5" t="s">
        <v>1294</v>
      </c>
      <c r="C271" s="5" t="s">
        <v>536</v>
      </c>
      <c r="D271" s="5" t="s">
        <v>536</v>
      </c>
      <c r="E271" s="5">
        <v>100</v>
      </c>
      <c r="F271" s="5" t="s">
        <v>537</v>
      </c>
      <c r="G271" s="5">
        <v>0</v>
      </c>
      <c r="H271" s="5" t="s">
        <v>1184</v>
      </c>
      <c r="I271" s="33">
        <v>45607.577928055558</v>
      </c>
      <c r="J271" s="5" t="b">
        <v>1</v>
      </c>
      <c r="K271" s="5" t="s">
        <v>484</v>
      </c>
    </row>
    <row r="272" spans="1:11" ht="30">
      <c r="A272" s="5" t="s">
        <v>478</v>
      </c>
      <c r="B272" s="5" t="s">
        <v>1295</v>
      </c>
      <c r="C272" s="5" t="s">
        <v>536</v>
      </c>
      <c r="D272" s="5" t="s">
        <v>536</v>
      </c>
      <c r="E272" s="5">
        <v>100</v>
      </c>
      <c r="F272" s="5" t="s">
        <v>537</v>
      </c>
      <c r="G272" s="5">
        <v>0</v>
      </c>
      <c r="H272" s="5" t="s">
        <v>1186</v>
      </c>
      <c r="I272" s="33">
        <v>45607.577940960648</v>
      </c>
      <c r="J272" s="5" t="b">
        <v>1</v>
      </c>
      <c r="K272" s="5" t="s">
        <v>484</v>
      </c>
    </row>
    <row r="273" spans="1:11">
      <c r="A273" s="5" t="s">
        <v>478</v>
      </c>
      <c r="B273" s="5" t="s">
        <v>1296</v>
      </c>
      <c r="C273" s="5" t="s">
        <v>536</v>
      </c>
      <c r="D273" s="5" t="s">
        <v>536</v>
      </c>
      <c r="E273" s="5">
        <v>100</v>
      </c>
      <c r="F273" s="5" t="s">
        <v>537</v>
      </c>
      <c r="G273" s="5">
        <v>0</v>
      </c>
      <c r="H273" s="5" t="s">
        <v>1188</v>
      </c>
      <c r="I273" s="33">
        <v>45607.577952835651</v>
      </c>
      <c r="J273" s="5" t="b">
        <v>1</v>
      </c>
      <c r="K273" s="5" t="s">
        <v>484</v>
      </c>
    </row>
    <row r="274" spans="1:11" ht="30">
      <c r="A274" s="5" t="s">
        <v>478</v>
      </c>
      <c r="B274" s="5" t="s">
        <v>1297</v>
      </c>
      <c r="C274" s="5" t="s">
        <v>536</v>
      </c>
      <c r="D274" s="5" t="s">
        <v>536</v>
      </c>
      <c r="E274" s="5">
        <v>100</v>
      </c>
      <c r="F274" s="5" t="s">
        <v>537</v>
      </c>
      <c r="G274" s="5">
        <v>0</v>
      </c>
      <c r="H274" s="5" t="s">
        <v>1190</v>
      </c>
      <c r="I274" s="33">
        <v>45607.577964965276</v>
      </c>
      <c r="J274" s="5" t="b">
        <v>1</v>
      </c>
      <c r="K274" s="5" t="s">
        <v>484</v>
      </c>
    </row>
    <row r="275" spans="1:11" ht="30">
      <c r="A275" s="5" t="s">
        <v>478</v>
      </c>
      <c r="B275" s="5" t="s">
        <v>1298</v>
      </c>
      <c r="C275" s="5" t="s">
        <v>536</v>
      </c>
      <c r="D275" s="5" t="s">
        <v>536</v>
      </c>
      <c r="E275" s="5">
        <v>100</v>
      </c>
      <c r="F275" s="5" t="s">
        <v>537</v>
      </c>
      <c r="G275" s="5">
        <v>0</v>
      </c>
      <c r="H275" s="5" t="s">
        <v>1192</v>
      </c>
      <c r="I275" s="33">
        <v>45607.577978090281</v>
      </c>
      <c r="J275" s="5" t="b">
        <v>1</v>
      </c>
      <c r="K275" s="5" t="s">
        <v>484</v>
      </c>
    </row>
    <row r="276" spans="1:11" ht="30">
      <c r="A276" s="5" t="s">
        <v>478</v>
      </c>
      <c r="B276" s="5" t="s">
        <v>1299</v>
      </c>
      <c r="C276" s="5" t="s">
        <v>536</v>
      </c>
      <c r="D276" s="5" t="s">
        <v>536</v>
      </c>
      <c r="E276" s="5">
        <v>100</v>
      </c>
      <c r="F276" s="5" t="s">
        <v>537</v>
      </c>
      <c r="G276" s="5">
        <v>0</v>
      </c>
      <c r="H276" s="5" t="s">
        <v>1194</v>
      </c>
      <c r="I276" s="33">
        <v>45607.577990659724</v>
      </c>
      <c r="J276" s="5" t="b">
        <v>1</v>
      </c>
      <c r="K276" s="5" t="s">
        <v>484</v>
      </c>
    </row>
    <row r="277" spans="1:11">
      <c r="A277" s="5" t="s">
        <v>478</v>
      </c>
      <c r="B277" s="5" t="s">
        <v>1300</v>
      </c>
      <c r="C277" s="5" t="s">
        <v>536</v>
      </c>
      <c r="D277" s="5" t="s">
        <v>536</v>
      </c>
      <c r="E277" s="5">
        <v>100</v>
      </c>
      <c r="F277" s="5" t="s">
        <v>537</v>
      </c>
      <c r="G277" s="5">
        <v>0</v>
      </c>
      <c r="H277" s="5" t="s">
        <v>1182</v>
      </c>
      <c r="I277" s="33">
        <v>45607.577072754633</v>
      </c>
      <c r="J277" s="5" t="b">
        <v>1</v>
      </c>
      <c r="K277" s="5" t="s">
        <v>484</v>
      </c>
    </row>
    <row r="278" spans="1:11">
      <c r="A278" s="5" t="s">
        <v>478</v>
      </c>
      <c r="B278" s="5" t="s">
        <v>1301</v>
      </c>
      <c r="C278" s="5" t="s">
        <v>536</v>
      </c>
      <c r="D278" s="5" t="s">
        <v>536</v>
      </c>
      <c r="E278" s="5">
        <v>100</v>
      </c>
      <c r="F278" s="5" t="s">
        <v>537</v>
      </c>
      <c r="G278" s="5">
        <v>0</v>
      </c>
      <c r="H278" s="5" t="s">
        <v>1202</v>
      </c>
      <c r="I278" s="33">
        <v>45607.577089189814</v>
      </c>
      <c r="J278" s="5" t="b">
        <v>1</v>
      </c>
      <c r="K278" s="5" t="s">
        <v>484</v>
      </c>
    </row>
    <row r="279" spans="1:11">
      <c r="A279" s="5" t="s">
        <v>478</v>
      </c>
      <c r="B279" s="5" t="s">
        <v>1302</v>
      </c>
      <c r="C279" s="5" t="s">
        <v>536</v>
      </c>
      <c r="D279" s="5" t="s">
        <v>536</v>
      </c>
      <c r="E279" s="5">
        <v>100</v>
      </c>
      <c r="F279" s="5" t="s">
        <v>537</v>
      </c>
      <c r="G279" s="5">
        <v>0</v>
      </c>
      <c r="H279" s="5" t="s">
        <v>1204</v>
      </c>
      <c r="I279" s="33">
        <v>45607.577100324073</v>
      </c>
      <c r="J279" s="5" t="b">
        <v>1</v>
      </c>
      <c r="K279" s="5" t="s">
        <v>484</v>
      </c>
    </row>
    <row r="280" spans="1:11">
      <c r="A280" s="5" t="s">
        <v>478</v>
      </c>
      <c r="B280" s="5" t="s">
        <v>1303</v>
      </c>
      <c r="C280" s="5" t="s">
        <v>536</v>
      </c>
      <c r="D280" s="5" t="s">
        <v>536</v>
      </c>
      <c r="E280" s="5">
        <v>100</v>
      </c>
      <c r="F280" s="5" t="s">
        <v>537</v>
      </c>
      <c r="G280" s="5">
        <v>0</v>
      </c>
      <c r="H280" s="5" t="s">
        <v>1209</v>
      </c>
      <c r="I280" s="33">
        <v>45607.577118715279</v>
      </c>
      <c r="J280" s="5" t="b">
        <v>1</v>
      </c>
      <c r="K280" s="5" t="s">
        <v>484</v>
      </c>
    </row>
    <row r="281" spans="1:11">
      <c r="A281" s="5" t="s">
        <v>478</v>
      </c>
      <c r="B281" s="5" t="s">
        <v>1304</v>
      </c>
      <c r="C281" s="5" t="s">
        <v>536</v>
      </c>
      <c r="D281" s="5" t="s">
        <v>536</v>
      </c>
      <c r="E281" s="5">
        <v>100</v>
      </c>
      <c r="F281" s="5" t="s">
        <v>537</v>
      </c>
      <c r="G281" s="5">
        <v>0</v>
      </c>
      <c r="H281" s="5" t="s">
        <v>1184</v>
      </c>
      <c r="I281" s="33">
        <v>45607.577131840277</v>
      </c>
      <c r="J281" s="5" t="b">
        <v>1</v>
      </c>
      <c r="K281" s="5" t="s">
        <v>484</v>
      </c>
    </row>
    <row r="282" spans="1:11">
      <c r="A282" s="5" t="s">
        <v>478</v>
      </c>
      <c r="B282" s="5" t="s">
        <v>1305</v>
      </c>
      <c r="C282" s="5" t="s">
        <v>536</v>
      </c>
      <c r="D282" s="5" t="s">
        <v>536</v>
      </c>
      <c r="E282" s="5">
        <v>100</v>
      </c>
      <c r="F282" s="5" t="s">
        <v>537</v>
      </c>
      <c r="G282" s="5">
        <v>0</v>
      </c>
      <c r="H282" s="5" t="s">
        <v>1186</v>
      </c>
      <c r="I282" s="33">
        <v>45607.577142743059</v>
      </c>
      <c r="J282" s="5" t="b">
        <v>1</v>
      </c>
      <c r="K282" s="5" t="s">
        <v>484</v>
      </c>
    </row>
    <row r="283" spans="1:11">
      <c r="A283" s="5" t="s">
        <v>478</v>
      </c>
      <c r="B283" s="5" t="s">
        <v>1306</v>
      </c>
      <c r="C283" s="5" t="s">
        <v>536</v>
      </c>
      <c r="D283" s="5" t="s">
        <v>536</v>
      </c>
      <c r="E283" s="5">
        <v>100</v>
      </c>
      <c r="F283" s="5" t="s">
        <v>537</v>
      </c>
      <c r="G283" s="5">
        <v>0</v>
      </c>
      <c r="H283" s="5" t="s">
        <v>1215</v>
      </c>
      <c r="I283" s="33">
        <v>45607.57715478009</v>
      </c>
      <c r="J283" s="5" t="b">
        <v>1</v>
      </c>
      <c r="K283" s="5" t="s">
        <v>484</v>
      </c>
    </row>
    <row r="284" spans="1:11">
      <c r="A284" s="5" t="s">
        <v>478</v>
      </c>
      <c r="B284" s="5" t="s">
        <v>1307</v>
      </c>
      <c r="C284" s="5" t="s">
        <v>536</v>
      </c>
      <c r="D284" s="5" t="s">
        <v>536</v>
      </c>
      <c r="E284" s="5">
        <v>100</v>
      </c>
      <c r="F284" s="5" t="s">
        <v>537</v>
      </c>
      <c r="G284" s="5">
        <v>0</v>
      </c>
      <c r="H284" s="5" t="s">
        <v>1188</v>
      </c>
      <c r="I284" s="33">
        <v>45607.577167187497</v>
      </c>
      <c r="J284" s="5" t="b">
        <v>1</v>
      </c>
      <c r="K284" s="5" t="s">
        <v>484</v>
      </c>
    </row>
    <row r="285" spans="1:11" ht="30">
      <c r="A285" s="5" t="s">
        <v>478</v>
      </c>
      <c r="B285" s="5" t="s">
        <v>1308</v>
      </c>
      <c r="C285" s="5" t="s">
        <v>536</v>
      </c>
      <c r="D285" s="5" t="s">
        <v>536</v>
      </c>
      <c r="E285" s="5">
        <v>100</v>
      </c>
      <c r="F285" s="5" t="s">
        <v>537</v>
      </c>
      <c r="G285" s="5">
        <v>0</v>
      </c>
      <c r="H285" s="5" t="s">
        <v>1219</v>
      </c>
      <c r="I285" s="33">
        <v>45607.57718</v>
      </c>
      <c r="J285" s="5" t="b">
        <v>1</v>
      </c>
      <c r="K285" s="5" t="s">
        <v>484</v>
      </c>
    </row>
    <row r="286" spans="1:11" ht="30">
      <c r="A286" s="5" t="s">
        <v>478</v>
      </c>
      <c r="B286" s="5" t="s">
        <v>1309</v>
      </c>
      <c r="C286" s="5" t="s">
        <v>536</v>
      </c>
      <c r="D286" s="5" t="s">
        <v>536</v>
      </c>
      <c r="E286" s="5">
        <v>100</v>
      </c>
      <c r="F286" s="5" t="s">
        <v>537</v>
      </c>
      <c r="G286" s="5">
        <v>0</v>
      </c>
      <c r="H286" s="5" t="s">
        <v>1190</v>
      </c>
      <c r="I286" s="33">
        <v>45607.577191620374</v>
      </c>
      <c r="J286" s="5" t="b">
        <v>1</v>
      </c>
      <c r="K286" s="5" t="s">
        <v>484</v>
      </c>
    </row>
    <row r="287" spans="1:11">
      <c r="A287" s="5" t="s">
        <v>478</v>
      </c>
      <c r="B287" s="5" t="s">
        <v>1310</v>
      </c>
      <c r="C287" s="5" t="s">
        <v>536</v>
      </c>
      <c r="D287" s="5" t="s">
        <v>536</v>
      </c>
      <c r="E287" s="5">
        <v>100</v>
      </c>
      <c r="F287" s="5" t="s">
        <v>537</v>
      </c>
      <c r="G287" s="5">
        <v>0</v>
      </c>
      <c r="H287" s="5" t="s">
        <v>1225</v>
      </c>
      <c r="I287" s="33">
        <v>45607.577202974535</v>
      </c>
      <c r="J287" s="5" t="b">
        <v>1</v>
      </c>
      <c r="K287" s="5" t="s">
        <v>484</v>
      </c>
    </row>
    <row r="288" spans="1:11">
      <c r="A288" s="5" t="s">
        <v>478</v>
      </c>
      <c r="B288" s="5" t="s">
        <v>1311</v>
      </c>
      <c r="C288" s="5" t="s">
        <v>536</v>
      </c>
      <c r="D288" s="5" t="s">
        <v>536</v>
      </c>
      <c r="E288" s="5">
        <v>100</v>
      </c>
      <c r="F288" s="5" t="s">
        <v>537</v>
      </c>
      <c r="G288" s="5">
        <v>0</v>
      </c>
      <c r="H288" s="5" t="s">
        <v>1227</v>
      </c>
      <c r="I288" s="33">
        <v>45607.577218726852</v>
      </c>
      <c r="J288" s="5" t="b">
        <v>1</v>
      </c>
      <c r="K288" s="5" t="s">
        <v>484</v>
      </c>
    </row>
    <row r="289" spans="1:11">
      <c r="A289" s="5" t="s">
        <v>478</v>
      </c>
      <c r="B289" s="5" t="s">
        <v>1312</v>
      </c>
      <c r="C289" s="5" t="s">
        <v>536</v>
      </c>
      <c r="D289" s="5" t="s">
        <v>536</v>
      </c>
      <c r="E289" s="5">
        <v>100</v>
      </c>
      <c r="F289" s="5" t="s">
        <v>537</v>
      </c>
      <c r="G289" s="5">
        <v>0</v>
      </c>
      <c r="H289" s="5" t="s">
        <v>1192</v>
      </c>
      <c r="I289" s="33">
        <v>45607.57723224537</v>
      </c>
      <c r="J289" s="5" t="b">
        <v>1</v>
      </c>
      <c r="K289" s="5" t="s">
        <v>484</v>
      </c>
    </row>
    <row r="290" spans="1:11">
      <c r="A290" s="5" t="s">
        <v>478</v>
      </c>
      <c r="B290" s="5" t="s">
        <v>1313</v>
      </c>
      <c r="C290" s="5" t="s">
        <v>536</v>
      </c>
      <c r="D290" s="5" t="s">
        <v>536</v>
      </c>
      <c r="E290" s="5">
        <v>100</v>
      </c>
      <c r="F290" s="5" t="s">
        <v>537</v>
      </c>
      <c r="G290" s="5">
        <v>0</v>
      </c>
      <c r="H290" s="5" t="s">
        <v>1194</v>
      </c>
      <c r="I290" s="33">
        <v>45607.577245740744</v>
      </c>
      <c r="J290" s="5" t="b">
        <v>1</v>
      </c>
      <c r="K290" s="5" t="s">
        <v>484</v>
      </c>
    </row>
    <row r="291" spans="1:11">
      <c r="A291" s="5" t="s">
        <v>478</v>
      </c>
      <c r="B291" s="5" t="s">
        <v>1314</v>
      </c>
      <c r="C291" s="5" t="s">
        <v>536</v>
      </c>
      <c r="D291" s="5" t="s">
        <v>536</v>
      </c>
      <c r="E291" s="5">
        <v>100</v>
      </c>
      <c r="F291" s="5" t="s">
        <v>537</v>
      </c>
      <c r="G291" s="5">
        <v>0</v>
      </c>
      <c r="H291" s="5" t="s">
        <v>1239</v>
      </c>
      <c r="I291" s="33">
        <v>45607.577258113422</v>
      </c>
      <c r="J291" s="5" t="b">
        <v>1</v>
      </c>
      <c r="K291" s="5" t="s">
        <v>484</v>
      </c>
    </row>
    <row r="292" spans="1:11">
      <c r="A292" s="5" t="s">
        <v>478</v>
      </c>
      <c r="B292" s="5" t="s">
        <v>1315</v>
      </c>
      <c r="C292" s="5" t="s">
        <v>536</v>
      </c>
      <c r="D292" s="5" t="s">
        <v>536</v>
      </c>
      <c r="E292" s="5">
        <v>100</v>
      </c>
      <c r="F292" s="5" t="s">
        <v>537</v>
      </c>
      <c r="G292" s="5">
        <v>0</v>
      </c>
      <c r="H292" s="5" t="s">
        <v>1243</v>
      </c>
      <c r="I292" s="33">
        <v>45607.577270682872</v>
      </c>
      <c r="J292" s="5" t="b">
        <v>1</v>
      </c>
      <c r="K292" s="5" t="s">
        <v>484</v>
      </c>
    </row>
    <row r="293" spans="1:11">
      <c r="A293" s="5" t="s">
        <v>478</v>
      </c>
      <c r="B293" s="5" t="s">
        <v>1316</v>
      </c>
      <c r="C293" s="5" t="s">
        <v>536</v>
      </c>
      <c r="D293" s="5" t="s">
        <v>536</v>
      </c>
      <c r="E293" s="5">
        <v>100</v>
      </c>
      <c r="F293" s="5" t="s">
        <v>537</v>
      </c>
      <c r="G293" s="5">
        <v>0</v>
      </c>
      <c r="H293" s="5" t="s">
        <v>1248</v>
      </c>
      <c r="I293" s="33">
        <v>45607.57728189815</v>
      </c>
      <c r="J293" s="5" t="b">
        <v>1</v>
      </c>
      <c r="K293" s="5" t="s">
        <v>484</v>
      </c>
    </row>
    <row r="294" spans="1:11" ht="30">
      <c r="A294" s="5" t="s">
        <v>478</v>
      </c>
      <c r="B294" s="5" t="s">
        <v>1317</v>
      </c>
      <c r="C294" s="5" t="s">
        <v>1318</v>
      </c>
      <c r="D294" s="5" t="s">
        <v>1319</v>
      </c>
      <c r="E294" s="5">
        <v>0.11</v>
      </c>
      <c r="F294" s="5" t="s">
        <v>1320</v>
      </c>
      <c r="G294" s="5">
        <v>54783</v>
      </c>
      <c r="H294" s="5" t="s">
        <v>1148</v>
      </c>
      <c r="I294" s="33">
        <v>45607.577294212962</v>
      </c>
      <c r="J294" s="5" t="b">
        <v>1</v>
      </c>
      <c r="K294" s="5" t="s">
        <v>484</v>
      </c>
    </row>
    <row r="295" spans="1:11" ht="45">
      <c r="A295" s="5" t="s">
        <v>478</v>
      </c>
      <c r="B295" s="5" t="s">
        <v>1321</v>
      </c>
      <c r="C295" s="5" t="s">
        <v>1322</v>
      </c>
      <c r="D295" s="5" t="s">
        <v>916</v>
      </c>
      <c r="E295" s="5">
        <v>90.13</v>
      </c>
      <c r="F295" s="5" t="s">
        <v>1323</v>
      </c>
      <c r="G295" s="5">
        <v>2207</v>
      </c>
      <c r="H295" s="5" t="s">
        <v>1153</v>
      </c>
      <c r="I295" s="33">
        <v>45607.577309201391</v>
      </c>
      <c r="J295" s="5" t="b">
        <v>1</v>
      </c>
      <c r="K295" s="5" t="s">
        <v>484</v>
      </c>
    </row>
    <row r="296" spans="1:11" ht="30">
      <c r="A296" s="5" t="s">
        <v>478</v>
      </c>
      <c r="B296" s="5" t="s">
        <v>1324</v>
      </c>
      <c r="C296" s="5" t="s">
        <v>1325</v>
      </c>
      <c r="D296" s="5" t="s">
        <v>1326</v>
      </c>
      <c r="E296" s="5">
        <v>0.11</v>
      </c>
      <c r="F296" s="5" t="s">
        <v>1327</v>
      </c>
      <c r="G296" s="5">
        <v>4439</v>
      </c>
      <c r="H296" s="5" t="s">
        <v>1157</v>
      </c>
      <c r="I296" s="33">
        <v>45607.577323969905</v>
      </c>
      <c r="J296" s="5" t="b">
        <v>1</v>
      </c>
      <c r="K296" s="5" t="s">
        <v>484</v>
      </c>
    </row>
    <row r="297" spans="1:11" ht="30">
      <c r="A297" s="5" t="s">
        <v>478</v>
      </c>
      <c r="B297" s="5" t="s">
        <v>1328</v>
      </c>
      <c r="C297" s="5" t="s">
        <v>1329</v>
      </c>
      <c r="D297" s="5" t="s">
        <v>1159</v>
      </c>
      <c r="E297" s="5">
        <v>0.61</v>
      </c>
      <c r="F297" s="5" t="s">
        <v>1330</v>
      </c>
      <c r="G297" s="5">
        <v>1055</v>
      </c>
      <c r="H297" s="5" t="s">
        <v>1161</v>
      </c>
      <c r="I297" s="33">
        <v>45607.577338750001</v>
      </c>
      <c r="J297" s="5" t="b">
        <v>1</v>
      </c>
      <c r="K297" s="5" t="s">
        <v>484</v>
      </c>
    </row>
    <row r="298" spans="1:11">
      <c r="A298" s="5" t="s">
        <v>478</v>
      </c>
      <c r="B298" s="5" t="s">
        <v>1331</v>
      </c>
      <c r="C298" s="5" t="s">
        <v>950</v>
      </c>
      <c r="D298" s="5" t="s">
        <v>916</v>
      </c>
      <c r="E298" s="5">
        <v>0.11</v>
      </c>
      <c r="F298" s="5" t="s">
        <v>1332</v>
      </c>
      <c r="G298" s="5">
        <v>54</v>
      </c>
      <c r="H298" s="5" t="s">
        <v>1164</v>
      </c>
      <c r="I298" s="33">
        <v>45607.577357916663</v>
      </c>
      <c r="J298" s="5" t="b">
        <v>1</v>
      </c>
      <c r="K298" s="5" t="s">
        <v>484</v>
      </c>
    </row>
    <row r="299" spans="1:11" ht="30">
      <c r="A299" s="5" t="s">
        <v>478</v>
      </c>
      <c r="B299" s="5" t="s">
        <v>1333</v>
      </c>
      <c r="C299" s="5">
        <v>605</v>
      </c>
      <c r="D299" s="5">
        <v>999015746</v>
      </c>
      <c r="E299" s="5">
        <v>0.11</v>
      </c>
      <c r="F299" s="5" t="s">
        <v>1334</v>
      </c>
      <c r="G299" s="5">
        <v>42394</v>
      </c>
      <c r="H299" s="5" t="s">
        <v>1167</v>
      </c>
      <c r="I299" s="33">
        <v>45607.5773762963</v>
      </c>
      <c r="J299" s="5" t="b">
        <v>1</v>
      </c>
      <c r="K299" s="5" t="s">
        <v>484</v>
      </c>
    </row>
    <row r="300" spans="1:11">
      <c r="A300" s="5" t="s">
        <v>478</v>
      </c>
      <c r="B300" s="5" t="s">
        <v>1335</v>
      </c>
      <c r="C300" s="5" t="s">
        <v>536</v>
      </c>
      <c r="D300" s="5" t="s">
        <v>536</v>
      </c>
      <c r="E300" s="5">
        <v>100</v>
      </c>
      <c r="F300" s="5" t="s">
        <v>537</v>
      </c>
      <c r="G300" s="5">
        <v>0</v>
      </c>
      <c r="H300" s="5" t="s">
        <v>1169</v>
      </c>
      <c r="I300" s="33">
        <v>45607.577393831016</v>
      </c>
      <c r="J300" s="5" t="b">
        <v>1</v>
      </c>
      <c r="K300" s="5" t="s">
        <v>484</v>
      </c>
    </row>
    <row r="301" spans="1:11" ht="30">
      <c r="A301" s="5" t="s">
        <v>478</v>
      </c>
      <c r="B301" s="5" t="s">
        <v>1336</v>
      </c>
      <c r="C301" s="5" t="s">
        <v>901</v>
      </c>
      <c r="D301" s="5" t="s">
        <v>1337</v>
      </c>
      <c r="E301" s="5">
        <v>49.37</v>
      </c>
      <c r="F301" s="5" t="s">
        <v>1338</v>
      </c>
      <c r="G301" s="5">
        <v>18560</v>
      </c>
      <c r="H301" s="5" t="s">
        <v>1174</v>
      </c>
      <c r="I301" s="33">
        <v>45607.577408993056</v>
      </c>
      <c r="J301" s="5" t="b">
        <v>1</v>
      </c>
      <c r="K301" s="5" t="s">
        <v>484</v>
      </c>
    </row>
    <row r="302" spans="1:11" ht="60">
      <c r="A302" s="5" t="s">
        <v>478</v>
      </c>
      <c r="B302" s="5" t="s">
        <v>1339</v>
      </c>
      <c r="C302" s="5" t="s">
        <v>1340</v>
      </c>
      <c r="D302" s="5" t="s">
        <v>1341</v>
      </c>
      <c r="E302" s="5">
        <v>0</v>
      </c>
      <c r="F302" s="5" t="s">
        <v>1342</v>
      </c>
      <c r="G302" s="5">
        <v>129321</v>
      </c>
      <c r="H302" s="5" t="s">
        <v>1179</v>
      </c>
      <c r="I302" s="33">
        <v>45607.577425358795</v>
      </c>
      <c r="J302" s="5" t="b">
        <v>1</v>
      </c>
      <c r="K302" s="5" t="s">
        <v>484</v>
      </c>
    </row>
    <row r="303" spans="1:11" ht="30">
      <c r="A303" s="5" t="s">
        <v>478</v>
      </c>
      <c r="B303" s="5" t="s">
        <v>1343</v>
      </c>
      <c r="C303" s="5" t="s">
        <v>536</v>
      </c>
      <c r="D303" s="5" t="s">
        <v>536</v>
      </c>
      <c r="E303" s="5">
        <v>100</v>
      </c>
      <c r="F303" s="5" t="s">
        <v>537</v>
      </c>
      <c r="G303" s="5">
        <v>0</v>
      </c>
      <c r="H303" s="5" t="s">
        <v>1179</v>
      </c>
      <c r="I303" s="33">
        <v>45607.578001886577</v>
      </c>
      <c r="J303" s="5" t="b">
        <v>1</v>
      </c>
      <c r="K303" s="5" t="s">
        <v>484</v>
      </c>
    </row>
    <row r="304" spans="1:11">
      <c r="A304" s="5" t="s">
        <v>478</v>
      </c>
      <c r="B304" s="5" t="s">
        <v>1344</v>
      </c>
      <c r="C304" s="5" t="s">
        <v>536</v>
      </c>
      <c r="D304" s="5" t="s">
        <v>536</v>
      </c>
      <c r="E304" s="5">
        <v>100</v>
      </c>
      <c r="F304" s="5" t="s">
        <v>537</v>
      </c>
      <c r="G304" s="5">
        <v>0</v>
      </c>
      <c r="H304" s="5" t="s">
        <v>1182</v>
      </c>
      <c r="I304" s="33">
        <v>45607.578014409723</v>
      </c>
      <c r="J304" s="5" t="b">
        <v>1</v>
      </c>
      <c r="K304" s="5" t="s">
        <v>484</v>
      </c>
    </row>
    <row r="305" spans="1:11" ht="30">
      <c r="A305" s="5" t="s">
        <v>478</v>
      </c>
      <c r="B305" s="5" t="s">
        <v>1345</v>
      </c>
      <c r="C305" s="5" t="s">
        <v>536</v>
      </c>
      <c r="D305" s="5" t="s">
        <v>536</v>
      </c>
      <c r="E305" s="5">
        <v>100</v>
      </c>
      <c r="F305" s="5" t="s">
        <v>537</v>
      </c>
      <c r="G305" s="5">
        <v>0</v>
      </c>
      <c r="H305" s="5" t="s">
        <v>1184</v>
      </c>
      <c r="I305" s="33">
        <v>45607.578026064817</v>
      </c>
      <c r="J305" s="5" t="b">
        <v>1</v>
      </c>
      <c r="K305" s="5" t="s">
        <v>484</v>
      </c>
    </row>
    <row r="306" spans="1:11" ht="30">
      <c r="A306" s="5" t="s">
        <v>478</v>
      </c>
      <c r="B306" s="5" t="s">
        <v>1346</v>
      </c>
      <c r="C306" s="5" t="s">
        <v>536</v>
      </c>
      <c r="D306" s="5" t="s">
        <v>536</v>
      </c>
      <c r="E306" s="5">
        <v>100</v>
      </c>
      <c r="F306" s="5" t="s">
        <v>537</v>
      </c>
      <c r="G306" s="5">
        <v>0</v>
      </c>
      <c r="H306" s="5" t="s">
        <v>1186</v>
      </c>
      <c r="I306" s="33">
        <v>45607.578038252315</v>
      </c>
      <c r="J306" s="5" t="b">
        <v>1</v>
      </c>
      <c r="K306" s="5" t="s">
        <v>484</v>
      </c>
    </row>
    <row r="307" spans="1:11">
      <c r="A307" s="5" t="s">
        <v>478</v>
      </c>
      <c r="B307" s="5" t="s">
        <v>1347</v>
      </c>
      <c r="C307" s="5" t="s">
        <v>536</v>
      </c>
      <c r="D307" s="5" t="s">
        <v>536</v>
      </c>
      <c r="E307" s="5">
        <v>100</v>
      </c>
      <c r="F307" s="5" t="s">
        <v>537</v>
      </c>
      <c r="G307" s="5">
        <v>0</v>
      </c>
      <c r="H307" s="5" t="s">
        <v>1188</v>
      </c>
      <c r="I307" s="33">
        <v>45607.578049432872</v>
      </c>
      <c r="J307" s="5" t="b">
        <v>1</v>
      </c>
      <c r="K307" s="5" t="s">
        <v>484</v>
      </c>
    </row>
    <row r="308" spans="1:11" ht="30">
      <c r="A308" s="5" t="s">
        <v>478</v>
      </c>
      <c r="B308" s="5" t="s">
        <v>1348</v>
      </c>
      <c r="C308" s="5" t="s">
        <v>536</v>
      </c>
      <c r="D308" s="5" t="s">
        <v>536</v>
      </c>
      <c r="E308" s="5">
        <v>100</v>
      </c>
      <c r="F308" s="5" t="s">
        <v>537</v>
      </c>
      <c r="G308" s="5">
        <v>0</v>
      </c>
      <c r="H308" s="5" t="s">
        <v>1190</v>
      </c>
      <c r="I308" s="33">
        <v>45607.578063738423</v>
      </c>
      <c r="J308" s="5" t="b">
        <v>1</v>
      </c>
      <c r="K308" s="5" t="s">
        <v>484</v>
      </c>
    </row>
    <row r="309" spans="1:11" ht="30">
      <c r="A309" s="5" t="s">
        <v>478</v>
      </c>
      <c r="B309" s="5" t="s">
        <v>1349</v>
      </c>
      <c r="C309" s="5" t="s">
        <v>536</v>
      </c>
      <c r="D309" s="5" t="s">
        <v>536</v>
      </c>
      <c r="E309" s="5">
        <v>100</v>
      </c>
      <c r="F309" s="5" t="s">
        <v>537</v>
      </c>
      <c r="G309" s="5">
        <v>0</v>
      </c>
      <c r="H309" s="5" t="s">
        <v>1192</v>
      </c>
      <c r="I309" s="33">
        <v>45607.57807959491</v>
      </c>
      <c r="J309" s="5" t="b">
        <v>1</v>
      </c>
      <c r="K309" s="5" t="s">
        <v>484</v>
      </c>
    </row>
    <row r="310" spans="1:11" ht="30">
      <c r="A310" s="5" t="s">
        <v>478</v>
      </c>
      <c r="B310" s="5" t="s">
        <v>1350</v>
      </c>
      <c r="C310" s="5" t="s">
        <v>536</v>
      </c>
      <c r="D310" s="5" t="s">
        <v>536</v>
      </c>
      <c r="E310" s="5">
        <v>100</v>
      </c>
      <c r="F310" s="5" t="s">
        <v>537</v>
      </c>
      <c r="G310" s="5">
        <v>0</v>
      </c>
      <c r="H310" s="5" t="s">
        <v>1194</v>
      </c>
      <c r="I310" s="33">
        <v>45607.578092997683</v>
      </c>
      <c r="J310" s="5" t="b">
        <v>1</v>
      </c>
      <c r="K310" s="5" t="s">
        <v>484</v>
      </c>
    </row>
    <row r="311" spans="1:11" ht="30">
      <c r="A311" s="5" t="s">
        <v>478</v>
      </c>
      <c r="B311" s="5" t="s">
        <v>1351</v>
      </c>
      <c r="C311" s="5">
        <v>1320358</v>
      </c>
      <c r="D311" s="5" t="s">
        <v>1352</v>
      </c>
      <c r="E311" s="5">
        <v>0</v>
      </c>
      <c r="F311" s="5" t="s">
        <v>1353</v>
      </c>
      <c r="G311" s="5">
        <v>30764</v>
      </c>
      <c r="H311" s="5" t="s">
        <v>1182</v>
      </c>
      <c r="I311" s="33">
        <v>45607.577445138886</v>
      </c>
      <c r="J311" s="5" t="b">
        <v>1</v>
      </c>
      <c r="K311" s="5" t="s">
        <v>484</v>
      </c>
    </row>
    <row r="312" spans="1:11" ht="30">
      <c r="A312" s="5" t="s">
        <v>478</v>
      </c>
      <c r="B312" s="5" t="s">
        <v>1354</v>
      </c>
      <c r="C312" s="5" t="s">
        <v>1355</v>
      </c>
      <c r="D312" s="5" t="s">
        <v>1356</v>
      </c>
      <c r="E312" s="5">
        <v>49.07</v>
      </c>
      <c r="F312" s="5" t="s">
        <v>1357</v>
      </c>
      <c r="G312" s="5">
        <v>55652</v>
      </c>
      <c r="H312" s="5" t="s">
        <v>1202</v>
      </c>
      <c r="I312" s="33">
        <v>45607.577460520835</v>
      </c>
      <c r="J312" s="5" t="b">
        <v>1</v>
      </c>
      <c r="K312" s="5" t="s">
        <v>484</v>
      </c>
    </row>
    <row r="313" spans="1:11">
      <c r="A313" s="5" t="s">
        <v>478</v>
      </c>
      <c r="B313" s="5" t="s">
        <v>1358</v>
      </c>
      <c r="C313" s="5" t="s">
        <v>536</v>
      </c>
      <c r="D313" s="5" t="s">
        <v>536</v>
      </c>
      <c r="E313" s="5">
        <v>100</v>
      </c>
      <c r="F313" s="5" t="s">
        <v>537</v>
      </c>
      <c r="G313" s="5">
        <v>0</v>
      </c>
      <c r="H313" s="5" t="s">
        <v>1204</v>
      </c>
      <c r="I313" s="33">
        <v>45607.577474988429</v>
      </c>
      <c r="J313" s="5" t="b">
        <v>1</v>
      </c>
      <c r="K313" s="5" t="s">
        <v>484</v>
      </c>
    </row>
    <row r="314" spans="1:11" ht="30">
      <c r="A314" s="5" t="s">
        <v>478</v>
      </c>
      <c r="B314" s="5" t="s">
        <v>1359</v>
      </c>
      <c r="C314" s="5" t="s">
        <v>1206</v>
      </c>
      <c r="D314" s="5" t="s">
        <v>1207</v>
      </c>
      <c r="E314" s="5">
        <v>7.04</v>
      </c>
      <c r="F314" s="5" t="s">
        <v>1208</v>
      </c>
      <c r="G314" s="5">
        <v>5</v>
      </c>
      <c r="H314" s="5" t="s">
        <v>1209</v>
      </c>
      <c r="I314" s="33">
        <v>45607.577488796298</v>
      </c>
      <c r="J314" s="5" t="b">
        <v>1</v>
      </c>
      <c r="K314" s="5" t="s">
        <v>484</v>
      </c>
    </row>
    <row r="315" spans="1:11">
      <c r="A315" s="5" t="s">
        <v>478</v>
      </c>
      <c r="B315" s="5" t="s">
        <v>1360</v>
      </c>
      <c r="C315" s="5" t="s">
        <v>536</v>
      </c>
      <c r="D315" s="5" t="s">
        <v>536</v>
      </c>
      <c r="E315" s="5">
        <v>100</v>
      </c>
      <c r="F315" s="5" t="s">
        <v>537</v>
      </c>
      <c r="G315" s="5">
        <v>0</v>
      </c>
      <c r="H315" s="5" t="s">
        <v>1184</v>
      </c>
      <c r="I315" s="33">
        <v>45607.577504201392</v>
      </c>
      <c r="J315" s="5" t="b">
        <v>1</v>
      </c>
      <c r="K315" s="5" t="s">
        <v>484</v>
      </c>
    </row>
    <row r="316" spans="1:11">
      <c r="A316" s="5" t="s">
        <v>478</v>
      </c>
      <c r="B316" s="5" t="s">
        <v>1361</v>
      </c>
      <c r="C316" s="5" t="s">
        <v>536</v>
      </c>
      <c r="D316" s="5" t="s">
        <v>536</v>
      </c>
      <c r="E316" s="5">
        <v>100</v>
      </c>
      <c r="F316" s="5" t="s">
        <v>537</v>
      </c>
      <c r="G316" s="5">
        <v>0</v>
      </c>
      <c r="H316" s="5" t="s">
        <v>1186</v>
      </c>
      <c r="I316" s="33">
        <v>45607.577516157406</v>
      </c>
      <c r="J316" s="5" t="b">
        <v>1</v>
      </c>
      <c r="K316" s="5" t="s">
        <v>484</v>
      </c>
    </row>
    <row r="317" spans="1:11">
      <c r="A317" s="5" t="s">
        <v>478</v>
      </c>
      <c r="B317" s="5" t="s">
        <v>1362</v>
      </c>
      <c r="C317" s="5">
        <v>0</v>
      </c>
      <c r="D317" s="5" t="s">
        <v>916</v>
      </c>
      <c r="E317" s="5">
        <v>65.86</v>
      </c>
      <c r="F317" s="5" t="s">
        <v>1363</v>
      </c>
      <c r="G317" s="5">
        <v>30</v>
      </c>
      <c r="H317" s="5" t="s">
        <v>1215</v>
      </c>
      <c r="I317" s="33">
        <v>45607.577528275462</v>
      </c>
      <c r="J317" s="5" t="b">
        <v>1</v>
      </c>
      <c r="K317" s="5" t="s">
        <v>484</v>
      </c>
    </row>
    <row r="318" spans="1:11" ht="30">
      <c r="A318" s="5" t="s">
        <v>478</v>
      </c>
      <c r="B318" s="5" t="s">
        <v>1364</v>
      </c>
      <c r="C318" s="5">
        <v>0</v>
      </c>
      <c r="D318" s="5">
        <v>7777777773</v>
      </c>
      <c r="E318" s="5">
        <v>0</v>
      </c>
      <c r="F318" s="5" t="s">
        <v>1365</v>
      </c>
      <c r="G318" s="5">
        <v>129283</v>
      </c>
      <c r="H318" s="5" t="s">
        <v>1188</v>
      </c>
      <c r="I318" s="33">
        <v>45607.577541689818</v>
      </c>
      <c r="J318" s="5" t="b">
        <v>1</v>
      </c>
      <c r="K318" s="5" t="s">
        <v>484</v>
      </c>
    </row>
    <row r="319" spans="1:11" ht="30">
      <c r="A319" s="5" t="s">
        <v>478</v>
      </c>
      <c r="B319" s="5" t="s">
        <v>1366</v>
      </c>
      <c r="C319" s="5" t="s">
        <v>536</v>
      </c>
      <c r="D319" s="5" t="s">
        <v>536</v>
      </c>
      <c r="E319" s="5">
        <v>100</v>
      </c>
      <c r="F319" s="5" t="s">
        <v>537</v>
      </c>
      <c r="G319" s="5">
        <v>0</v>
      </c>
      <c r="H319" s="5" t="s">
        <v>1219</v>
      </c>
      <c r="I319" s="33">
        <v>45607.577559976853</v>
      </c>
      <c r="J319" s="5" t="b">
        <v>1</v>
      </c>
      <c r="K319" s="5" t="s">
        <v>484</v>
      </c>
    </row>
    <row r="320" spans="1:11" ht="30">
      <c r="A320" s="5" t="s">
        <v>478</v>
      </c>
      <c r="B320" s="5" t="s">
        <v>1367</v>
      </c>
      <c r="C320" s="5">
        <v>1979</v>
      </c>
      <c r="D320" s="5" t="s">
        <v>1221</v>
      </c>
      <c r="E320" s="5">
        <v>0</v>
      </c>
      <c r="F320" s="5" t="s">
        <v>1368</v>
      </c>
      <c r="G320" s="5">
        <v>161517</v>
      </c>
      <c r="H320" s="5" t="s">
        <v>1190</v>
      </c>
      <c r="I320" s="33">
        <v>45607.577572893519</v>
      </c>
      <c r="J320" s="5" t="b">
        <v>1</v>
      </c>
      <c r="K320" s="5" t="s">
        <v>484</v>
      </c>
    </row>
    <row r="321" spans="1:11" ht="30">
      <c r="A321" s="5" t="s">
        <v>478</v>
      </c>
      <c r="B321" s="5" t="s">
        <v>1369</v>
      </c>
      <c r="C321" s="5">
        <v>777753002</v>
      </c>
      <c r="D321" s="5">
        <v>9999999999</v>
      </c>
      <c r="E321" s="5">
        <v>6.61</v>
      </c>
      <c r="F321" s="5" t="s">
        <v>1370</v>
      </c>
      <c r="G321" s="5">
        <v>32474</v>
      </c>
      <c r="H321" s="5" t="s">
        <v>1225</v>
      </c>
      <c r="I321" s="33">
        <v>45607.577588159722</v>
      </c>
      <c r="J321" s="5" t="b">
        <v>1</v>
      </c>
      <c r="K321" s="5" t="s">
        <v>484</v>
      </c>
    </row>
    <row r="322" spans="1:11">
      <c r="A322" s="5" t="s">
        <v>478</v>
      </c>
      <c r="B322" s="5" t="s">
        <v>1371</v>
      </c>
      <c r="C322" s="5" t="s">
        <v>536</v>
      </c>
      <c r="D322" s="5" t="s">
        <v>536</v>
      </c>
      <c r="E322" s="5">
        <v>100</v>
      </c>
      <c r="F322" s="5" t="s">
        <v>537</v>
      </c>
      <c r="G322" s="5">
        <v>0</v>
      </c>
      <c r="H322" s="5" t="s">
        <v>1227</v>
      </c>
      <c r="I322" s="33">
        <v>45607.577603379628</v>
      </c>
      <c r="J322" s="5" t="b">
        <v>1</v>
      </c>
      <c r="K322" s="5" t="s">
        <v>484</v>
      </c>
    </row>
    <row r="323" spans="1:11" ht="45">
      <c r="A323" s="5" t="s">
        <v>478</v>
      </c>
      <c r="B323" s="5" t="s">
        <v>1372</v>
      </c>
      <c r="C323" s="5" t="s">
        <v>1229</v>
      </c>
      <c r="D323" s="5" t="s">
        <v>1230</v>
      </c>
      <c r="E323" s="5">
        <v>48.29</v>
      </c>
      <c r="F323" s="5" t="s">
        <v>1373</v>
      </c>
      <c r="G323" s="5">
        <v>251</v>
      </c>
      <c r="H323" s="5" t="s">
        <v>1192</v>
      </c>
      <c r="I323" s="33">
        <v>45607.577616782408</v>
      </c>
      <c r="J323" s="5" t="b">
        <v>1</v>
      </c>
      <c r="K323" s="5" t="s">
        <v>484</v>
      </c>
    </row>
    <row r="324" spans="1:11" ht="30">
      <c r="A324" s="5" t="s">
        <v>478</v>
      </c>
      <c r="B324" s="5" t="s">
        <v>1374</v>
      </c>
      <c r="C324" s="5" t="s">
        <v>1233</v>
      </c>
      <c r="D324" s="5" t="s">
        <v>1375</v>
      </c>
      <c r="E324" s="5">
        <v>99.96</v>
      </c>
      <c r="F324" s="5" t="s">
        <v>1376</v>
      </c>
      <c r="G324" s="5">
        <v>65</v>
      </c>
      <c r="H324" s="5" t="s">
        <v>1194</v>
      </c>
      <c r="I324" s="33">
        <v>45607.577631874999</v>
      </c>
      <c r="J324" s="5" t="b">
        <v>1</v>
      </c>
      <c r="K324" s="5" t="s">
        <v>484</v>
      </c>
    </row>
    <row r="325" spans="1:11">
      <c r="A325" s="5" t="s">
        <v>478</v>
      </c>
      <c r="B325" s="5" t="s">
        <v>1377</v>
      </c>
      <c r="C325" s="5">
        <v>4</v>
      </c>
      <c r="D325" s="5" t="s">
        <v>1378</v>
      </c>
      <c r="E325" s="5">
        <v>61.15</v>
      </c>
      <c r="F325" s="5" t="s">
        <v>1379</v>
      </c>
      <c r="G325" s="5">
        <v>373</v>
      </c>
      <c r="H325" s="5" t="s">
        <v>1239</v>
      </c>
      <c r="I325" s="33">
        <v>45607.577642777775</v>
      </c>
      <c r="J325" s="5" t="b">
        <v>1</v>
      </c>
      <c r="K325" s="5" t="s">
        <v>484</v>
      </c>
    </row>
    <row r="326" spans="1:11" ht="30">
      <c r="A326" s="5" t="s">
        <v>478</v>
      </c>
      <c r="B326" s="5" t="s">
        <v>1380</v>
      </c>
      <c r="C326" s="5">
        <v>1</v>
      </c>
      <c r="D326" s="5" t="s">
        <v>1241</v>
      </c>
      <c r="E326" s="5">
        <v>1.1299999999999999</v>
      </c>
      <c r="F326" s="5" t="s">
        <v>1381</v>
      </c>
      <c r="G326" s="5">
        <v>224</v>
      </c>
      <c r="H326" s="5" t="s">
        <v>1243</v>
      </c>
      <c r="I326" s="33">
        <v>45607.577658379632</v>
      </c>
      <c r="J326" s="5" t="b">
        <v>1</v>
      </c>
      <c r="K326" s="5" t="s">
        <v>484</v>
      </c>
    </row>
    <row r="327" spans="1:11" ht="30">
      <c r="A327" s="5" t="s">
        <v>478</v>
      </c>
      <c r="B327" s="5" t="s">
        <v>1382</v>
      </c>
      <c r="C327" s="5" t="s">
        <v>1383</v>
      </c>
      <c r="D327" s="5" t="s">
        <v>1246</v>
      </c>
      <c r="E327" s="5">
        <v>1.61</v>
      </c>
      <c r="F327" s="5" t="s">
        <v>1384</v>
      </c>
      <c r="G327" s="5">
        <v>217</v>
      </c>
      <c r="H327" s="5" t="s">
        <v>1248</v>
      </c>
      <c r="I327" s="33">
        <v>45607.57767496528</v>
      </c>
      <c r="J327" s="5" t="b">
        <v>1</v>
      </c>
      <c r="K327" s="5" t="s">
        <v>484</v>
      </c>
    </row>
    <row r="328" spans="1:11" ht="30">
      <c r="A328" s="5" t="s">
        <v>478</v>
      </c>
      <c r="B328" s="5" t="s">
        <v>1385</v>
      </c>
      <c r="C328" s="5">
        <v>20230701</v>
      </c>
      <c r="D328" s="5">
        <v>20241001</v>
      </c>
      <c r="E328" s="5">
        <v>0</v>
      </c>
      <c r="F328" s="5" t="s">
        <v>1386</v>
      </c>
      <c r="G328" s="5">
        <v>459</v>
      </c>
      <c r="H328" s="5" t="s">
        <v>1387</v>
      </c>
      <c r="I328" s="33">
        <v>45607.574439108794</v>
      </c>
      <c r="J328" s="5" t="b">
        <v>1</v>
      </c>
      <c r="K328" s="5" t="s">
        <v>484</v>
      </c>
    </row>
    <row r="329" spans="1:11" ht="30">
      <c r="A329" s="5" t="s">
        <v>478</v>
      </c>
      <c r="B329" s="5" t="s">
        <v>1388</v>
      </c>
      <c r="C329" s="5">
        <v>20230702</v>
      </c>
      <c r="D329" s="5">
        <v>20241001</v>
      </c>
      <c r="E329" s="5">
        <v>0</v>
      </c>
      <c r="F329" s="5" t="s">
        <v>1389</v>
      </c>
      <c r="G329" s="5">
        <v>197</v>
      </c>
      <c r="H329" s="5" t="s">
        <v>1390</v>
      </c>
      <c r="I329" s="33">
        <v>45607.574456828705</v>
      </c>
      <c r="J329" s="5" t="b">
        <v>1</v>
      </c>
      <c r="K329" s="5" t="s">
        <v>484</v>
      </c>
    </row>
    <row r="330" spans="1:11" ht="30">
      <c r="A330" s="5" t="s">
        <v>478</v>
      </c>
      <c r="B330" s="5" t="s">
        <v>1391</v>
      </c>
      <c r="C330" s="5">
        <v>0</v>
      </c>
      <c r="D330" s="5">
        <v>3109</v>
      </c>
      <c r="E330" s="5">
        <v>63.18</v>
      </c>
      <c r="F330" s="5" t="s">
        <v>1392</v>
      </c>
      <c r="G330" s="5">
        <v>394</v>
      </c>
      <c r="H330" s="5" t="s">
        <v>1393</v>
      </c>
      <c r="I330" s="33">
        <v>45607.574470740743</v>
      </c>
      <c r="J330" s="5" t="b">
        <v>1</v>
      </c>
      <c r="K330" s="5" t="s">
        <v>484</v>
      </c>
    </row>
    <row r="331" spans="1:11" ht="30">
      <c r="A331" s="5" t="s">
        <v>478</v>
      </c>
      <c r="B331" s="5" t="s">
        <v>1394</v>
      </c>
      <c r="C331" s="5" t="s">
        <v>1395</v>
      </c>
      <c r="D331" s="5" t="s">
        <v>1396</v>
      </c>
      <c r="E331" s="5">
        <v>0</v>
      </c>
      <c r="F331" s="5" t="s">
        <v>1397</v>
      </c>
      <c r="G331" s="5">
        <v>2507</v>
      </c>
      <c r="H331" s="5" t="s">
        <v>1398</v>
      </c>
      <c r="I331" s="33">
        <v>45607.574482442127</v>
      </c>
      <c r="J331" s="5" t="b">
        <v>1</v>
      </c>
      <c r="K331" s="5" t="s">
        <v>484</v>
      </c>
    </row>
    <row r="332" spans="1:11" ht="30">
      <c r="A332" s="5" t="s">
        <v>478</v>
      </c>
      <c r="B332" s="5" t="s">
        <v>1399</v>
      </c>
      <c r="C332" s="5" t="s">
        <v>1400</v>
      </c>
      <c r="D332" s="5" t="s">
        <v>1401</v>
      </c>
      <c r="E332" s="5">
        <v>0</v>
      </c>
      <c r="F332" s="5" t="s">
        <v>1402</v>
      </c>
      <c r="G332" s="5">
        <v>2503</v>
      </c>
      <c r="H332" s="5" t="s">
        <v>1403</v>
      </c>
      <c r="I332" s="33">
        <v>45607.574495983798</v>
      </c>
      <c r="J332" s="5" t="b">
        <v>1</v>
      </c>
      <c r="K332" s="5" t="s">
        <v>484</v>
      </c>
    </row>
    <row r="333" spans="1:11">
      <c r="A333" s="5" t="s">
        <v>478</v>
      </c>
      <c r="B333" s="5" t="s">
        <v>1404</v>
      </c>
      <c r="C333" s="5" t="s">
        <v>536</v>
      </c>
      <c r="D333" s="5" t="s">
        <v>536</v>
      </c>
      <c r="E333" s="5">
        <v>100</v>
      </c>
      <c r="F333" s="5" t="s">
        <v>537</v>
      </c>
      <c r="G333" s="5">
        <v>0</v>
      </c>
      <c r="H333" s="5" t="s">
        <v>1405</v>
      </c>
      <c r="I333" s="33">
        <v>45607.574510729166</v>
      </c>
      <c r="J333" s="5" t="b">
        <v>1</v>
      </c>
      <c r="K333" s="5" t="s">
        <v>484</v>
      </c>
    </row>
    <row r="334" spans="1:11" ht="30">
      <c r="A334" s="5" t="s">
        <v>478</v>
      </c>
      <c r="B334" s="5" t="s">
        <v>1406</v>
      </c>
      <c r="C334" s="5" t="s">
        <v>536</v>
      </c>
      <c r="D334" s="5" t="s">
        <v>536</v>
      </c>
      <c r="E334" s="5">
        <v>100</v>
      </c>
      <c r="F334" s="5" t="s">
        <v>537</v>
      </c>
      <c r="G334" s="5">
        <v>0</v>
      </c>
      <c r="H334" s="5" t="s">
        <v>1407</v>
      </c>
      <c r="I334" s="33">
        <v>45607.574522557872</v>
      </c>
      <c r="J334" s="5" t="b">
        <v>1</v>
      </c>
      <c r="K334" s="5" t="s">
        <v>484</v>
      </c>
    </row>
    <row r="335" spans="1:11" ht="30">
      <c r="A335" s="5" t="s">
        <v>478</v>
      </c>
      <c r="B335" s="5" t="s">
        <v>1408</v>
      </c>
      <c r="C335" s="5" t="s">
        <v>901</v>
      </c>
      <c r="D335" s="5" t="s">
        <v>1213</v>
      </c>
      <c r="E335" s="5">
        <v>98.04</v>
      </c>
      <c r="F335" s="5" t="s">
        <v>1409</v>
      </c>
      <c r="G335" s="5">
        <v>6</v>
      </c>
      <c r="H335" s="5" t="s">
        <v>1410</v>
      </c>
      <c r="I335" s="33">
        <v>45607.574535347223</v>
      </c>
      <c r="J335" s="5" t="b">
        <v>1</v>
      </c>
      <c r="K335" s="5" t="s">
        <v>484</v>
      </c>
    </row>
    <row r="336" spans="1:11" ht="30">
      <c r="A336" s="5" t="s">
        <v>478</v>
      </c>
      <c r="B336" s="5" t="s">
        <v>1411</v>
      </c>
      <c r="C336" s="5" t="s">
        <v>510</v>
      </c>
      <c r="D336" s="5" t="s">
        <v>50</v>
      </c>
      <c r="E336" s="5">
        <v>0.28000000000000003</v>
      </c>
      <c r="F336" s="5" t="s">
        <v>1412</v>
      </c>
      <c r="G336" s="5">
        <v>3</v>
      </c>
      <c r="H336" s="5" t="s">
        <v>1413</v>
      </c>
      <c r="I336" s="33">
        <v>45607.574546747688</v>
      </c>
      <c r="J336" s="5" t="b">
        <v>1</v>
      </c>
      <c r="K336" s="5" t="s">
        <v>484</v>
      </c>
    </row>
    <row r="337" spans="1:11" ht="30">
      <c r="A337" s="5" t="s">
        <v>1414</v>
      </c>
      <c r="B337" s="5" t="s">
        <v>1415</v>
      </c>
      <c r="C337" s="5" t="s">
        <v>1416</v>
      </c>
      <c r="D337" s="5" t="s">
        <v>481</v>
      </c>
      <c r="E337" s="5">
        <v>0</v>
      </c>
      <c r="F337" s="5" t="s">
        <v>1417</v>
      </c>
      <c r="G337" s="5">
        <v>452</v>
      </c>
      <c r="H337" s="5" t="s">
        <v>1418</v>
      </c>
      <c r="I337" s="33">
        <v>45607.578602037036</v>
      </c>
      <c r="J337" s="5" t="b">
        <v>1</v>
      </c>
      <c r="K337" s="5" t="s">
        <v>484</v>
      </c>
    </row>
    <row r="338" spans="1:11" ht="30">
      <c r="A338" s="5" t="s">
        <v>1414</v>
      </c>
      <c r="B338" s="5" t="s">
        <v>1419</v>
      </c>
      <c r="C338" s="5" t="s">
        <v>1420</v>
      </c>
      <c r="D338" s="5" t="s">
        <v>1421</v>
      </c>
      <c r="E338" s="5">
        <v>0</v>
      </c>
      <c r="F338" s="5" t="s">
        <v>1422</v>
      </c>
      <c r="G338" s="5">
        <v>3</v>
      </c>
      <c r="H338" s="5" t="s">
        <v>1423</v>
      </c>
      <c r="I338" s="33">
        <v>45607.578482442128</v>
      </c>
      <c r="J338" s="5" t="b">
        <v>1</v>
      </c>
      <c r="K338" s="5" t="s">
        <v>484</v>
      </c>
    </row>
    <row r="339" spans="1:11">
      <c r="A339" s="5" t="s">
        <v>1414</v>
      </c>
      <c r="B339" s="5" t="s">
        <v>1424</v>
      </c>
      <c r="C339" s="5" t="s">
        <v>1425</v>
      </c>
      <c r="D339" s="5" t="s">
        <v>1426</v>
      </c>
      <c r="E339" s="5">
        <v>0</v>
      </c>
      <c r="F339" s="5" t="s">
        <v>1427</v>
      </c>
      <c r="G339" s="5">
        <v>2</v>
      </c>
      <c r="H339" s="5" t="s">
        <v>1428</v>
      </c>
      <c r="I339" s="33">
        <v>45607.578613900463</v>
      </c>
      <c r="J339" s="5" t="b">
        <v>1</v>
      </c>
      <c r="K339" s="5" t="s">
        <v>484</v>
      </c>
    </row>
    <row r="340" spans="1:11" ht="30">
      <c r="A340" s="5" t="s">
        <v>1414</v>
      </c>
      <c r="B340" s="5" t="s">
        <v>1429</v>
      </c>
      <c r="C340" s="36">
        <v>39083</v>
      </c>
      <c r="D340" s="36">
        <v>45473</v>
      </c>
      <c r="E340" s="5">
        <v>0</v>
      </c>
      <c r="F340" s="5" t="s">
        <v>1430</v>
      </c>
      <c r="G340" s="5">
        <v>3587</v>
      </c>
      <c r="H340" s="5" t="s">
        <v>1431</v>
      </c>
      <c r="I340" s="33">
        <v>45607.578196319446</v>
      </c>
      <c r="J340" s="5" t="b">
        <v>1</v>
      </c>
      <c r="K340" s="5" t="s">
        <v>484</v>
      </c>
    </row>
    <row r="341" spans="1:11" ht="30">
      <c r="A341" s="5" t="s">
        <v>1414</v>
      </c>
      <c r="B341" s="5" t="s">
        <v>1432</v>
      </c>
      <c r="C341" s="36">
        <v>45108</v>
      </c>
      <c r="D341" s="36">
        <v>2958465</v>
      </c>
      <c r="E341" s="5">
        <v>0</v>
      </c>
      <c r="F341" s="5" t="s">
        <v>1433</v>
      </c>
      <c r="G341" s="5">
        <v>923</v>
      </c>
      <c r="H341" s="5" t="s">
        <v>1434</v>
      </c>
      <c r="I341" s="33">
        <v>45607.578288067132</v>
      </c>
      <c r="J341" s="5" t="b">
        <v>1</v>
      </c>
      <c r="K341" s="5" t="s">
        <v>484</v>
      </c>
    </row>
    <row r="342" spans="1:11" ht="45">
      <c r="A342" s="5" t="s">
        <v>1414</v>
      </c>
      <c r="B342" s="5" t="s">
        <v>1435</v>
      </c>
      <c r="C342" s="34" t="s">
        <v>486</v>
      </c>
      <c r="D342" s="5" t="s">
        <v>1436</v>
      </c>
      <c r="E342" s="5">
        <v>0.04</v>
      </c>
      <c r="F342" s="5" t="s">
        <v>1437</v>
      </c>
      <c r="G342" s="5">
        <v>635249</v>
      </c>
      <c r="H342" s="5" t="s">
        <v>1438</v>
      </c>
      <c r="I342" s="33">
        <v>45607.578574224535</v>
      </c>
      <c r="J342" s="5" t="b">
        <v>1</v>
      </c>
      <c r="K342" s="5" t="s">
        <v>484</v>
      </c>
    </row>
    <row r="343" spans="1:11" ht="30">
      <c r="A343" s="5" t="s">
        <v>1414</v>
      </c>
      <c r="B343" s="5" t="s">
        <v>1439</v>
      </c>
      <c r="C343" s="5" t="s">
        <v>1124</v>
      </c>
      <c r="D343" s="5" t="s">
        <v>1440</v>
      </c>
      <c r="E343" s="5">
        <v>0</v>
      </c>
      <c r="F343" s="5" t="s">
        <v>1441</v>
      </c>
      <c r="G343" s="5">
        <v>22</v>
      </c>
      <c r="H343" s="5" t="s">
        <v>1129</v>
      </c>
      <c r="I343" s="33">
        <v>45607.578548900463</v>
      </c>
      <c r="J343" s="5" t="b">
        <v>1</v>
      </c>
      <c r="K343" s="5" t="s">
        <v>484</v>
      </c>
    </row>
    <row r="344" spans="1:11" ht="30">
      <c r="A344" s="5" t="s">
        <v>1414</v>
      </c>
      <c r="B344" s="5" t="s">
        <v>1442</v>
      </c>
      <c r="C344" s="5">
        <v>200007</v>
      </c>
      <c r="D344" s="5">
        <v>709449</v>
      </c>
      <c r="E344" s="5">
        <v>0</v>
      </c>
      <c r="F344" s="5" t="s">
        <v>1443</v>
      </c>
      <c r="G344" s="5">
        <v>6091</v>
      </c>
      <c r="H344" s="5" t="s">
        <v>1444</v>
      </c>
      <c r="I344" s="33">
        <v>45607.57827416667</v>
      </c>
      <c r="J344" s="5" t="b">
        <v>1</v>
      </c>
      <c r="K344" s="5" t="s">
        <v>484</v>
      </c>
    </row>
    <row r="345" spans="1:11" ht="45">
      <c r="A345" s="5" t="s">
        <v>1414</v>
      </c>
      <c r="B345" s="5" t="s">
        <v>1445</v>
      </c>
      <c r="C345" s="5" t="s">
        <v>1446</v>
      </c>
      <c r="D345" s="5" t="s">
        <v>1447</v>
      </c>
      <c r="E345" s="5">
        <v>0</v>
      </c>
      <c r="F345" s="5" t="s">
        <v>1448</v>
      </c>
      <c r="G345" s="5">
        <v>6070</v>
      </c>
      <c r="H345" s="5" t="s">
        <v>1449</v>
      </c>
      <c r="I345" s="33">
        <v>45607.578257615743</v>
      </c>
      <c r="J345" s="5" t="b">
        <v>1</v>
      </c>
      <c r="K345" s="5" t="s">
        <v>484</v>
      </c>
    </row>
    <row r="346" spans="1:11" ht="45">
      <c r="A346" s="5" t="s">
        <v>1414</v>
      </c>
      <c r="B346" s="5" t="s">
        <v>1450</v>
      </c>
      <c r="C346" s="5" t="s">
        <v>1446</v>
      </c>
      <c r="D346" s="5" t="s">
        <v>1447</v>
      </c>
      <c r="E346" s="5">
        <v>0</v>
      </c>
      <c r="F346" s="5" t="s">
        <v>1451</v>
      </c>
      <c r="G346" s="5">
        <v>6070</v>
      </c>
      <c r="H346" s="5" t="s">
        <v>1449</v>
      </c>
      <c r="I346" s="33">
        <v>45607.578327905096</v>
      </c>
      <c r="J346" s="5" t="b">
        <v>1</v>
      </c>
      <c r="K346" s="5" t="s">
        <v>484</v>
      </c>
    </row>
    <row r="347" spans="1:11" ht="30">
      <c r="A347" s="5" t="s">
        <v>1414</v>
      </c>
      <c r="B347" s="5" t="s">
        <v>1452</v>
      </c>
      <c r="C347" s="5" t="s">
        <v>1453</v>
      </c>
      <c r="D347" s="5" t="s">
        <v>1121</v>
      </c>
      <c r="E347" s="5">
        <v>0</v>
      </c>
      <c r="F347" s="5" t="s">
        <v>1454</v>
      </c>
      <c r="G347" s="5">
        <v>4</v>
      </c>
      <c r="H347" s="5" t="s">
        <v>483</v>
      </c>
      <c r="I347" s="33">
        <v>45607.578358935185</v>
      </c>
      <c r="J347" s="5" t="b">
        <v>1</v>
      </c>
      <c r="K347" s="5" t="s">
        <v>484</v>
      </c>
    </row>
    <row r="348" spans="1:11" ht="30">
      <c r="A348" s="5" t="s">
        <v>1414</v>
      </c>
      <c r="B348" s="5" t="s">
        <v>1455</v>
      </c>
      <c r="C348" s="5" t="s">
        <v>1206</v>
      </c>
      <c r="D348" s="5" t="s">
        <v>1207</v>
      </c>
      <c r="E348" s="5">
        <v>0</v>
      </c>
      <c r="F348" s="5" t="s">
        <v>1456</v>
      </c>
      <c r="G348" s="5">
        <v>5</v>
      </c>
      <c r="H348" s="5" t="s">
        <v>1457</v>
      </c>
      <c r="I348" s="33">
        <v>45607.578370682873</v>
      </c>
      <c r="J348" s="5" t="b">
        <v>1</v>
      </c>
      <c r="K348" s="5" t="s">
        <v>484</v>
      </c>
    </row>
    <row r="349" spans="1:11" ht="30">
      <c r="A349" s="5" t="s">
        <v>1414</v>
      </c>
      <c r="B349" s="5" t="s">
        <v>1458</v>
      </c>
      <c r="C349" s="5">
        <v>18499</v>
      </c>
      <c r="D349" s="5" t="s">
        <v>916</v>
      </c>
      <c r="E349" s="5">
        <v>71.040000000000006</v>
      </c>
      <c r="F349" s="5" t="s">
        <v>1459</v>
      </c>
      <c r="G349" s="5">
        <v>325527</v>
      </c>
      <c r="H349" s="5" t="s">
        <v>918</v>
      </c>
      <c r="I349" s="33">
        <v>45607.578389236114</v>
      </c>
      <c r="J349" s="5" t="b">
        <v>1</v>
      </c>
      <c r="K349" s="5" t="s">
        <v>484</v>
      </c>
    </row>
    <row r="350" spans="1:11" ht="30">
      <c r="A350" s="5" t="s">
        <v>1414</v>
      </c>
      <c r="B350" s="5" t="s">
        <v>1460</v>
      </c>
      <c r="C350" s="5">
        <v>0</v>
      </c>
      <c r="D350" s="5" t="s">
        <v>920</v>
      </c>
      <c r="E350" s="5">
        <v>82.63</v>
      </c>
      <c r="F350" s="5" t="s">
        <v>1461</v>
      </c>
      <c r="G350" s="5">
        <v>81433</v>
      </c>
      <c r="H350" s="5" t="s">
        <v>922</v>
      </c>
      <c r="I350" s="33">
        <v>45607.578402777777</v>
      </c>
      <c r="J350" s="5" t="b">
        <v>1</v>
      </c>
      <c r="K350" s="5" t="s">
        <v>484</v>
      </c>
    </row>
    <row r="351" spans="1:11" ht="30">
      <c r="A351" s="5" t="s">
        <v>1414</v>
      </c>
      <c r="B351" s="5" t="s">
        <v>1462</v>
      </c>
      <c r="C351" s="5" t="s">
        <v>1463</v>
      </c>
      <c r="D351" s="5" t="s">
        <v>886</v>
      </c>
      <c r="E351" s="5">
        <v>0</v>
      </c>
      <c r="F351" s="5" t="s">
        <v>1464</v>
      </c>
      <c r="G351" s="5">
        <v>7206</v>
      </c>
      <c r="H351" s="5" t="s">
        <v>1465</v>
      </c>
      <c r="I351" s="33">
        <v>45607.578224409721</v>
      </c>
      <c r="J351" s="5" t="b">
        <v>1</v>
      </c>
      <c r="K351" s="5" t="s">
        <v>484</v>
      </c>
    </row>
    <row r="352" spans="1:11" ht="30">
      <c r="A352" s="5" t="s">
        <v>1414</v>
      </c>
      <c r="B352" s="5" t="s">
        <v>1466</v>
      </c>
      <c r="C352" s="5" t="s">
        <v>890</v>
      </c>
      <c r="D352" s="5" t="s">
        <v>1159</v>
      </c>
      <c r="E352" s="5">
        <v>0.01</v>
      </c>
      <c r="F352" s="5" t="s">
        <v>1467</v>
      </c>
      <c r="G352" s="5">
        <v>778</v>
      </c>
      <c r="H352" s="5" t="s">
        <v>893</v>
      </c>
      <c r="I352" s="33">
        <v>45607.578242175929</v>
      </c>
      <c r="J352" s="5" t="b">
        <v>1</v>
      </c>
      <c r="K352" s="5" t="s">
        <v>484</v>
      </c>
    </row>
    <row r="353" spans="1:11" ht="30">
      <c r="A353" s="5" t="s">
        <v>1414</v>
      </c>
      <c r="B353" s="5" t="s">
        <v>1468</v>
      </c>
      <c r="C353" s="36">
        <v>1</v>
      </c>
      <c r="D353" s="36">
        <v>45473</v>
      </c>
      <c r="E353" s="5">
        <v>0</v>
      </c>
      <c r="F353" s="5" t="s">
        <v>1469</v>
      </c>
      <c r="G353" s="5">
        <v>35135</v>
      </c>
      <c r="H353" s="5" t="s">
        <v>881</v>
      </c>
      <c r="I353" s="33">
        <v>45607.578211631946</v>
      </c>
      <c r="J353" s="5" t="b">
        <v>1</v>
      </c>
      <c r="K353" s="5" t="s">
        <v>484</v>
      </c>
    </row>
    <row r="354" spans="1:11" ht="30">
      <c r="A354" s="5" t="s">
        <v>1414</v>
      </c>
      <c r="B354" s="5" t="s">
        <v>1470</v>
      </c>
      <c r="C354" s="5" t="s">
        <v>901</v>
      </c>
      <c r="D354" s="5" t="s">
        <v>902</v>
      </c>
      <c r="E354" s="5">
        <v>0</v>
      </c>
      <c r="F354" s="5" t="s">
        <v>1471</v>
      </c>
      <c r="G354" s="5">
        <v>66223</v>
      </c>
      <c r="H354" s="5" t="s">
        <v>1472</v>
      </c>
      <c r="I354" s="33">
        <v>45607.578300277775</v>
      </c>
      <c r="J354" s="5" t="b">
        <v>1</v>
      </c>
      <c r="K354" s="5" t="s">
        <v>484</v>
      </c>
    </row>
    <row r="355" spans="1:11" ht="45">
      <c r="A355" s="5" t="s">
        <v>1414</v>
      </c>
      <c r="B355" s="5" t="s">
        <v>1473</v>
      </c>
      <c r="C355" s="5" t="s">
        <v>1474</v>
      </c>
      <c r="D355" s="5" t="s">
        <v>1475</v>
      </c>
      <c r="E355" s="5">
        <v>0</v>
      </c>
      <c r="F355" s="5" t="s">
        <v>1476</v>
      </c>
      <c r="G355" s="5">
        <v>621030</v>
      </c>
      <c r="H355" s="5" t="s">
        <v>1477</v>
      </c>
      <c r="I355" s="33">
        <v>45607.578313541664</v>
      </c>
      <c r="J355" s="5" t="b">
        <v>1</v>
      </c>
      <c r="K355" s="5" t="s">
        <v>484</v>
      </c>
    </row>
    <row r="356" spans="1:11">
      <c r="A356" s="5" t="s">
        <v>1414</v>
      </c>
      <c r="B356" s="5" t="s">
        <v>1478</v>
      </c>
      <c r="C356" s="5" t="s">
        <v>945</v>
      </c>
      <c r="D356" s="5" t="s">
        <v>946</v>
      </c>
      <c r="E356" s="5">
        <v>0</v>
      </c>
      <c r="F356" s="5" t="s">
        <v>1479</v>
      </c>
      <c r="G356" s="5">
        <v>3</v>
      </c>
      <c r="H356" s="5" t="s">
        <v>948</v>
      </c>
      <c r="I356" s="33">
        <v>45607.578522303244</v>
      </c>
      <c r="J356" s="5" t="b">
        <v>1</v>
      </c>
      <c r="K356" s="5" t="s">
        <v>484</v>
      </c>
    </row>
    <row r="357" spans="1:11" ht="30">
      <c r="A357" s="5" t="s">
        <v>1414</v>
      </c>
      <c r="B357" s="5" t="s">
        <v>1480</v>
      </c>
      <c r="C357" s="5">
        <v>80010011400</v>
      </c>
      <c r="D357" s="5">
        <v>83031604400</v>
      </c>
      <c r="E357" s="5">
        <v>0</v>
      </c>
      <c r="F357" s="5" t="s">
        <v>1481</v>
      </c>
      <c r="G357" s="5">
        <v>659521</v>
      </c>
      <c r="H357" s="5" t="s">
        <v>492</v>
      </c>
      <c r="I357" s="33">
        <v>45607.578561921298</v>
      </c>
      <c r="J357" s="5" t="b">
        <v>1</v>
      </c>
      <c r="K357" s="5" t="s">
        <v>484</v>
      </c>
    </row>
    <row r="358" spans="1:11" ht="45">
      <c r="A358" s="5" t="s">
        <v>1414</v>
      </c>
      <c r="B358" s="5" t="s">
        <v>1482</v>
      </c>
      <c r="C358" s="5" t="s">
        <v>906</v>
      </c>
      <c r="D358" s="5" t="s">
        <v>907</v>
      </c>
      <c r="E358" s="5">
        <v>0</v>
      </c>
      <c r="F358" s="5" t="s">
        <v>1483</v>
      </c>
      <c r="G358" s="5">
        <v>139968</v>
      </c>
      <c r="H358" s="5" t="s">
        <v>909</v>
      </c>
      <c r="I358" s="33">
        <v>45607.578344699075</v>
      </c>
      <c r="J358" s="5" t="b">
        <v>1</v>
      </c>
      <c r="K358" s="5" t="s">
        <v>484</v>
      </c>
    </row>
    <row r="359" spans="1:11">
      <c r="A359" s="5" t="s">
        <v>1414</v>
      </c>
      <c r="B359" s="5" t="s">
        <v>1484</v>
      </c>
      <c r="C359" s="5" t="s">
        <v>924</v>
      </c>
      <c r="D359" s="5" t="s">
        <v>925</v>
      </c>
      <c r="E359" s="5">
        <v>38.15</v>
      </c>
      <c r="F359" s="5" t="s">
        <v>1485</v>
      </c>
      <c r="G359" s="5">
        <v>52</v>
      </c>
      <c r="H359" s="5" t="s">
        <v>927</v>
      </c>
      <c r="I359" s="33">
        <v>45607.578415428237</v>
      </c>
      <c r="J359" s="5" t="b">
        <v>1</v>
      </c>
      <c r="K359" s="5" t="s">
        <v>484</v>
      </c>
    </row>
    <row r="360" spans="1:11">
      <c r="A360" s="5" t="s">
        <v>1414</v>
      </c>
      <c r="B360" s="5" t="s">
        <v>1486</v>
      </c>
      <c r="C360" s="5" t="s">
        <v>950</v>
      </c>
      <c r="D360" s="5" t="s">
        <v>951</v>
      </c>
      <c r="E360" s="5">
        <v>0</v>
      </c>
      <c r="F360" s="5" t="s">
        <v>1487</v>
      </c>
      <c r="G360" s="5">
        <v>55</v>
      </c>
      <c r="H360" s="5" t="s">
        <v>1488</v>
      </c>
      <c r="I360" s="33">
        <v>45607.578535462962</v>
      </c>
      <c r="J360" s="5" t="b">
        <v>1</v>
      </c>
      <c r="K360" s="5" t="s">
        <v>484</v>
      </c>
    </row>
    <row r="361" spans="1:11" ht="30">
      <c r="A361" s="5" t="s">
        <v>1414</v>
      </c>
      <c r="B361" s="5" t="s">
        <v>1489</v>
      </c>
      <c r="C361" s="5">
        <v>605</v>
      </c>
      <c r="D361" s="5">
        <v>99824</v>
      </c>
      <c r="E361" s="5">
        <v>0</v>
      </c>
      <c r="F361" s="5" t="s">
        <v>1490</v>
      </c>
      <c r="G361" s="5">
        <v>30312</v>
      </c>
      <c r="H361" s="5" t="s">
        <v>938</v>
      </c>
      <c r="I361" s="33">
        <v>45607.578428518522</v>
      </c>
      <c r="J361" s="5" t="b">
        <v>1</v>
      </c>
      <c r="K361" s="5" t="s">
        <v>484</v>
      </c>
    </row>
    <row r="362" spans="1:11" ht="30">
      <c r="A362" s="5" t="s">
        <v>1414</v>
      </c>
      <c r="B362" s="5" t="s">
        <v>1491</v>
      </c>
      <c r="C362" s="5">
        <v>100000200</v>
      </c>
      <c r="D362" s="5">
        <v>99999400</v>
      </c>
      <c r="E362" s="5">
        <v>0</v>
      </c>
      <c r="F362" s="5" t="s">
        <v>1492</v>
      </c>
      <c r="G362" s="5">
        <v>701092</v>
      </c>
      <c r="H362" s="5" t="s">
        <v>1493</v>
      </c>
      <c r="I362" s="33">
        <v>45607.578588668985</v>
      </c>
      <c r="J362" s="5" t="b">
        <v>1</v>
      </c>
      <c r="K362" s="5" t="s">
        <v>484</v>
      </c>
    </row>
    <row r="363" spans="1:11" ht="30">
      <c r="A363" s="5" t="s">
        <v>1414</v>
      </c>
      <c r="B363" s="5" t="s">
        <v>1494</v>
      </c>
      <c r="C363" s="5" t="s">
        <v>1115</v>
      </c>
      <c r="D363" s="5" t="s">
        <v>1116</v>
      </c>
      <c r="E363" s="5">
        <v>0</v>
      </c>
      <c r="F363" s="5" t="s">
        <v>1495</v>
      </c>
      <c r="G363" s="5">
        <v>3419</v>
      </c>
      <c r="H363" s="5" t="s">
        <v>1118</v>
      </c>
      <c r="I363" s="33">
        <v>45607.578445856481</v>
      </c>
      <c r="J363" s="5" t="b">
        <v>1</v>
      </c>
      <c r="K363" s="5" t="s">
        <v>484</v>
      </c>
    </row>
    <row r="364" spans="1:11" ht="45">
      <c r="A364" s="5" t="s">
        <v>1414</v>
      </c>
      <c r="B364" s="5" t="s">
        <v>1496</v>
      </c>
      <c r="C364" s="5" t="s">
        <v>1124</v>
      </c>
      <c r="D364" s="5" t="s">
        <v>1125</v>
      </c>
      <c r="E364" s="5">
        <v>0</v>
      </c>
      <c r="F364" s="5" t="s">
        <v>1497</v>
      </c>
      <c r="G364" s="5">
        <v>18</v>
      </c>
      <c r="H364" s="5" t="s">
        <v>1498</v>
      </c>
      <c r="I364" s="33">
        <v>45607.57845857639</v>
      </c>
      <c r="J364" s="5" t="b">
        <v>1</v>
      </c>
      <c r="K364" s="5" t="s">
        <v>484</v>
      </c>
    </row>
    <row r="365" spans="1:11">
      <c r="A365" s="5" t="s">
        <v>1414</v>
      </c>
      <c r="B365" s="5" t="s">
        <v>1499</v>
      </c>
      <c r="C365" s="5" t="s">
        <v>1131</v>
      </c>
      <c r="D365" s="5" t="s">
        <v>1132</v>
      </c>
      <c r="E365" s="5">
        <v>0</v>
      </c>
      <c r="F365" s="5" t="s">
        <v>1500</v>
      </c>
      <c r="G365" s="5">
        <v>2</v>
      </c>
      <c r="H365" s="5" t="s">
        <v>1134</v>
      </c>
      <c r="I365" s="33">
        <v>45607.578495023146</v>
      </c>
      <c r="J365" s="5" t="b">
        <v>1</v>
      </c>
      <c r="K365" s="5" t="s">
        <v>484</v>
      </c>
    </row>
    <row r="366" spans="1:11" ht="30">
      <c r="A366" s="5" t="s">
        <v>1414</v>
      </c>
      <c r="B366" s="5" t="s">
        <v>1501</v>
      </c>
      <c r="C366" s="5" t="s">
        <v>1206</v>
      </c>
      <c r="D366" s="5" t="s">
        <v>1207</v>
      </c>
      <c r="E366" s="5">
        <v>0</v>
      </c>
      <c r="F366" s="5" t="s">
        <v>1456</v>
      </c>
      <c r="G366" s="5">
        <v>5</v>
      </c>
      <c r="H366" s="5" t="s">
        <v>1457</v>
      </c>
      <c r="I366" s="33">
        <v>45607.578470555556</v>
      </c>
      <c r="J366" s="5" t="b">
        <v>1</v>
      </c>
      <c r="K366" s="5" t="s">
        <v>484</v>
      </c>
    </row>
  </sheetData>
  <autoFilter ref="A1:K366" xr:uid="{E7FF2451-2740-4939-A2AC-D6D173948C0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05D67-2F32-4BCF-B8E1-D416177C446C}">
  <dimension ref="A1:A3"/>
  <sheetViews>
    <sheetView workbookViewId="0"/>
  </sheetViews>
  <sheetFormatPr defaultRowHeight="15"/>
  <sheetData>
    <row r="1" spans="1:1">
      <c r="A1" t="s">
        <v>1502</v>
      </c>
    </row>
    <row r="2" spans="1:1">
      <c r="A2" t="s">
        <v>1503</v>
      </c>
    </row>
    <row r="3" spans="1:1">
      <c r="A3" s="3" t="s">
        <v>1504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D91E-D0F5-4740-BB4F-2BC29EC33E42}">
  <dimension ref="A1:L828"/>
  <sheetViews>
    <sheetView tabSelected="1" workbookViewId="0">
      <pane ySplit="1" topLeftCell="A295" activePane="bottomLeft" state="frozen"/>
      <selection pane="bottomLeft" activeCell="C848" sqref="C848"/>
      <selection activeCell="E1" sqref="E1"/>
    </sheetView>
  </sheetViews>
  <sheetFormatPr defaultRowHeight="15"/>
  <cols>
    <col min="1" max="1" width="16.85546875" customWidth="1"/>
    <col min="2" max="2" width="19.42578125" bestFit="1" customWidth="1"/>
    <col min="3" max="3" width="58.42578125" customWidth="1"/>
    <col min="4" max="4" width="23.28515625" bestFit="1" customWidth="1"/>
    <col min="5" max="5" width="18.5703125" bestFit="1" customWidth="1"/>
    <col min="6" max="6" width="101.28515625" bestFit="1" customWidth="1"/>
    <col min="7" max="7" width="26" bestFit="1" customWidth="1"/>
    <col min="8" max="8" width="17.85546875" bestFit="1" customWidth="1"/>
    <col min="9" max="9" width="34.7109375" customWidth="1"/>
    <col min="10" max="10" width="24.85546875" bestFit="1" customWidth="1"/>
    <col min="11" max="11" width="31.7109375" bestFit="1" customWidth="1"/>
    <col min="12" max="12" width="73.28515625" bestFit="1" customWidth="1"/>
  </cols>
  <sheetData>
    <row r="1" spans="1:12">
      <c r="A1" s="21" t="s">
        <v>1505</v>
      </c>
      <c r="B1" s="21" t="s">
        <v>1506</v>
      </c>
      <c r="C1" s="21" t="s">
        <v>1507</v>
      </c>
      <c r="D1" s="21" t="s">
        <v>1508</v>
      </c>
      <c r="E1" s="21" t="s">
        <v>1509</v>
      </c>
      <c r="F1" s="21" t="s">
        <v>1510</v>
      </c>
      <c r="G1" s="21" t="s">
        <v>1511</v>
      </c>
      <c r="H1" s="21" t="s">
        <v>1512</v>
      </c>
      <c r="I1" s="21" t="s">
        <v>1513</v>
      </c>
      <c r="J1" s="21" t="s">
        <v>1514</v>
      </c>
      <c r="K1" s="21" t="s">
        <v>1515</v>
      </c>
      <c r="L1" s="21" t="s">
        <v>61</v>
      </c>
    </row>
    <row r="2" spans="1:12">
      <c r="A2" s="22" t="str">
        <f>IFERROR(IF(MATCH(L2,Medical!W:W,0)&gt;0,"Y","N"),"N")</f>
        <v>N</v>
      </c>
      <c r="B2" s="23" t="s">
        <v>1516</v>
      </c>
      <c r="C2" s="23" t="s">
        <v>1517</v>
      </c>
      <c r="D2" s="23" t="s">
        <v>1518</v>
      </c>
      <c r="E2" s="23">
        <v>1</v>
      </c>
      <c r="F2" s="23" t="s">
        <v>1519</v>
      </c>
      <c r="G2" s="23">
        <v>1</v>
      </c>
      <c r="H2" s="23" t="b">
        <v>0</v>
      </c>
      <c r="I2" s="23"/>
      <c r="J2" s="23"/>
      <c r="K2" s="23" t="b">
        <v>0</v>
      </c>
      <c r="L2" s="22" t="str">
        <f>TRIM(B2)&amp;"-"&amp;TRIM(C2)</f>
        <v>PROVIDER-DP_CREATE_TIMESTAMP</v>
      </c>
    </row>
    <row r="3" spans="1:12">
      <c r="A3" s="22" t="str">
        <f>IFERROR(IF(MATCH(L3,Medical!W:W,0)&gt;0,"Y","N"),"N")</f>
        <v>N</v>
      </c>
      <c r="B3" s="23" t="s">
        <v>1516</v>
      </c>
      <c r="C3" s="23" t="s">
        <v>1520</v>
      </c>
      <c r="D3" s="23" t="s">
        <v>1518</v>
      </c>
      <c r="E3" s="23">
        <v>2</v>
      </c>
      <c r="F3" s="23" t="s">
        <v>1519</v>
      </c>
      <c r="G3" s="23">
        <v>1</v>
      </c>
      <c r="H3" s="23" t="b">
        <v>0</v>
      </c>
      <c r="I3" s="23"/>
      <c r="J3" s="23"/>
      <c r="K3" s="23" t="b">
        <v>0</v>
      </c>
      <c r="L3" s="22" t="str">
        <f t="shared" ref="L3:L66" si="0">TRIM(B3)&amp;"-"&amp;TRIM(C3)</f>
        <v>PROVIDER-DP_UPDATE_TIMESTAMP</v>
      </c>
    </row>
    <row r="4" spans="1:12">
      <c r="A4" s="22" t="str">
        <f>IFERROR(IF(MATCH(L4,Medical!W:W,0)&gt;0,"Y","N"),"N")</f>
        <v>N</v>
      </c>
      <c r="B4" s="23" t="s">
        <v>1516</v>
      </c>
      <c r="C4" s="23" t="s">
        <v>477</v>
      </c>
      <c r="D4" s="23" t="s">
        <v>1521</v>
      </c>
      <c r="E4" s="23">
        <v>3</v>
      </c>
      <c r="F4" s="23" t="s">
        <v>1522</v>
      </c>
      <c r="G4" s="23">
        <v>1</v>
      </c>
      <c r="H4" s="23" t="b">
        <v>0</v>
      </c>
      <c r="I4" s="23"/>
      <c r="J4" s="23"/>
      <c r="K4" s="23" t="b">
        <v>0</v>
      </c>
      <c r="L4" s="22" t="str">
        <f t="shared" si="0"/>
        <v>PROVIDER-DP_RUN_ID</v>
      </c>
    </row>
    <row r="5" spans="1:12">
      <c r="A5" s="22" t="str">
        <f>IFERROR(IF(MATCH(L5,Medical!W:W,0)&gt;0,"Y","N"),"N")</f>
        <v>N</v>
      </c>
      <c r="B5" s="23" t="s">
        <v>1516</v>
      </c>
      <c r="C5" s="23" t="s">
        <v>1523</v>
      </c>
      <c r="D5" s="23" t="s">
        <v>1521</v>
      </c>
      <c r="E5" s="23">
        <v>3</v>
      </c>
      <c r="F5" s="23" t="s">
        <v>1522</v>
      </c>
      <c r="G5" s="23">
        <v>1</v>
      </c>
      <c r="H5" s="23" t="b">
        <v>0</v>
      </c>
      <c r="I5" s="23"/>
      <c r="J5" s="23"/>
      <c r="K5" s="23" t="b">
        <v>0</v>
      </c>
      <c r="L5" s="22" t="str">
        <f t="shared" si="0"/>
        <v>PROVIDER-DP_LAST_LOAD_FLAG</v>
      </c>
    </row>
    <row r="6" spans="1:12">
      <c r="A6" s="22" t="str">
        <f>IFERROR(IF(MATCH(L6,Medical!W:W,0)&gt;0,"Y","N"),"N")</f>
        <v>N</v>
      </c>
      <c r="B6" s="23" t="s">
        <v>1516</v>
      </c>
      <c r="C6" s="23" t="s">
        <v>1524</v>
      </c>
      <c r="D6" s="23" t="s">
        <v>1521</v>
      </c>
      <c r="E6" s="23">
        <v>5</v>
      </c>
      <c r="F6" s="23" t="s">
        <v>1525</v>
      </c>
      <c r="G6" s="23">
        <v>1</v>
      </c>
      <c r="H6" s="23" t="b">
        <v>0</v>
      </c>
      <c r="I6" s="23"/>
      <c r="J6" s="23"/>
      <c r="K6" s="23" t="b">
        <v>0</v>
      </c>
      <c r="L6" s="22" t="str">
        <f t="shared" si="0"/>
        <v>PROVIDER-DP_SOURCE_FILE_GROUP</v>
      </c>
    </row>
    <row r="7" spans="1:12">
      <c r="A7" s="22" t="str">
        <f>IFERROR(IF(MATCH(L7,Medical!W:W,0)&gt;0,"Y","N"),"N")</f>
        <v>N</v>
      </c>
      <c r="B7" s="23" t="s">
        <v>1516</v>
      </c>
      <c r="C7" s="23" t="s">
        <v>1526</v>
      </c>
      <c r="D7" s="23" t="s">
        <v>1527</v>
      </c>
      <c r="E7" s="23">
        <v>6</v>
      </c>
      <c r="F7" s="23"/>
      <c r="G7" s="23">
        <v>1</v>
      </c>
      <c r="H7" s="23" t="b">
        <v>0</v>
      </c>
      <c r="I7" s="23"/>
      <c r="J7" s="23"/>
      <c r="K7" s="23" t="b">
        <v>0</v>
      </c>
      <c r="L7" s="22" t="str">
        <f t="shared" si="0"/>
        <v>PROVIDER-PROVIDER_SID</v>
      </c>
    </row>
    <row r="8" spans="1:12">
      <c r="A8" s="22" t="str">
        <f>IFERROR(IF(MATCH(L8,Medical!W:W,0)&gt;0,"Y","N"),"N")</f>
        <v>N</v>
      </c>
      <c r="B8" s="23" t="s">
        <v>1516</v>
      </c>
      <c r="C8" s="23" t="s">
        <v>345</v>
      </c>
      <c r="D8" s="23" t="s">
        <v>1521</v>
      </c>
      <c r="E8" s="23">
        <v>7</v>
      </c>
      <c r="F8" s="23"/>
      <c r="G8" s="23">
        <v>1</v>
      </c>
      <c r="H8" s="23" t="b">
        <v>0</v>
      </c>
      <c r="I8" s="23" t="s">
        <v>1528</v>
      </c>
      <c r="J8" s="23"/>
      <c r="K8" s="23" t="b">
        <v>0</v>
      </c>
      <c r="L8" s="22" t="str">
        <f t="shared" si="0"/>
        <v>PROVIDER-PROV_PAYER_ASSIGNED_ID</v>
      </c>
    </row>
    <row r="9" spans="1:12">
      <c r="A9" s="22" t="str">
        <f>IFERROR(IF(MATCH(L9,Medical!W:W,0)&gt;0,"Y","N"),"N")</f>
        <v>N</v>
      </c>
      <c r="B9" s="23" t="s">
        <v>1516</v>
      </c>
      <c r="C9" s="23" t="s">
        <v>320</v>
      </c>
      <c r="D9" s="23" t="s">
        <v>1521</v>
      </c>
      <c r="E9" s="23">
        <v>8</v>
      </c>
      <c r="F9" s="23"/>
      <c r="G9" s="23">
        <v>1</v>
      </c>
      <c r="H9" s="23" t="b">
        <v>0</v>
      </c>
      <c r="I9" s="23" t="s">
        <v>1529</v>
      </c>
      <c r="J9" s="23"/>
      <c r="K9" s="23" t="b">
        <v>0</v>
      </c>
      <c r="L9" s="22" t="str">
        <f t="shared" si="0"/>
        <v>PROVIDER-PROV_ADD_LINE_1</v>
      </c>
    </row>
    <row r="10" spans="1:12">
      <c r="A10" s="22" t="str">
        <f>IFERROR(IF(MATCH(L10,Medical!W:W,0)&gt;0,"Y","N"),"N")</f>
        <v>N</v>
      </c>
      <c r="B10" s="23" t="s">
        <v>1516</v>
      </c>
      <c r="C10" s="23" t="s">
        <v>322</v>
      </c>
      <c r="D10" s="23" t="s">
        <v>1521</v>
      </c>
      <c r="E10" s="23">
        <v>9</v>
      </c>
      <c r="F10" s="23"/>
      <c r="G10" s="23">
        <v>1</v>
      </c>
      <c r="H10" s="23" t="b">
        <v>0</v>
      </c>
      <c r="I10" s="23" t="s">
        <v>1529</v>
      </c>
      <c r="J10" s="23"/>
      <c r="K10" s="23" t="b">
        <v>0</v>
      </c>
      <c r="L10" s="22" t="str">
        <f t="shared" si="0"/>
        <v>PROVIDER-PROV_ADD_LINE_2</v>
      </c>
    </row>
    <row r="11" spans="1:12">
      <c r="A11" s="22" t="str">
        <f>IFERROR(IF(MATCH(L11,Medical!W:W,0)&gt;0,"Y","N"),"N")</f>
        <v>N</v>
      </c>
      <c r="B11" s="23" t="s">
        <v>1516</v>
      </c>
      <c r="C11" s="23" t="s">
        <v>1530</v>
      </c>
      <c r="D11" s="23" t="s">
        <v>1521</v>
      </c>
      <c r="E11" s="23">
        <v>10</v>
      </c>
      <c r="F11" s="23"/>
      <c r="G11" s="23">
        <v>1</v>
      </c>
      <c r="H11" s="23" t="b">
        <v>0</v>
      </c>
      <c r="I11" s="23"/>
      <c r="J11" s="23"/>
      <c r="K11" s="23" t="b">
        <v>0</v>
      </c>
      <c r="L11" s="22" t="str">
        <f t="shared" si="0"/>
        <v>PROVIDER-PROV_AFFILIATION_DESC</v>
      </c>
    </row>
    <row r="12" spans="1:12">
      <c r="A12" s="22" t="str">
        <f>IFERROR(IF(MATCH(L12,Medical!W:W,0)&gt;0,"Y","N"),"N")</f>
        <v>N</v>
      </c>
      <c r="B12" s="23" t="s">
        <v>1516</v>
      </c>
      <c r="C12" s="23" t="s">
        <v>1531</v>
      </c>
      <c r="D12" s="23" t="s">
        <v>1521</v>
      </c>
      <c r="E12" s="23">
        <v>11</v>
      </c>
      <c r="F12" s="23"/>
      <c r="G12" s="23">
        <v>1</v>
      </c>
      <c r="H12" s="23" t="b">
        <v>0</v>
      </c>
      <c r="I12" s="23"/>
      <c r="J12" s="23"/>
      <c r="K12" s="23" t="b">
        <v>0</v>
      </c>
      <c r="L12" s="22" t="str">
        <f t="shared" si="0"/>
        <v>PROVIDER-PROV_AFFILIATION_NUM</v>
      </c>
    </row>
    <row r="13" spans="1:12">
      <c r="A13" s="22" t="str">
        <f>IFERROR(IF(MATCH(L13,Medical!W:W,0)&gt;0,"Y","N"),"N")</f>
        <v>N</v>
      </c>
      <c r="B13" s="23" t="s">
        <v>1516</v>
      </c>
      <c r="C13" s="23" t="s">
        <v>1532</v>
      </c>
      <c r="D13" s="23" t="s">
        <v>1521</v>
      </c>
      <c r="E13" s="23">
        <v>12</v>
      </c>
      <c r="F13" s="23"/>
      <c r="G13" s="23">
        <v>1</v>
      </c>
      <c r="H13" s="23" t="b">
        <v>0</v>
      </c>
      <c r="I13" s="23"/>
      <c r="J13" s="23"/>
      <c r="K13" s="23" t="b">
        <v>0</v>
      </c>
      <c r="L13" s="22" t="str">
        <f t="shared" si="0"/>
        <v>PROVIDER-PROV_AFTER_HOURS_PHONE</v>
      </c>
    </row>
    <row r="14" spans="1:12">
      <c r="A14" s="22" t="str">
        <f>IFERROR(IF(MATCH(L14,Medical!W:W,0)&gt;0,"Y","N"),"N")</f>
        <v>N</v>
      </c>
      <c r="B14" s="23" t="s">
        <v>1516</v>
      </c>
      <c r="C14" s="23" t="s">
        <v>1533</v>
      </c>
      <c r="D14" s="23" t="s">
        <v>1534</v>
      </c>
      <c r="E14" s="23">
        <v>13</v>
      </c>
      <c r="F14" s="23"/>
      <c r="G14" s="23">
        <v>1</v>
      </c>
      <c r="H14" s="23" t="b">
        <v>0</v>
      </c>
      <c r="I14" s="23"/>
      <c r="J14" s="23"/>
      <c r="K14" s="23" t="b">
        <v>0</v>
      </c>
      <c r="L14" s="22" t="str">
        <f t="shared" si="0"/>
        <v>PROVIDER-PROV_BIRTH_DT</v>
      </c>
    </row>
    <row r="15" spans="1:12">
      <c r="A15" s="22" t="str">
        <f>IFERROR(IF(MATCH(L15,Medical!W:W,0)&gt;0,"Y","N"),"N")</f>
        <v>N</v>
      </c>
      <c r="B15" s="23" t="s">
        <v>1516</v>
      </c>
      <c r="C15" s="23" t="s">
        <v>324</v>
      </c>
      <c r="D15" s="23" t="s">
        <v>1521</v>
      </c>
      <c r="E15" s="23">
        <v>14</v>
      </c>
      <c r="F15" s="23"/>
      <c r="G15" s="23">
        <v>1</v>
      </c>
      <c r="H15" s="23" t="b">
        <v>0</v>
      </c>
      <c r="I15" s="23" t="s">
        <v>1535</v>
      </c>
      <c r="J15" s="23"/>
      <c r="K15" s="23" t="b">
        <v>0</v>
      </c>
      <c r="L15" s="22" t="str">
        <f t="shared" si="0"/>
        <v>PROVIDER-PROV_CITY</v>
      </c>
    </row>
    <row r="16" spans="1:12">
      <c r="A16" s="22" t="str">
        <f>IFERROR(IF(MATCH(L16,Medical!W:W,0)&gt;0,"Y","N"),"N")</f>
        <v>N</v>
      </c>
      <c r="B16" s="23" t="s">
        <v>1516</v>
      </c>
      <c r="C16" s="23" t="s">
        <v>1536</v>
      </c>
      <c r="D16" s="23" t="s">
        <v>1534</v>
      </c>
      <c r="E16" s="23">
        <v>15</v>
      </c>
      <c r="F16" s="23"/>
      <c r="G16" s="23">
        <v>1</v>
      </c>
      <c r="H16" s="23" t="b">
        <v>0</v>
      </c>
      <c r="I16" s="23"/>
      <c r="J16" s="23"/>
      <c r="K16" s="23" t="b">
        <v>0</v>
      </c>
      <c r="L16" s="22" t="str">
        <f t="shared" si="0"/>
        <v>PROVIDER-PROV_CLIA_EXP_DT</v>
      </c>
    </row>
    <row r="17" spans="1:12">
      <c r="A17" s="22" t="str">
        <f>IFERROR(IF(MATCH(L17,Medical!W:W,0)&gt;0,"Y","N"),"N")</f>
        <v>N</v>
      </c>
      <c r="B17" s="23" t="s">
        <v>1516</v>
      </c>
      <c r="C17" s="23" t="s">
        <v>1537</v>
      </c>
      <c r="D17" s="23" t="s">
        <v>1521</v>
      </c>
      <c r="E17" s="23">
        <v>16</v>
      </c>
      <c r="F17" s="23"/>
      <c r="G17" s="23">
        <v>1</v>
      </c>
      <c r="H17" s="23" t="b">
        <v>0</v>
      </c>
      <c r="I17" s="23"/>
      <c r="J17" s="23"/>
      <c r="K17" s="23" t="b">
        <v>0</v>
      </c>
      <c r="L17" s="22" t="str">
        <f t="shared" si="0"/>
        <v>PROVIDER-PROV_CLIA_NUM</v>
      </c>
    </row>
    <row r="18" spans="1:12">
      <c r="A18" s="22" t="str">
        <f>IFERROR(IF(MATCH(L18,Medical!W:W,0)&gt;0,"Y","N"),"N")</f>
        <v>N</v>
      </c>
      <c r="B18" s="23" t="s">
        <v>1516</v>
      </c>
      <c r="C18" s="23" t="s">
        <v>1538</v>
      </c>
      <c r="D18" s="23" t="s">
        <v>1521</v>
      </c>
      <c r="E18" s="23">
        <v>17</v>
      </c>
      <c r="F18" s="23"/>
      <c r="G18" s="23">
        <v>1</v>
      </c>
      <c r="H18" s="23" t="b">
        <v>0</v>
      </c>
      <c r="I18" s="23" t="s">
        <v>1529</v>
      </c>
      <c r="J18" s="23"/>
      <c r="K18" s="23" t="b">
        <v>0</v>
      </c>
      <c r="L18" s="22" t="str">
        <f t="shared" si="0"/>
        <v>PROVIDER-PROV_CONTRACT_CLASSIFICATION</v>
      </c>
    </row>
    <row r="19" spans="1:12">
      <c r="A19" s="22" t="str">
        <f>IFERROR(IF(MATCH(L19,Medical!W:W,0)&gt;0,"Y","N"),"N")</f>
        <v>N</v>
      </c>
      <c r="B19" s="23" t="s">
        <v>1516</v>
      </c>
      <c r="C19" s="23" t="s">
        <v>326</v>
      </c>
      <c r="D19" s="23" t="s">
        <v>1521</v>
      </c>
      <c r="E19" s="23">
        <v>18</v>
      </c>
      <c r="F19" s="23"/>
      <c r="G19" s="23">
        <v>1</v>
      </c>
      <c r="H19" s="23" t="b">
        <v>0</v>
      </c>
      <c r="I19" s="23" t="s">
        <v>1529</v>
      </c>
      <c r="J19" s="23"/>
      <c r="K19" s="23" t="b">
        <v>0</v>
      </c>
      <c r="L19" s="22" t="str">
        <f t="shared" si="0"/>
        <v>PROVIDER-PROV_COUNTY</v>
      </c>
    </row>
    <row r="20" spans="1:12">
      <c r="A20" s="22" t="str">
        <f>IFERROR(IF(MATCH(L20,Medical!W:W,0)&gt;0,"Y","N"),"N")</f>
        <v>N</v>
      </c>
      <c r="B20" s="23" t="s">
        <v>1516</v>
      </c>
      <c r="C20" s="23" t="s">
        <v>1539</v>
      </c>
      <c r="D20" s="23" t="s">
        <v>1534</v>
      </c>
      <c r="E20" s="23">
        <v>19</v>
      </c>
      <c r="F20" s="23"/>
      <c r="G20" s="23">
        <v>1</v>
      </c>
      <c r="H20" s="23" t="b">
        <v>0</v>
      </c>
      <c r="I20" s="23"/>
      <c r="J20" s="23"/>
      <c r="K20" s="23" t="b">
        <v>0</v>
      </c>
      <c r="L20" s="22" t="str">
        <f t="shared" si="0"/>
        <v>PROVIDER-PROV_DEA_EXP_DT</v>
      </c>
    </row>
    <row r="21" spans="1:12">
      <c r="A21" s="22" t="str">
        <f>IFERROR(IF(MATCH(L21,Medical!W:W,0)&gt;0,"Y","N"),"N")</f>
        <v>N</v>
      </c>
      <c r="B21" s="23" t="s">
        <v>1516</v>
      </c>
      <c r="C21" s="23" t="s">
        <v>1540</v>
      </c>
      <c r="D21" s="23" t="s">
        <v>1521</v>
      </c>
      <c r="E21" s="23">
        <v>20</v>
      </c>
      <c r="F21" s="23"/>
      <c r="G21" s="23">
        <v>1</v>
      </c>
      <c r="H21" s="23" t="b">
        <v>0</v>
      </c>
      <c r="I21" s="23" t="s">
        <v>1529</v>
      </c>
      <c r="J21" s="23"/>
      <c r="K21" s="23" t="b">
        <v>0</v>
      </c>
      <c r="L21" s="22" t="str">
        <f t="shared" si="0"/>
        <v>PROVIDER-PROV_DEA_NUM</v>
      </c>
    </row>
    <row r="22" spans="1:12">
      <c r="A22" s="22" t="str">
        <f>IFERROR(IF(MATCH(L22,Medical!W:W,0)&gt;0,"Y","N"),"N")</f>
        <v>N</v>
      </c>
      <c r="B22" s="23" t="s">
        <v>1516</v>
      </c>
      <c r="C22" s="23" t="s">
        <v>1541</v>
      </c>
      <c r="D22" s="23" t="s">
        <v>1521</v>
      </c>
      <c r="E22" s="23">
        <v>21</v>
      </c>
      <c r="F22" s="23"/>
      <c r="G22" s="23">
        <v>1</v>
      </c>
      <c r="H22" s="23" t="b">
        <v>0</v>
      </c>
      <c r="I22" s="23"/>
      <c r="J22" s="23"/>
      <c r="K22" s="23" t="b">
        <v>0</v>
      </c>
      <c r="L22" s="22" t="str">
        <f t="shared" si="0"/>
        <v>PROVIDER-PROV_DEGREE</v>
      </c>
    </row>
    <row r="23" spans="1:12">
      <c r="A23" s="22" t="str">
        <f>IFERROR(IF(MATCH(L23,Medical!W:W,0)&gt;0,"Y","N"),"N")</f>
        <v>N</v>
      </c>
      <c r="B23" s="23" t="s">
        <v>1516</v>
      </c>
      <c r="C23" s="23" t="s">
        <v>1542</v>
      </c>
      <c r="D23" s="23" t="s">
        <v>1521</v>
      </c>
      <c r="E23" s="23">
        <v>22</v>
      </c>
      <c r="F23" s="23"/>
      <c r="G23" s="23">
        <v>1</v>
      </c>
      <c r="H23" s="23" t="b">
        <v>0</v>
      </c>
      <c r="I23" s="23"/>
      <c r="J23" s="23"/>
      <c r="K23" s="23" t="b">
        <v>0</v>
      </c>
      <c r="L23" s="22" t="str">
        <f t="shared" si="0"/>
        <v>PROVIDER-PROV_EMAIL</v>
      </c>
    </row>
    <row r="24" spans="1:12">
      <c r="A24" s="22" t="str">
        <f>IFERROR(IF(MATCH(L24,Medical!W:W,0)&gt;0,"Y","N"),"N")</f>
        <v>N</v>
      </c>
      <c r="B24" s="23" t="s">
        <v>1516</v>
      </c>
      <c r="C24" s="23" t="s">
        <v>1543</v>
      </c>
      <c r="D24" s="23" t="s">
        <v>1521</v>
      </c>
      <c r="E24" s="23">
        <v>23</v>
      </c>
      <c r="F24" s="23"/>
      <c r="G24" s="23">
        <v>1</v>
      </c>
      <c r="H24" s="23" t="b">
        <v>0</v>
      </c>
      <c r="I24" s="23"/>
      <c r="J24" s="23"/>
      <c r="K24" s="23" t="b">
        <v>0</v>
      </c>
      <c r="L24" s="22" t="str">
        <f t="shared" si="0"/>
        <v>PROVIDER-PROV_EXCLUDE_FROM_DIRECTORY</v>
      </c>
    </row>
    <row r="25" spans="1:12">
      <c r="A25" s="22" t="str">
        <f>IFERROR(IF(MATCH(L25,Medical!W:W,0)&gt;0,"Y","N"),"N")</f>
        <v>N</v>
      </c>
      <c r="B25" s="23" t="s">
        <v>1516</v>
      </c>
      <c r="C25" s="23" t="s">
        <v>1544</v>
      </c>
      <c r="D25" s="23" t="s">
        <v>1521</v>
      </c>
      <c r="E25" s="23">
        <v>24</v>
      </c>
      <c r="F25" s="23"/>
      <c r="G25" s="23">
        <v>1</v>
      </c>
      <c r="H25" s="23" t="b">
        <v>0</v>
      </c>
      <c r="I25" s="23"/>
      <c r="J25" s="23"/>
      <c r="K25" s="23" t="b">
        <v>0</v>
      </c>
      <c r="L25" s="22" t="str">
        <f t="shared" si="0"/>
        <v>PROVIDER-PROV_EXCLUDE_REASON</v>
      </c>
    </row>
    <row r="26" spans="1:12">
      <c r="A26" s="22" t="str">
        <f>IFERROR(IF(MATCH(L26,Medical!W:W,0)&gt;0,"Y","N"),"N")</f>
        <v>N</v>
      </c>
      <c r="B26" s="23" t="s">
        <v>1516</v>
      </c>
      <c r="C26" s="23" t="s">
        <v>1545</v>
      </c>
      <c r="D26" s="23" t="s">
        <v>1521</v>
      </c>
      <c r="E26" s="23">
        <v>25</v>
      </c>
      <c r="F26" s="23"/>
      <c r="G26" s="23">
        <v>1</v>
      </c>
      <c r="H26" s="23" t="b">
        <v>0</v>
      </c>
      <c r="I26" s="23"/>
      <c r="J26" s="23"/>
      <c r="K26" s="23" t="b">
        <v>0</v>
      </c>
      <c r="L26" s="22" t="str">
        <f t="shared" si="0"/>
        <v>PROVIDER-PROV_FAX_NUM</v>
      </c>
    </row>
    <row r="27" spans="1:12">
      <c r="A27" s="22" t="str">
        <f>IFERROR(IF(MATCH(L27,Medical!W:W,0)&gt;0,"Y","N"),"N")</f>
        <v>N</v>
      </c>
      <c r="B27" s="23" t="s">
        <v>1516</v>
      </c>
      <c r="C27" s="23" t="s">
        <v>1546</v>
      </c>
      <c r="D27" s="23" t="s">
        <v>1521</v>
      </c>
      <c r="E27" s="23">
        <v>26</v>
      </c>
      <c r="F27" s="23"/>
      <c r="G27" s="23">
        <v>1</v>
      </c>
      <c r="H27" s="23" t="b">
        <v>0</v>
      </c>
      <c r="I27" s="23" t="s">
        <v>1547</v>
      </c>
      <c r="J27" s="23"/>
      <c r="K27" s="23" t="b">
        <v>0</v>
      </c>
      <c r="L27" s="22" t="str">
        <f t="shared" si="0"/>
        <v>PROVIDER-PROV_FIRST_NAME</v>
      </c>
    </row>
    <row r="28" spans="1:12">
      <c r="A28" s="22" t="str">
        <f>IFERROR(IF(MATCH(L28,Medical!W:W,0)&gt;0,"Y","N"),"N")</f>
        <v>N</v>
      </c>
      <c r="B28" s="23" t="s">
        <v>1516</v>
      </c>
      <c r="C28" s="23" t="s">
        <v>1548</v>
      </c>
      <c r="D28" s="23" t="s">
        <v>1521</v>
      </c>
      <c r="E28" s="23">
        <v>27</v>
      </c>
      <c r="F28" s="23"/>
      <c r="G28" s="23">
        <v>1</v>
      </c>
      <c r="H28" s="23" t="b">
        <v>0</v>
      </c>
      <c r="I28" s="23" t="s">
        <v>1549</v>
      </c>
      <c r="J28" s="23"/>
      <c r="K28" s="23" t="b">
        <v>0</v>
      </c>
      <c r="L28" s="22" t="str">
        <f t="shared" si="0"/>
        <v>PROVIDER-PROV_FULL_NAME</v>
      </c>
    </row>
    <row r="29" spans="1:12">
      <c r="A29" s="22" t="str">
        <f>IFERROR(IF(MATCH(L29,Medical!W:W,0)&gt;0,"Y","N"),"N")</f>
        <v>N</v>
      </c>
      <c r="B29" s="23" t="s">
        <v>1516</v>
      </c>
      <c r="C29" s="23" t="s">
        <v>1550</v>
      </c>
      <c r="D29" s="23" t="s">
        <v>1521</v>
      </c>
      <c r="E29" s="23">
        <v>28</v>
      </c>
      <c r="F29" s="23"/>
      <c r="G29" s="23">
        <v>1</v>
      </c>
      <c r="H29" s="23" t="b">
        <v>0</v>
      </c>
      <c r="I29" s="23"/>
      <c r="J29" s="23"/>
      <c r="K29" s="23" t="b">
        <v>0</v>
      </c>
      <c r="L29" s="22" t="str">
        <f t="shared" si="0"/>
        <v>PROVIDER-PROV_GENDER</v>
      </c>
    </row>
    <row r="30" spans="1:12">
      <c r="A30" s="22" t="str">
        <f>IFERROR(IF(MATCH(L30,Medical!W:W,0)&gt;0,"Y","N"),"N")</f>
        <v>N</v>
      </c>
      <c r="B30" s="23" t="s">
        <v>1516</v>
      </c>
      <c r="C30" s="23" t="s">
        <v>1551</v>
      </c>
      <c r="D30" s="23" t="s">
        <v>1521</v>
      </c>
      <c r="E30" s="23">
        <v>29</v>
      </c>
      <c r="F30" s="23"/>
      <c r="G30" s="23">
        <v>1</v>
      </c>
      <c r="H30" s="23" t="b">
        <v>0</v>
      </c>
      <c r="I30" s="23" t="s">
        <v>1529</v>
      </c>
      <c r="J30" s="23"/>
      <c r="K30" s="23" t="b">
        <v>0</v>
      </c>
      <c r="L30" s="22" t="str">
        <f t="shared" si="0"/>
        <v>PROVIDER-PROV_GROUP_NAME_FULL</v>
      </c>
    </row>
    <row r="31" spans="1:12">
      <c r="A31" s="22" t="str">
        <f>IFERROR(IF(MATCH(L31,Medical!W:W,0)&gt;0,"Y","N"),"N")</f>
        <v>N</v>
      </c>
      <c r="B31" s="23" t="s">
        <v>1516</v>
      </c>
      <c r="C31" s="23" t="s">
        <v>1552</v>
      </c>
      <c r="D31" s="23" t="s">
        <v>1521</v>
      </c>
      <c r="E31" s="23">
        <v>30</v>
      </c>
      <c r="F31" s="23"/>
      <c r="G31" s="23">
        <v>1</v>
      </c>
      <c r="H31" s="23" t="b">
        <v>0</v>
      </c>
      <c r="I31" s="23"/>
      <c r="J31" s="23"/>
      <c r="K31" s="23" t="b">
        <v>0</v>
      </c>
      <c r="L31" s="22" t="str">
        <f t="shared" si="0"/>
        <v>PROVIDER-PROV_HANDICAP_ACCESSIBILITY_DESC</v>
      </c>
    </row>
    <row r="32" spans="1:12">
      <c r="A32" s="22" t="str">
        <f>IFERROR(IF(MATCH(L32,Medical!W:W,0)&gt;0,"Y","N"),"N")</f>
        <v>N</v>
      </c>
      <c r="B32" s="23" t="s">
        <v>1516</v>
      </c>
      <c r="C32" s="23" t="s">
        <v>1553</v>
      </c>
      <c r="D32" s="23" t="s">
        <v>1521</v>
      </c>
      <c r="E32" s="23">
        <v>31</v>
      </c>
      <c r="F32" s="23"/>
      <c r="G32" s="23">
        <v>1</v>
      </c>
      <c r="H32" s="23" t="b">
        <v>0</v>
      </c>
      <c r="I32" s="23"/>
      <c r="J32" s="23"/>
      <c r="K32" s="23" t="b">
        <v>0</v>
      </c>
      <c r="L32" s="22" t="str">
        <f t="shared" si="0"/>
        <v>PROVIDER-PROV_HANDICAP_ACCESSIBILITY_IND</v>
      </c>
    </row>
    <row r="33" spans="1:12">
      <c r="A33" s="22" t="str">
        <f>IFERROR(IF(MATCH(L33,Medical!W:W,0)&gt;0,"Y","N"),"N")</f>
        <v>N</v>
      </c>
      <c r="B33" s="23" t="s">
        <v>1516</v>
      </c>
      <c r="C33" s="23" t="s">
        <v>1554</v>
      </c>
      <c r="D33" s="23" t="s">
        <v>1534</v>
      </c>
      <c r="E33" s="23">
        <v>32</v>
      </c>
      <c r="F33" s="23"/>
      <c r="G33" s="23">
        <v>1</v>
      </c>
      <c r="H33" s="23" t="b">
        <v>0</v>
      </c>
      <c r="I33" s="23"/>
      <c r="J33" s="23"/>
      <c r="K33" s="23" t="b">
        <v>0</v>
      </c>
      <c r="L33" s="22" t="str">
        <f t="shared" si="0"/>
        <v>PROVIDER-PROV_ISSUED_DT</v>
      </c>
    </row>
    <row r="34" spans="1:12">
      <c r="A34" s="22" t="str">
        <f>IFERROR(IF(MATCH(L34,Medical!W:W,0)&gt;0,"Y","N"),"N")</f>
        <v>N</v>
      </c>
      <c r="B34" s="23" t="s">
        <v>1516</v>
      </c>
      <c r="C34" s="23" t="s">
        <v>1555</v>
      </c>
      <c r="D34" s="23" t="s">
        <v>1521</v>
      </c>
      <c r="E34" s="23">
        <v>33</v>
      </c>
      <c r="F34" s="23"/>
      <c r="G34" s="23">
        <v>1</v>
      </c>
      <c r="H34" s="23" t="b">
        <v>0</v>
      </c>
      <c r="I34" s="23"/>
      <c r="J34" s="23"/>
      <c r="K34" s="23" t="b">
        <v>0</v>
      </c>
      <c r="L34" s="22" t="str">
        <f t="shared" si="0"/>
        <v>PROVIDER-PROV_LANGUAGE_1</v>
      </c>
    </row>
    <row r="35" spans="1:12">
      <c r="A35" s="22" t="str">
        <f>IFERROR(IF(MATCH(L35,Medical!W:W,0)&gt;0,"Y","N"),"N")</f>
        <v>N</v>
      </c>
      <c r="B35" s="23" t="s">
        <v>1516</v>
      </c>
      <c r="C35" s="23" t="s">
        <v>1556</v>
      </c>
      <c r="D35" s="23" t="s">
        <v>1521</v>
      </c>
      <c r="E35" s="23">
        <v>34</v>
      </c>
      <c r="F35" s="23"/>
      <c r="G35" s="23">
        <v>1</v>
      </c>
      <c r="H35" s="23" t="b">
        <v>0</v>
      </c>
      <c r="I35" s="23"/>
      <c r="J35" s="23"/>
      <c r="K35" s="23" t="b">
        <v>0</v>
      </c>
      <c r="L35" s="22" t="str">
        <f t="shared" si="0"/>
        <v>PROVIDER-PROV_LANGUAGE_2</v>
      </c>
    </row>
    <row r="36" spans="1:12">
      <c r="A36" s="22" t="str">
        <f>IFERROR(IF(MATCH(L36,Medical!W:W,0)&gt;0,"Y","N"),"N")</f>
        <v>N</v>
      </c>
      <c r="B36" s="23" t="s">
        <v>1516</v>
      </c>
      <c r="C36" s="23" t="s">
        <v>1557</v>
      </c>
      <c r="D36" s="23" t="s">
        <v>1521</v>
      </c>
      <c r="E36" s="23">
        <v>35</v>
      </c>
      <c r="F36" s="23"/>
      <c r="G36" s="23">
        <v>1</v>
      </c>
      <c r="H36" s="23" t="b">
        <v>0</v>
      </c>
      <c r="I36" s="23"/>
      <c r="J36" s="23"/>
      <c r="K36" s="23" t="b">
        <v>0</v>
      </c>
      <c r="L36" s="22" t="str">
        <f t="shared" si="0"/>
        <v>PROVIDER-PROV_LANGUAGE_3</v>
      </c>
    </row>
    <row r="37" spans="1:12">
      <c r="A37" s="22" t="str">
        <f>IFERROR(IF(MATCH(L37,Medical!W:W,0)&gt;0,"Y","N"),"N")</f>
        <v>N</v>
      </c>
      <c r="B37" s="23" t="s">
        <v>1516</v>
      </c>
      <c r="C37" s="23" t="s">
        <v>1558</v>
      </c>
      <c r="D37" s="23" t="s">
        <v>1521</v>
      </c>
      <c r="E37" s="23">
        <v>36</v>
      </c>
      <c r="F37" s="23"/>
      <c r="G37" s="23">
        <v>1</v>
      </c>
      <c r="H37" s="23" t="b">
        <v>0</v>
      </c>
      <c r="I37" s="23" t="s">
        <v>1529</v>
      </c>
      <c r="J37" s="23"/>
      <c r="K37" s="23" t="b">
        <v>0</v>
      </c>
      <c r="L37" s="22" t="str">
        <f t="shared" si="0"/>
        <v>PROVIDER-PROV_LAST_NAME</v>
      </c>
    </row>
    <row r="38" spans="1:12">
      <c r="A38" s="22" t="str">
        <f>IFERROR(IF(MATCH(L38,Medical!W:W,0)&gt;0,"Y","N"),"N")</f>
        <v>N</v>
      </c>
      <c r="B38" s="23" t="s">
        <v>1516</v>
      </c>
      <c r="C38" s="23" t="s">
        <v>1559</v>
      </c>
      <c r="D38" s="23" t="s">
        <v>1534</v>
      </c>
      <c r="E38" s="23">
        <v>37</v>
      </c>
      <c r="F38" s="23"/>
      <c r="G38" s="23">
        <v>1</v>
      </c>
      <c r="H38" s="23" t="b">
        <v>0</v>
      </c>
      <c r="I38" s="23"/>
      <c r="J38" s="23"/>
      <c r="K38" s="23" t="b">
        <v>0</v>
      </c>
      <c r="L38" s="22" t="str">
        <f t="shared" si="0"/>
        <v>PROVIDER-PROV_LAST_VERIFIED_DT</v>
      </c>
    </row>
    <row r="39" spans="1:12">
      <c r="A39" s="22" t="str">
        <f>IFERROR(IF(MATCH(L39,Medical!W:W,0)&gt;0,"Y","N"),"N")</f>
        <v>N</v>
      </c>
      <c r="B39" s="23" t="s">
        <v>1516</v>
      </c>
      <c r="C39" s="23" t="s">
        <v>1560</v>
      </c>
      <c r="D39" s="23" t="s">
        <v>1561</v>
      </c>
      <c r="E39" s="23">
        <v>38</v>
      </c>
      <c r="F39" s="23"/>
      <c r="G39" s="23">
        <v>1</v>
      </c>
      <c r="H39" s="23" t="b">
        <v>0</v>
      </c>
      <c r="I39" s="23"/>
      <c r="J39" s="23"/>
      <c r="K39" s="23" t="b">
        <v>0</v>
      </c>
      <c r="L39" s="22" t="str">
        <f t="shared" si="0"/>
        <v>PROVIDER-PROV_LATITUDE</v>
      </c>
    </row>
    <row r="40" spans="1:12">
      <c r="A40" s="22" t="str">
        <f>IFERROR(IF(MATCH(L40,Medical!W:W,0)&gt;0,"Y","N"),"N")</f>
        <v>N</v>
      </c>
      <c r="B40" s="23" t="s">
        <v>1516</v>
      </c>
      <c r="C40" s="23" t="s">
        <v>1562</v>
      </c>
      <c r="D40" s="23" t="s">
        <v>1534</v>
      </c>
      <c r="E40" s="23">
        <v>39</v>
      </c>
      <c r="F40" s="23"/>
      <c r="G40" s="23">
        <v>1</v>
      </c>
      <c r="H40" s="23" t="b">
        <v>0</v>
      </c>
      <c r="I40" s="23"/>
      <c r="J40" s="23"/>
      <c r="K40" s="23" t="b">
        <v>0</v>
      </c>
      <c r="L40" s="22" t="str">
        <f t="shared" si="0"/>
        <v>PROVIDER-PROV_LICENSE_1_EXP_DT</v>
      </c>
    </row>
    <row r="41" spans="1:12">
      <c r="A41" s="22" t="str">
        <f>IFERROR(IF(MATCH(L41,Medical!W:W,0)&gt;0,"Y","N"),"N")</f>
        <v>N</v>
      </c>
      <c r="B41" s="23" t="s">
        <v>1516</v>
      </c>
      <c r="C41" s="23" t="s">
        <v>337</v>
      </c>
      <c r="D41" s="23" t="s">
        <v>1521</v>
      </c>
      <c r="E41" s="23">
        <v>40</v>
      </c>
      <c r="F41" s="23"/>
      <c r="G41" s="23">
        <v>1</v>
      </c>
      <c r="H41" s="23" t="b">
        <v>0</v>
      </c>
      <c r="I41" s="23" t="s">
        <v>1529</v>
      </c>
      <c r="J41" s="23"/>
      <c r="K41" s="23" t="b">
        <v>0</v>
      </c>
      <c r="L41" s="22" t="str">
        <f t="shared" si="0"/>
        <v>PROVIDER-PROV_LICENSE_1_NUM</v>
      </c>
    </row>
    <row r="42" spans="1:12">
      <c r="A42" s="22" t="str">
        <f>IFERROR(IF(MATCH(L42,Medical!W:W,0)&gt;0,"Y","N"),"N")</f>
        <v>N</v>
      </c>
      <c r="B42" s="23" t="s">
        <v>1516</v>
      </c>
      <c r="C42" s="23" t="s">
        <v>1563</v>
      </c>
      <c r="D42" s="23" t="s">
        <v>1534</v>
      </c>
      <c r="E42" s="23">
        <v>41</v>
      </c>
      <c r="F42" s="23"/>
      <c r="G42" s="23">
        <v>1</v>
      </c>
      <c r="H42" s="23" t="b">
        <v>0</v>
      </c>
      <c r="I42" s="23"/>
      <c r="J42" s="23"/>
      <c r="K42" s="23" t="b">
        <v>0</v>
      </c>
      <c r="L42" s="22" t="str">
        <f t="shared" si="0"/>
        <v>PROVIDER-PROV_LICENSE_2_EXP_DT</v>
      </c>
    </row>
    <row r="43" spans="1:12">
      <c r="A43" s="22" t="str">
        <f>IFERROR(IF(MATCH(L43,Medical!W:W,0)&gt;0,"Y","N"),"N")</f>
        <v>N</v>
      </c>
      <c r="B43" s="23" t="s">
        <v>1516</v>
      </c>
      <c r="C43" s="23" t="s">
        <v>1564</v>
      </c>
      <c r="D43" s="23" t="s">
        <v>1521</v>
      </c>
      <c r="E43" s="23">
        <v>42</v>
      </c>
      <c r="F43" s="23"/>
      <c r="G43" s="23">
        <v>1</v>
      </c>
      <c r="H43" s="23" t="b">
        <v>0</v>
      </c>
      <c r="I43" s="23"/>
      <c r="J43" s="23"/>
      <c r="K43" s="23" t="b">
        <v>0</v>
      </c>
      <c r="L43" s="22" t="str">
        <f t="shared" si="0"/>
        <v>PROVIDER-PROV_LICENSE_2_NUM</v>
      </c>
    </row>
    <row r="44" spans="1:12">
      <c r="A44" s="22" t="str">
        <f>IFERROR(IF(MATCH(L44,Medical!W:W,0)&gt;0,"Y","N"),"N")</f>
        <v>N</v>
      </c>
      <c r="B44" s="23" t="s">
        <v>1516</v>
      </c>
      <c r="C44" s="23" t="s">
        <v>1565</v>
      </c>
      <c r="D44" s="23" t="s">
        <v>1534</v>
      </c>
      <c r="E44" s="23">
        <v>43</v>
      </c>
      <c r="F44" s="23"/>
      <c r="G44" s="23">
        <v>1</v>
      </c>
      <c r="H44" s="23" t="b">
        <v>0</v>
      </c>
      <c r="I44" s="23"/>
      <c r="J44" s="23"/>
      <c r="K44" s="23" t="b">
        <v>0</v>
      </c>
      <c r="L44" s="22" t="str">
        <f t="shared" si="0"/>
        <v>PROVIDER-PROV_LICENSE_3_EXP_DT</v>
      </c>
    </row>
    <row r="45" spans="1:12">
      <c r="A45" s="22" t="str">
        <f>IFERROR(IF(MATCH(L45,Medical!W:W,0)&gt;0,"Y","N"),"N")</f>
        <v>N</v>
      </c>
      <c r="B45" s="23" t="s">
        <v>1516</v>
      </c>
      <c r="C45" s="23" t="s">
        <v>1566</v>
      </c>
      <c r="D45" s="23" t="s">
        <v>1521</v>
      </c>
      <c r="E45" s="23">
        <v>44</v>
      </c>
      <c r="F45" s="23"/>
      <c r="G45" s="23">
        <v>1</v>
      </c>
      <c r="H45" s="23" t="b">
        <v>0</v>
      </c>
      <c r="I45" s="23"/>
      <c r="J45" s="23"/>
      <c r="K45" s="23" t="b">
        <v>0</v>
      </c>
      <c r="L45" s="22" t="str">
        <f t="shared" si="0"/>
        <v>PROVIDER-PROV_LICENSE_3_NUM</v>
      </c>
    </row>
    <row r="46" spans="1:12">
      <c r="A46" s="22" t="str">
        <f>IFERROR(IF(MATCH(L46,Medical!W:W,0)&gt;0,"Y","N"),"N")</f>
        <v>N</v>
      </c>
      <c r="B46" s="23" t="s">
        <v>1516</v>
      </c>
      <c r="C46" s="23" t="s">
        <v>1567</v>
      </c>
      <c r="D46" s="23" t="s">
        <v>1521</v>
      </c>
      <c r="E46" s="23">
        <v>45</v>
      </c>
      <c r="F46" s="23"/>
      <c r="G46" s="23">
        <v>1</v>
      </c>
      <c r="H46" s="23" t="b">
        <v>0</v>
      </c>
      <c r="I46" s="23"/>
      <c r="J46" s="23"/>
      <c r="K46" s="23" t="b">
        <v>0</v>
      </c>
      <c r="L46" s="22" t="str">
        <f t="shared" si="0"/>
        <v>PROVIDER-PROV_LICENSE_STATE_1_CD</v>
      </c>
    </row>
    <row r="47" spans="1:12">
      <c r="A47" s="22" t="str">
        <f>IFERROR(IF(MATCH(L47,Medical!W:W,0)&gt;0,"Y","N"),"N")</f>
        <v>N</v>
      </c>
      <c r="B47" s="23" t="s">
        <v>1516</v>
      </c>
      <c r="C47" s="23" t="s">
        <v>1568</v>
      </c>
      <c r="D47" s="23" t="s">
        <v>1521</v>
      </c>
      <c r="E47" s="23">
        <v>46</v>
      </c>
      <c r="F47" s="23"/>
      <c r="G47" s="23">
        <v>1</v>
      </c>
      <c r="H47" s="23" t="b">
        <v>0</v>
      </c>
      <c r="I47" s="23"/>
      <c r="J47" s="23"/>
      <c r="K47" s="23" t="b">
        <v>0</v>
      </c>
      <c r="L47" s="22" t="str">
        <f t="shared" si="0"/>
        <v>PROVIDER-PROV_LICENSE_STATE_2_CD</v>
      </c>
    </row>
    <row r="48" spans="1:12">
      <c r="A48" s="22" t="str">
        <f>IFERROR(IF(MATCH(L48,Medical!W:W,0)&gt;0,"Y","N"),"N")</f>
        <v>N</v>
      </c>
      <c r="B48" s="23" t="s">
        <v>1516</v>
      </c>
      <c r="C48" s="23" t="s">
        <v>1569</v>
      </c>
      <c r="D48" s="23" t="s">
        <v>1521</v>
      </c>
      <c r="E48" s="23">
        <v>47</v>
      </c>
      <c r="F48" s="23"/>
      <c r="G48" s="23">
        <v>1</v>
      </c>
      <c r="H48" s="23" t="b">
        <v>0</v>
      </c>
      <c r="I48" s="23"/>
      <c r="J48" s="23"/>
      <c r="K48" s="23" t="b">
        <v>0</v>
      </c>
      <c r="L48" s="22" t="str">
        <f t="shared" si="0"/>
        <v>PROVIDER-PROV_LICENSE_STATE_3_CD</v>
      </c>
    </row>
    <row r="49" spans="1:12">
      <c r="A49" s="22" t="str">
        <f>IFERROR(IF(MATCH(L49,Medical!W:W,0)&gt;0,"Y","N"),"N")</f>
        <v>N</v>
      </c>
      <c r="B49" s="23" t="s">
        <v>1516</v>
      </c>
      <c r="C49" s="23" t="s">
        <v>1570</v>
      </c>
      <c r="D49" s="23" t="s">
        <v>1521</v>
      </c>
      <c r="E49" s="23">
        <v>48</v>
      </c>
      <c r="F49" s="23"/>
      <c r="G49" s="23">
        <v>1</v>
      </c>
      <c r="H49" s="23" t="b">
        <v>0</v>
      </c>
      <c r="I49" s="23" t="s">
        <v>1529</v>
      </c>
      <c r="J49" s="23"/>
      <c r="K49" s="23" t="b">
        <v>0</v>
      </c>
      <c r="L49" s="22" t="str">
        <f t="shared" si="0"/>
        <v>PROVIDER-PROV_LOB</v>
      </c>
    </row>
    <row r="50" spans="1:12">
      <c r="A50" s="22" t="str">
        <f>IFERROR(IF(MATCH(L50,Medical!W:W,0)&gt;0,"Y","N"),"N")</f>
        <v>N</v>
      </c>
      <c r="B50" s="23" t="s">
        <v>1516</v>
      </c>
      <c r="C50" s="23" t="s">
        <v>1571</v>
      </c>
      <c r="D50" s="23" t="s">
        <v>1521</v>
      </c>
      <c r="E50" s="23">
        <v>49</v>
      </c>
      <c r="F50" s="23"/>
      <c r="G50" s="23">
        <v>1</v>
      </c>
      <c r="H50" s="23" t="b">
        <v>0</v>
      </c>
      <c r="I50" s="23"/>
      <c r="J50" s="23"/>
      <c r="K50" s="23" t="b">
        <v>0</v>
      </c>
      <c r="L50" s="22" t="str">
        <f t="shared" si="0"/>
        <v>PROVIDER-PROV_LOCATION_NAME</v>
      </c>
    </row>
    <row r="51" spans="1:12">
      <c r="A51" s="22" t="str">
        <f>IFERROR(IF(MATCH(L51,Medical!W:W,0)&gt;0,"Y","N"),"N")</f>
        <v>N</v>
      </c>
      <c r="B51" s="23" t="s">
        <v>1516</v>
      </c>
      <c r="C51" s="23" t="s">
        <v>1572</v>
      </c>
      <c r="D51" s="23" t="s">
        <v>1561</v>
      </c>
      <c r="E51" s="23">
        <v>50</v>
      </c>
      <c r="F51" s="23"/>
      <c r="G51" s="23">
        <v>1</v>
      </c>
      <c r="H51" s="23" t="b">
        <v>0</v>
      </c>
      <c r="I51" s="23"/>
      <c r="J51" s="23"/>
      <c r="K51" s="23" t="b">
        <v>0</v>
      </c>
      <c r="L51" s="22" t="str">
        <f t="shared" si="0"/>
        <v>PROVIDER-PROV_LONGITUDE</v>
      </c>
    </row>
    <row r="52" spans="1:12">
      <c r="A52" s="22" t="str">
        <f>IFERROR(IF(MATCH(L52,Medical!W:W,0)&gt;0,"Y","N"),"N")</f>
        <v>N</v>
      </c>
      <c r="B52" s="23" t="s">
        <v>1516</v>
      </c>
      <c r="C52" s="23" t="s">
        <v>1573</v>
      </c>
      <c r="D52" s="23" t="s">
        <v>1534</v>
      </c>
      <c r="E52" s="23">
        <v>51</v>
      </c>
      <c r="F52" s="23"/>
      <c r="G52" s="23">
        <v>1</v>
      </c>
      <c r="H52" s="23" t="b">
        <v>0</v>
      </c>
      <c r="I52" s="23"/>
      <c r="J52" s="23"/>
      <c r="K52" s="23" t="b">
        <v>0</v>
      </c>
      <c r="L52" s="22" t="str">
        <f t="shared" si="0"/>
        <v>PROVIDER-PROV_MEDICAID_EXP_DT</v>
      </c>
    </row>
    <row r="53" spans="1:12">
      <c r="A53" s="22" t="str">
        <f>IFERROR(IF(MATCH(L53,Medical!W:W,0)&gt;0,"Y","N"),"N")</f>
        <v>N</v>
      </c>
      <c r="B53" s="23" t="s">
        <v>1516</v>
      </c>
      <c r="C53" s="23" t="s">
        <v>1574</v>
      </c>
      <c r="D53" s="23" t="s">
        <v>1521</v>
      </c>
      <c r="E53" s="23">
        <v>52</v>
      </c>
      <c r="F53" s="23"/>
      <c r="G53" s="23">
        <v>1</v>
      </c>
      <c r="H53" s="23" t="b">
        <v>0</v>
      </c>
      <c r="I53" s="23" t="s">
        <v>1575</v>
      </c>
      <c r="J53" s="23"/>
      <c r="K53" s="23" t="b">
        <v>0</v>
      </c>
      <c r="L53" s="22" t="str">
        <f t="shared" si="0"/>
        <v>PROVIDER-PROV_MEDICAID_ID</v>
      </c>
    </row>
    <row r="54" spans="1:12">
      <c r="A54" s="22" t="str">
        <f>IFERROR(IF(MATCH(L54,Medical!W:W,0)&gt;0,"Y","N"),"N")</f>
        <v>N</v>
      </c>
      <c r="B54" s="23" t="s">
        <v>1516</v>
      </c>
      <c r="C54" s="23" t="s">
        <v>1576</v>
      </c>
      <c r="D54" s="23" t="s">
        <v>1521</v>
      </c>
      <c r="E54" s="23">
        <v>53</v>
      </c>
      <c r="F54" s="23"/>
      <c r="G54" s="23">
        <v>1</v>
      </c>
      <c r="H54" s="23" t="b">
        <v>0</v>
      </c>
      <c r="I54" s="23"/>
      <c r="J54" s="23"/>
      <c r="K54" s="23" t="b">
        <v>0</v>
      </c>
      <c r="L54" s="22" t="str">
        <f t="shared" si="0"/>
        <v>PROVIDER-PROV_MEDICAID_STATE_CD</v>
      </c>
    </row>
    <row r="55" spans="1:12">
      <c r="A55" s="22" t="str">
        <f>IFERROR(IF(MATCH(L55,Medical!W:W,0)&gt;0,"Y","N"),"N")</f>
        <v>N</v>
      </c>
      <c r="B55" s="23" t="s">
        <v>1516</v>
      </c>
      <c r="C55" s="23" t="s">
        <v>1577</v>
      </c>
      <c r="D55" s="23" t="s">
        <v>1521</v>
      </c>
      <c r="E55" s="23">
        <v>54</v>
      </c>
      <c r="F55" s="23"/>
      <c r="G55" s="23">
        <v>1</v>
      </c>
      <c r="H55" s="23" t="b">
        <v>0</v>
      </c>
      <c r="I55" s="23" t="s">
        <v>1575</v>
      </c>
      <c r="J55" s="23"/>
      <c r="K55" s="23" t="b">
        <v>0</v>
      </c>
      <c r="L55" s="22" t="str">
        <f t="shared" si="0"/>
        <v>PROVIDER-PROV_MEDICARE_ID</v>
      </c>
    </row>
    <row r="56" spans="1:12">
      <c r="A56" s="22" t="str">
        <f>IFERROR(IF(MATCH(L56,Medical!W:W,0)&gt;0,"Y","N"),"N")</f>
        <v>N</v>
      </c>
      <c r="B56" s="23" t="s">
        <v>1516</v>
      </c>
      <c r="C56" s="23" t="s">
        <v>1578</v>
      </c>
      <c r="D56" s="23" t="s">
        <v>1521</v>
      </c>
      <c r="E56" s="23">
        <v>55</v>
      </c>
      <c r="F56" s="23"/>
      <c r="G56" s="23">
        <v>1</v>
      </c>
      <c r="H56" s="23" t="b">
        <v>0</v>
      </c>
      <c r="I56" s="23" t="s">
        <v>1529</v>
      </c>
      <c r="J56" s="23"/>
      <c r="K56" s="23" t="b">
        <v>0</v>
      </c>
      <c r="L56" s="22" t="str">
        <f t="shared" si="0"/>
        <v>PROVIDER-PROV_MIDDLE_NAME</v>
      </c>
    </row>
    <row r="57" spans="1:12">
      <c r="A57" s="22" t="str">
        <f>IFERROR(IF(MATCH(L57,Medical!W:W,0)&gt;0,"Y","N"),"N")</f>
        <v>N</v>
      </c>
      <c r="B57" s="23" t="s">
        <v>1516</v>
      </c>
      <c r="C57" s="23" t="s">
        <v>1579</v>
      </c>
      <c r="D57" s="23" t="s">
        <v>1521</v>
      </c>
      <c r="E57" s="23">
        <v>56</v>
      </c>
      <c r="F57" s="23"/>
      <c r="G57" s="23">
        <v>1</v>
      </c>
      <c r="H57" s="23" t="b">
        <v>0</v>
      </c>
      <c r="I57" s="23" t="s">
        <v>1580</v>
      </c>
      <c r="J57" s="23"/>
      <c r="K57" s="23" t="b">
        <v>1</v>
      </c>
      <c r="L57" s="22" t="str">
        <f t="shared" si="0"/>
        <v>PROVIDER-PROV_NPI</v>
      </c>
    </row>
    <row r="58" spans="1:12">
      <c r="A58" s="22" t="str">
        <f>IFERROR(IF(MATCH(L58,Medical!W:W,0)&gt;0,"Y","N"),"N")</f>
        <v>N</v>
      </c>
      <c r="B58" s="23" t="s">
        <v>1516</v>
      </c>
      <c r="C58" s="23" t="s">
        <v>1581</v>
      </c>
      <c r="D58" s="23" t="s">
        <v>1521</v>
      </c>
      <c r="E58" s="23">
        <v>57</v>
      </c>
      <c r="F58" s="23"/>
      <c r="G58" s="23">
        <v>1</v>
      </c>
      <c r="H58" s="23" t="b">
        <v>0</v>
      </c>
      <c r="I58" s="23"/>
      <c r="J58" s="23"/>
      <c r="K58" s="23" t="b">
        <v>0</v>
      </c>
      <c r="L58" s="22" t="str">
        <f t="shared" si="0"/>
        <v>PROVIDER-PROV_OFFICE_PHONE_1_NUM</v>
      </c>
    </row>
    <row r="59" spans="1:12">
      <c r="A59" s="22" t="str">
        <f>IFERROR(IF(MATCH(L59,Medical!W:W,0)&gt;0,"Y","N"),"N")</f>
        <v>N</v>
      </c>
      <c r="B59" s="23" t="s">
        <v>1516</v>
      </c>
      <c r="C59" s="23" t="s">
        <v>1582</v>
      </c>
      <c r="D59" s="23" t="s">
        <v>1521</v>
      </c>
      <c r="E59" s="23">
        <v>58</v>
      </c>
      <c r="F59" s="23"/>
      <c r="G59" s="23">
        <v>1</v>
      </c>
      <c r="H59" s="23" t="b">
        <v>0</v>
      </c>
      <c r="I59" s="23"/>
      <c r="J59" s="23"/>
      <c r="K59" s="23" t="b">
        <v>0</v>
      </c>
      <c r="L59" s="22" t="str">
        <f t="shared" si="0"/>
        <v>PROVIDER-PROV_OFFICE_PHONE_2_NUM</v>
      </c>
    </row>
    <row r="60" spans="1:12">
      <c r="A60" s="22" t="str">
        <f>IFERROR(IF(MATCH(L60,Medical!W:W,0)&gt;0,"Y","N"),"N")</f>
        <v>N</v>
      </c>
      <c r="B60" s="23" t="s">
        <v>1516</v>
      </c>
      <c r="C60" s="23" t="s">
        <v>1583</v>
      </c>
      <c r="D60" s="23" t="s">
        <v>1521</v>
      </c>
      <c r="E60" s="23">
        <v>59</v>
      </c>
      <c r="F60" s="23"/>
      <c r="G60" s="23">
        <v>1</v>
      </c>
      <c r="H60" s="23" t="b">
        <v>0</v>
      </c>
      <c r="I60" s="23"/>
      <c r="J60" s="23"/>
      <c r="K60" s="23" t="b">
        <v>0</v>
      </c>
      <c r="L60" s="22" t="str">
        <f t="shared" si="0"/>
        <v>PROVIDER-PROV_PAR_NONPAR_IND</v>
      </c>
    </row>
    <row r="61" spans="1:12">
      <c r="A61" s="22" t="str">
        <f>IFERROR(IF(MATCH(L61,Medical!W:W,0)&gt;0,"Y","N"),"N")</f>
        <v>N</v>
      </c>
      <c r="B61" s="23" t="s">
        <v>1516</v>
      </c>
      <c r="C61" s="23" t="s">
        <v>1584</v>
      </c>
      <c r="D61" s="23" t="s">
        <v>1561</v>
      </c>
      <c r="E61" s="23">
        <v>60</v>
      </c>
      <c r="F61" s="23"/>
      <c r="G61" s="23">
        <v>1</v>
      </c>
      <c r="H61" s="23" t="b">
        <v>0</v>
      </c>
      <c r="I61" s="23"/>
      <c r="J61" s="23"/>
      <c r="K61" s="23" t="b">
        <v>0</v>
      </c>
      <c r="L61" s="22" t="str">
        <f t="shared" si="0"/>
        <v>PROVIDER-PROV_PATIENT_AGE_MAX</v>
      </c>
    </row>
    <row r="62" spans="1:12">
      <c r="A62" s="22" t="str">
        <f>IFERROR(IF(MATCH(L62,Medical!W:W,0)&gt;0,"Y","N"),"N")</f>
        <v>N</v>
      </c>
      <c r="B62" s="23" t="s">
        <v>1516</v>
      </c>
      <c r="C62" s="23" t="s">
        <v>1585</v>
      </c>
      <c r="D62" s="23" t="s">
        <v>1561</v>
      </c>
      <c r="E62" s="23">
        <v>61</v>
      </c>
      <c r="F62" s="23"/>
      <c r="G62" s="23">
        <v>1</v>
      </c>
      <c r="H62" s="23" t="b">
        <v>0</v>
      </c>
      <c r="I62" s="23"/>
      <c r="J62" s="23"/>
      <c r="K62" s="23" t="b">
        <v>0</v>
      </c>
      <c r="L62" s="22" t="str">
        <f t="shared" si="0"/>
        <v>PROVIDER-PROV_PATIENT_AGE_MIN</v>
      </c>
    </row>
    <row r="63" spans="1:12">
      <c r="A63" s="22" t="str">
        <f>IFERROR(IF(MATCH(L63,Medical!W:W,0)&gt;0,"Y","N"),"N")</f>
        <v>N</v>
      </c>
      <c r="B63" s="23" t="s">
        <v>1516</v>
      </c>
      <c r="C63" s="23" t="s">
        <v>1586</v>
      </c>
      <c r="D63" s="23" t="s">
        <v>1561</v>
      </c>
      <c r="E63" s="23">
        <v>62</v>
      </c>
      <c r="F63" s="23"/>
      <c r="G63" s="23">
        <v>1</v>
      </c>
      <c r="H63" s="23" t="b">
        <v>0</v>
      </c>
      <c r="I63" s="23"/>
      <c r="J63" s="23"/>
      <c r="K63" s="23" t="b">
        <v>0</v>
      </c>
      <c r="L63" s="22" t="str">
        <f t="shared" si="0"/>
        <v>PROVIDER-PROV_PATIENT_GENDER_LIMITS</v>
      </c>
    </row>
    <row r="64" spans="1:12">
      <c r="A64" s="22" t="str">
        <f>IFERROR(IF(MATCH(L64,Medical!W:W,0)&gt;0,"Y","N"),"N")</f>
        <v>N</v>
      </c>
      <c r="B64" s="23" t="s">
        <v>1516</v>
      </c>
      <c r="C64" s="23" t="s">
        <v>1587</v>
      </c>
      <c r="D64" s="23" t="s">
        <v>1561</v>
      </c>
      <c r="E64" s="23">
        <v>63</v>
      </c>
      <c r="F64" s="23"/>
      <c r="G64" s="23">
        <v>1</v>
      </c>
      <c r="H64" s="23" t="b">
        <v>0</v>
      </c>
      <c r="I64" s="23"/>
      <c r="J64" s="23"/>
      <c r="K64" s="23" t="b">
        <v>0</v>
      </c>
      <c r="L64" s="22" t="str">
        <f t="shared" si="0"/>
        <v>PROVIDER-PROV_PATIENT_LIMIT</v>
      </c>
    </row>
    <row r="65" spans="1:12">
      <c r="A65" s="22" t="str">
        <f>IFERROR(IF(MATCH(L65,Medical!W:W,0)&gt;0,"Y","N"),"N")</f>
        <v>N</v>
      </c>
      <c r="B65" s="23" t="s">
        <v>1516</v>
      </c>
      <c r="C65" s="23" t="s">
        <v>1588</v>
      </c>
      <c r="D65" s="23" t="s">
        <v>1521</v>
      </c>
      <c r="E65" s="23">
        <v>64</v>
      </c>
      <c r="F65" s="23"/>
      <c r="G65" s="23">
        <v>1</v>
      </c>
      <c r="H65" s="23" t="b">
        <v>0</v>
      </c>
      <c r="I65" s="23"/>
      <c r="J65" s="23"/>
      <c r="K65" s="23" t="b">
        <v>0</v>
      </c>
      <c r="L65" s="22" t="str">
        <f t="shared" si="0"/>
        <v>PROVIDER-PROV_PATIENT_NEW_ACCEPTANCE_IND</v>
      </c>
    </row>
    <row r="66" spans="1:12">
      <c r="A66" s="22" t="str">
        <f>IFERROR(IF(MATCH(L66,Medical!W:W,0)&gt;0,"Y","N"),"N")</f>
        <v>N</v>
      </c>
      <c r="B66" s="23" t="s">
        <v>1516</v>
      </c>
      <c r="C66" s="23" t="s">
        <v>1589</v>
      </c>
      <c r="D66" s="23" t="s">
        <v>1521</v>
      </c>
      <c r="E66" s="23">
        <v>65</v>
      </c>
      <c r="F66" s="23"/>
      <c r="G66" s="23">
        <v>1</v>
      </c>
      <c r="H66" s="23" t="b">
        <v>0</v>
      </c>
      <c r="I66" s="23"/>
      <c r="J66" s="23"/>
      <c r="K66" s="23" t="b">
        <v>0</v>
      </c>
      <c r="L66" s="22" t="str">
        <f t="shared" si="0"/>
        <v>PROVIDER-PROV_PCP_IND</v>
      </c>
    </row>
    <row r="67" spans="1:12">
      <c r="A67" s="22" t="str">
        <f>IFERROR(IF(MATCH(L67,Medical!W:W,0)&gt;0,"Y","N"),"N")</f>
        <v>N</v>
      </c>
      <c r="B67" s="23" t="s">
        <v>1516</v>
      </c>
      <c r="C67" s="23" t="s">
        <v>1590</v>
      </c>
      <c r="D67" s="23" t="s">
        <v>1534</v>
      </c>
      <c r="E67" s="23">
        <v>66</v>
      </c>
      <c r="F67" s="23"/>
      <c r="G67" s="23">
        <v>1</v>
      </c>
      <c r="H67" s="23" t="b">
        <v>0</v>
      </c>
      <c r="I67" s="23"/>
      <c r="J67" s="23"/>
      <c r="K67" s="23" t="b">
        <v>0</v>
      </c>
      <c r="L67" s="22" t="str">
        <f t="shared" ref="L67:L130" si="1">TRIM(B67)&amp;"-"&amp;TRIM(C67)</f>
        <v>PROVIDER-PROV_PDM_EPSDT_ELIG_START_DT</v>
      </c>
    </row>
    <row r="68" spans="1:12">
      <c r="A68" s="22" t="str">
        <f>IFERROR(IF(MATCH(L68,Medical!W:W,0)&gt;0,"Y","N"),"N")</f>
        <v>N</v>
      </c>
      <c r="B68" s="23" t="s">
        <v>1516</v>
      </c>
      <c r="C68" s="23" t="s">
        <v>1591</v>
      </c>
      <c r="D68" s="23" t="s">
        <v>1521</v>
      </c>
      <c r="E68" s="23">
        <v>67</v>
      </c>
      <c r="F68" s="23"/>
      <c r="G68" s="23">
        <v>1</v>
      </c>
      <c r="H68" s="23" t="b">
        <v>0</v>
      </c>
      <c r="I68" s="23" t="s">
        <v>1529</v>
      </c>
      <c r="J68" s="23"/>
      <c r="K68" s="23" t="b">
        <v>0</v>
      </c>
      <c r="L68" s="22" t="str">
        <f t="shared" si="1"/>
        <v>PROVIDER-PROV_PHONE_NUM</v>
      </c>
    </row>
    <row r="69" spans="1:12">
      <c r="A69" s="22" t="str">
        <f>IFERROR(IF(MATCH(L69,Medical!W:W,0)&gt;0,"Y","N"),"N")</f>
        <v>N</v>
      </c>
      <c r="B69" s="23" t="s">
        <v>1516</v>
      </c>
      <c r="C69" s="23" t="s">
        <v>329</v>
      </c>
      <c r="D69" s="23" t="s">
        <v>1521</v>
      </c>
      <c r="E69" s="23">
        <v>68</v>
      </c>
      <c r="F69" s="23"/>
      <c r="G69" s="23">
        <v>1</v>
      </c>
      <c r="H69" s="23" t="b">
        <v>0</v>
      </c>
      <c r="I69" s="23" t="s">
        <v>1535</v>
      </c>
      <c r="J69" s="23"/>
      <c r="K69" s="23" t="b">
        <v>0</v>
      </c>
      <c r="L69" s="22" t="str">
        <f t="shared" si="1"/>
        <v>PROVIDER-PROV_POSTAL_CD</v>
      </c>
    </row>
    <row r="70" spans="1:12">
      <c r="A70" s="22" t="str">
        <f>IFERROR(IF(MATCH(L70,Medical!W:W,0)&gt;0,"Y","N"),"N")</f>
        <v>N</v>
      </c>
      <c r="B70" s="23" t="s">
        <v>1516</v>
      </c>
      <c r="C70" s="23" t="s">
        <v>1592</v>
      </c>
      <c r="D70" s="23" t="s">
        <v>1521</v>
      </c>
      <c r="E70" s="23">
        <v>69</v>
      </c>
      <c r="F70" s="23"/>
      <c r="G70" s="23">
        <v>1</v>
      </c>
      <c r="H70" s="23" t="b">
        <v>0</v>
      </c>
      <c r="I70" s="23"/>
      <c r="J70" s="23"/>
      <c r="K70" s="23" t="b">
        <v>0</v>
      </c>
      <c r="L70" s="22" t="str">
        <f t="shared" si="1"/>
        <v>PROVIDER-PROV_PRIMARY_LOCATION</v>
      </c>
    </row>
    <row r="71" spans="1:12">
      <c r="A71" s="22" t="str">
        <f>IFERROR(IF(MATCH(L71,Medical!W:W,0)&gt;0,"Y","N"),"N")</f>
        <v>N</v>
      </c>
      <c r="B71" s="23" t="s">
        <v>1516</v>
      </c>
      <c r="C71" s="23" t="s">
        <v>1593</v>
      </c>
      <c r="D71" s="23" t="s">
        <v>1521</v>
      </c>
      <c r="E71" s="23">
        <v>70</v>
      </c>
      <c r="F71" s="23"/>
      <c r="G71" s="23">
        <v>1</v>
      </c>
      <c r="H71" s="23" t="b">
        <v>0</v>
      </c>
      <c r="I71" s="23" t="s">
        <v>1529</v>
      </c>
      <c r="J71" s="23"/>
      <c r="K71" s="23" t="b">
        <v>0</v>
      </c>
      <c r="L71" s="22" t="str">
        <f t="shared" si="1"/>
        <v>PROVIDER-PROV_SERVICE_AREA</v>
      </c>
    </row>
    <row r="72" spans="1:12">
      <c r="A72" s="22" t="str">
        <f>IFERROR(IF(MATCH(L72,Medical!W:W,0)&gt;0,"Y","N"),"N")</f>
        <v>N</v>
      </c>
      <c r="B72" s="23" t="s">
        <v>1516</v>
      </c>
      <c r="C72" s="23" t="s">
        <v>349</v>
      </c>
      <c r="D72" s="23" t="s">
        <v>1521</v>
      </c>
      <c r="E72" s="23">
        <v>71</v>
      </c>
      <c r="F72" s="23"/>
      <c r="G72" s="23">
        <v>1</v>
      </c>
      <c r="H72" s="23" t="b">
        <v>0</v>
      </c>
      <c r="I72" s="23" t="s">
        <v>1529</v>
      </c>
      <c r="J72" s="23"/>
      <c r="K72" s="23" t="b">
        <v>1</v>
      </c>
      <c r="L72" s="22" t="str">
        <f t="shared" si="1"/>
        <v>PROVIDER-PROV_SPECIALTY_1_CD</v>
      </c>
    </row>
    <row r="73" spans="1:12">
      <c r="A73" s="22" t="str">
        <f>IFERROR(IF(MATCH(L73,Medical!W:W,0)&gt;0,"Y","N"),"N")</f>
        <v>N</v>
      </c>
      <c r="B73" s="23" t="s">
        <v>1516</v>
      </c>
      <c r="C73" s="23" t="s">
        <v>351</v>
      </c>
      <c r="D73" s="23" t="s">
        <v>1521</v>
      </c>
      <c r="E73" s="23">
        <v>72</v>
      </c>
      <c r="F73" s="23"/>
      <c r="G73" s="23">
        <v>1</v>
      </c>
      <c r="H73" s="23" t="b">
        <v>0</v>
      </c>
      <c r="I73" s="23" t="s">
        <v>1594</v>
      </c>
      <c r="J73" s="23"/>
      <c r="K73" s="23" t="b">
        <v>0</v>
      </c>
      <c r="L73" s="22" t="str">
        <f t="shared" si="1"/>
        <v>PROVIDER-PROV_SPECIALTY_2_CD</v>
      </c>
    </row>
    <row r="74" spans="1:12">
      <c r="A74" s="22" t="str">
        <f>IFERROR(IF(MATCH(L74,Medical!W:W,0)&gt;0,"Y","N"),"N")</f>
        <v>N</v>
      </c>
      <c r="B74" s="23" t="s">
        <v>1516</v>
      </c>
      <c r="C74" s="23" t="s">
        <v>1595</v>
      </c>
      <c r="D74" s="23" t="s">
        <v>1521</v>
      </c>
      <c r="E74" s="23">
        <v>73</v>
      </c>
      <c r="F74" s="23"/>
      <c r="G74" s="23">
        <v>1</v>
      </c>
      <c r="H74" s="23" t="b">
        <v>0</v>
      </c>
      <c r="I74" s="23"/>
      <c r="J74" s="23"/>
      <c r="K74" s="23" t="b">
        <v>0</v>
      </c>
      <c r="L74" s="22" t="str">
        <f t="shared" si="1"/>
        <v>PROVIDER-PROV_SPECIALTY_3_CD</v>
      </c>
    </row>
    <row r="75" spans="1:12">
      <c r="A75" s="22" t="str">
        <f>IFERROR(IF(MATCH(L75,Medical!W:W,0)&gt;0,"Y","N"),"N")</f>
        <v>N</v>
      </c>
      <c r="B75" s="23" t="s">
        <v>1516</v>
      </c>
      <c r="C75" s="23" t="s">
        <v>1596</v>
      </c>
      <c r="D75" s="23" t="s">
        <v>1521</v>
      </c>
      <c r="E75" s="23">
        <v>74</v>
      </c>
      <c r="F75" s="23"/>
      <c r="G75" s="23">
        <v>1</v>
      </c>
      <c r="H75" s="23" t="b">
        <v>0</v>
      </c>
      <c r="I75" s="23"/>
      <c r="J75" s="23"/>
      <c r="K75" s="23" t="b">
        <v>0</v>
      </c>
      <c r="L75" s="22" t="str">
        <f t="shared" si="1"/>
        <v>PROVIDER-PROV_SPECIALTY_1_CERT_BOARD</v>
      </c>
    </row>
    <row r="76" spans="1:12">
      <c r="A76" s="22" t="str">
        <f>IFERROR(IF(MATCH(L76,Medical!W:W,0)&gt;0,"Y","N"),"N")</f>
        <v>N</v>
      </c>
      <c r="B76" s="23" t="s">
        <v>1516</v>
      </c>
      <c r="C76" s="23" t="s">
        <v>1597</v>
      </c>
      <c r="D76" s="23" t="s">
        <v>1534</v>
      </c>
      <c r="E76" s="23">
        <v>75</v>
      </c>
      <c r="F76" s="23"/>
      <c r="G76" s="23">
        <v>1</v>
      </c>
      <c r="H76" s="23" t="b">
        <v>0</v>
      </c>
      <c r="I76" s="23"/>
      <c r="J76" s="23"/>
      <c r="K76" s="23" t="b">
        <v>0</v>
      </c>
      <c r="L76" s="22" t="str">
        <f t="shared" si="1"/>
        <v>PROVIDER-PROV_SPECIALTY_1_CERT_DT</v>
      </c>
    </row>
    <row r="77" spans="1:12">
      <c r="A77" s="22" t="str">
        <f>IFERROR(IF(MATCH(L77,Medical!W:W,0)&gt;0,"Y","N"),"N")</f>
        <v>N</v>
      </c>
      <c r="B77" s="23" t="s">
        <v>1516</v>
      </c>
      <c r="C77" s="23" t="s">
        <v>1598</v>
      </c>
      <c r="D77" s="23" t="s">
        <v>1534</v>
      </c>
      <c r="E77" s="23">
        <v>76</v>
      </c>
      <c r="F77" s="23"/>
      <c r="G77" s="23">
        <v>1</v>
      </c>
      <c r="H77" s="23" t="b">
        <v>0</v>
      </c>
      <c r="I77" s="23"/>
      <c r="J77" s="23"/>
      <c r="K77" s="23" t="b">
        <v>0</v>
      </c>
      <c r="L77" s="22" t="str">
        <f t="shared" si="1"/>
        <v>PROVIDER-PROV_SPECIALTY_1_CERT_EXP_DT</v>
      </c>
    </row>
    <row r="78" spans="1:12">
      <c r="A78" s="22" t="str">
        <f>IFERROR(IF(MATCH(L78,Medical!W:W,0)&gt;0,"Y","N"),"N")</f>
        <v>N</v>
      </c>
      <c r="B78" s="23" t="s">
        <v>1516</v>
      </c>
      <c r="C78" s="23" t="s">
        <v>1599</v>
      </c>
      <c r="D78" s="23" t="s">
        <v>1521</v>
      </c>
      <c r="E78" s="23">
        <v>77</v>
      </c>
      <c r="F78" s="23"/>
      <c r="G78" s="23">
        <v>1</v>
      </c>
      <c r="H78" s="23" t="b">
        <v>0</v>
      </c>
      <c r="I78" s="23"/>
      <c r="J78" s="23"/>
      <c r="K78" s="23" t="b">
        <v>0</v>
      </c>
      <c r="L78" s="22" t="str">
        <f t="shared" si="1"/>
        <v>PROVIDER-PROV_SPECIALTY_1_DESC</v>
      </c>
    </row>
    <row r="79" spans="1:12">
      <c r="A79" s="22" t="str">
        <f>IFERROR(IF(MATCH(L79,Medical!W:W,0)&gt;0,"Y","N"),"N")</f>
        <v>N</v>
      </c>
      <c r="B79" s="23" t="s">
        <v>1516</v>
      </c>
      <c r="C79" s="23" t="s">
        <v>1600</v>
      </c>
      <c r="D79" s="23" t="s">
        <v>1521</v>
      </c>
      <c r="E79" s="23">
        <v>78</v>
      </c>
      <c r="F79" s="23"/>
      <c r="G79" s="23">
        <v>1</v>
      </c>
      <c r="H79" s="23" t="b">
        <v>0</v>
      </c>
      <c r="I79" s="23"/>
      <c r="J79" s="23"/>
      <c r="K79" s="23" t="b">
        <v>0</v>
      </c>
      <c r="L79" s="22" t="str">
        <f t="shared" si="1"/>
        <v>PROVIDER-PROV_SPECIALTY_1_MEETS_CRITERIA</v>
      </c>
    </row>
    <row r="80" spans="1:12">
      <c r="A80" s="22" t="str">
        <f>IFERROR(IF(MATCH(L80,Medical!W:W,0)&gt;0,"Y","N"),"N")</f>
        <v>N</v>
      </c>
      <c r="B80" s="23" t="s">
        <v>1516</v>
      </c>
      <c r="C80" s="23" t="s">
        <v>1601</v>
      </c>
      <c r="D80" s="23" t="s">
        <v>1521</v>
      </c>
      <c r="E80" s="23">
        <v>79</v>
      </c>
      <c r="F80" s="23"/>
      <c r="G80" s="23">
        <v>1</v>
      </c>
      <c r="H80" s="23" t="b">
        <v>0</v>
      </c>
      <c r="I80" s="23"/>
      <c r="J80" s="23"/>
      <c r="K80" s="23" t="b">
        <v>0</v>
      </c>
      <c r="L80" s="22" t="str">
        <f t="shared" si="1"/>
        <v>PROVIDER-PROV_SPECIALTY_1_STATUS</v>
      </c>
    </row>
    <row r="81" spans="1:12">
      <c r="A81" s="22" t="str">
        <f>IFERROR(IF(MATCH(L81,Medical!W:W,0)&gt;0,"Y","N"),"N")</f>
        <v>N</v>
      </c>
      <c r="B81" s="23" t="s">
        <v>1516</v>
      </c>
      <c r="C81" s="23" t="s">
        <v>1602</v>
      </c>
      <c r="D81" s="23" t="s">
        <v>1521</v>
      </c>
      <c r="E81" s="23">
        <v>80</v>
      </c>
      <c r="F81" s="23"/>
      <c r="G81" s="23">
        <v>1</v>
      </c>
      <c r="H81" s="23" t="b">
        <v>0</v>
      </c>
      <c r="I81" s="23"/>
      <c r="J81" s="23"/>
      <c r="K81" s="23" t="b">
        <v>0</v>
      </c>
      <c r="L81" s="22" t="str">
        <f t="shared" si="1"/>
        <v>PROVIDER-PROV_SPECIALTY_2_CERT_BOARD</v>
      </c>
    </row>
    <row r="82" spans="1:12">
      <c r="A82" s="22" t="str">
        <f>IFERROR(IF(MATCH(L82,Medical!W:W,0)&gt;0,"Y","N"),"N")</f>
        <v>N</v>
      </c>
      <c r="B82" s="23" t="s">
        <v>1516</v>
      </c>
      <c r="C82" s="23" t="s">
        <v>1603</v>
      </c>
      <c r="D82" s="23" t="s">
        <v>1534</v>
      </c>
      <c r="E82" s="23">
        <v>81</v>
      </c>
      <c r="F82" s="23"/>
      <c r="G82" s="23">
        <v>1</v>
      </c>
      <c r="H82" s="23" t="b">
        <v>0</v>
      </c>
      <c r="I82" s="23"/>
      <c r="J82" s="23"/>
      <c r="K82" s="23" t="b">
        <v>0</v>
      </c>
      <c r="L82" s="22" t="str">
        <f t="shared" si="1"/>
        <v>PROVIDER-PROV_SPECIALTY_2_CERT_DT</v>
      </c>
    </row>
    <row r="83" spans="1:12">
      <c r="A83" s="22" t="str">
        <f>IFERROR(IF(MATCH(L83,Medical!W:W,0)&gt;0,"Y","N"),"N")</f>
        <v>N</v>
      </c>
      <c r="B83" s="23" t="s">
        <v>1516</v>
      </c>
      <c r="C83" s="23" t="s">
        <v>1604</v>
      </c>
      <c r="D83" s="23" t="s">
        <v>1534</v>
      </c>
      <c r="E83" s="23">
        <v>82</v>
      </c>
      <c r="F83" s="23"/>
      <c r="G83" s="23">
        <v>1</v>
      </c>
      <c r="H83" s="23" t="b">
        <v>0</v>
      </c>
      <c r="I83" s="23"/>
      <c r="J83" s="23"/>
      <c r="K83" s="23" t="b">
        <v>0</v>
      </c>
      <c r="L83" s="22" t="str">
        <f t="shared" si="1"/>
        <v>PROVIDER-PROV_SPECIALTY_2_CERT_EXP_DT</v>
      </c>
    </row>
    <row r="84" spans="1:12">
      <c r="A84" s="22" t="str">
        <f>IFERROR(IF(MATCH(L84,Medical!W:W,0)&gt;0,"Y","N"),"N")</f>
        <v>N</v>
      </c>
      <c r="B84" s="23" t="s">
        <v>1516</v>
      </c>
      <c r="C84" s="23" t="s">
        <v>1605</v>
      </c>
      <c r="D84" s="23" t="s">
        <v>1521</v>
      </c>
      <c r="E84" s="23">
        <v>83</v>
      </c>
      <c r="F84" s="23"/>
      <c r="G84" s="23">
        <v>1</v>
      </c>
      <c r="H84" s="23" t="b">
        <v>0</v>
      </c>
      <c r="I84" s="23"/>
      <c r="J84" s="23"/>
      <c r="K84" s="23" t="b">
        <v>0</v>
      </c>
      <c r="L84" s="22" t="str">
        <f t="shared" si="1"/>
        <v>PROVIDER-PROV_SPECIALTY_2_DESC</v>
      </c>
    </row>
    <row r="85" spans="1:12">
      <c r="A85" s="22" t="str">
        <f>IFERROR(IF(MATCH(L85,Medical!W:W,0)&gt;0,"Y","N"),"N")</f>
        <v>N</v>
      </c>
      <c r="B85" s="23" t="s">
        <v>1516</v>
      </c>
      <c r="C85" s="23" t="s">
        <v>1606</v>
      </c>
      <c r="D85" s="23" t="s">
        <v>1521</v>
      </c>
      <c r="E85" s="23">
        <v>84</v>
      </c>
      <c r="F85" s="23"/>
      <c r="G85" s="23">
        <v>1</v>
      </c>
      <c r="H85" s="23" t="b">
        <v>0</v>
      </c>
      <c r="I85" s="23"/>
      <c r="J85" s="23"/>
      <c r="K85" s="23" t="b">
        <v>0</v>
      </c>
      <c r="L85" s="22" t="str">
        <f t="shared" si="1"/>
        <v>PROVIDER-PROV_SPECIALTY_2_MEETS_CRITERIA</v>
      </c>
    </row>
    <row r="86" spans="1:12">
      <c r="A86" s="22" t="str">
        <f>IFERROR(IF(MATCH(L86,Medical!W:W,0)&gt;0,"Y","N"),"N")</f>
        <v>N</v>
      </c>
      <c r="B86" s="23" t="s">
        <v>1516</v>
      </c>
      <c r="C86" s="23" t="s">
        <v>1607</v>
      </c>
      <c r="D86" s="23" t="s">
        <v>1521</v>
      </c>
      <c r="E86" s="23">
        <v>85</v>
      </c>
      <c r="F86" s="23"/>
      <c r="G86" s="23">
        <v>1</v>
      </c>
      <c r="H86" s="23" t="b">
        <v>0</v>
      </c>
      <c r="I86" s="23"/>
      <c r="J86" s="23"/>
      <c r="K86" s="23" t="b">
        <v>0</v>
      </c>
      <c r="L86" s="22" t="str">
        <f t="shared" si="1"/>
        <v>PROVIDER-PROV_SPECIALTY_2_STATUS</v>
      </c>
    </row>
    <row r="87" spans="1:12">
      <c r="A87" s="22" t="str">
        <f>IFERROR(IF(MATCH(L87,Medical!W:W,0)&gt;0,"Y","N"),"N")</f>
        <v>N</v>
      </c>
      <c r="B87" s="23" t="s">
        <v>1516</v>
      </c>
      <c r="C87" s="23" t="s">
        <v>1608</v>
      </c>
      <c r="D87" s="23" t="s">
        <v>1521</v>
      </c>
      <c r="E87" s="23">
        <v>86</v>
      </c>
      <c r="F87" s="23"/>
      <c r="G87" s="23">
        <v>1</v>
      </c>
      <c r="H87" s="23" t="b">
        <v>0</v>
      </c>
      <c r="I87" s="23"/>
      <c r="J87" s="23"/>
      <c r="K87" s="23" t="b">
        <v>0</v>
      </c>
      <c r="L87" s="22" t="str">
        <f t="shared" si="1"/>
        <v>PROVIDER-PROV_SPECIALTY_3_CERT_BOARD</v>
      </c>
    </row>
    <row r="88" spans="1:12">
      <c r="A88" s="22" t="str">
        <f>IFERROR(IF(MATCH(L88,Medical!W:W,0)&gt;0,"Y","N"),"N")</f>
        <v>N</v>
      </c>
      <c r="B88" s="23" t="s">
        <v>1516</v>
      </c>
      <c r="C88" s="23" t="s">
        <v>1609</v>
      </c>
      <c r="D88" s="23" t="s">
        <v>1534</v>
      </c>
      <c r="E88" s="23">
        <v>87</v>
      </c>
      <c r="F88" s="23"/>
      <c r="G88" s="23">
        <v>1</v>
      </c>
      <c r="H88" s="23" t="b">
        <v>0</v>
      </c>
      <c r="I88" s="23"/>
      <c r="J88" s="23"/>
      <c r="K88" s="23" t="b">
        <v>0</v>
      </c>
      <c r="L88" s="22" t="str">
        <f t="shared" si="1"/>
        <v>PROVIDER-PROV_SPECIALTY_3_CERT_DT</v>
      </c>
    </row>
    <row r="89" spans="1:12">
      <c r="A89" s="22" t="str">
        <f>IFERROR(IF(MATCH(L89,Medical!W:W,0)&gt;0,"Y","N"),"N")</f>
        <v>N</v>
      </c>
      <c r="B89" s="23" t="s">
        <v>1516</v>
      </c>
      <c r="C89" s="23" t="s">
        <v>1610</v>
      </c>
      <c r="D89" s="23" t="s">
        <v>1534</v>
      </c>
      <c r="E89" s="23">
        <v>88</v>
      </c>
      <c r="F89" s="23"/>
      <c r="G89" s="23">
        <v>1</v>
      </c>
      <c r="H89" s="23" t="b">
        <v>0</v>
      </c>
      <c r="I89" s="23"/>
      <c r="J89" s="23"/>
      <c r="K89" s="23" t="b">
        <v>0</v>
      </c>
      <c r="L89" s="22" t="str">
        <f t="shared" si="1"/>
        <v>PROVIDER-PROV_SPECIALTY_3_CERT_EXP_DT</v>
      </c>
    </row>
    <row r="90" spans="1:12">
      <c r="A90" s="22" t="str">
        <f>IFERROR(IF(MATCH(L90,Medical!W:W,0)&gt;0,"Y","N"),"N")</f>
        <v>N</v>
      </c>
      <c r="B90" s="23" t="s">
        <v>1516</v>
      </c>
      <c r="C90" s="23" t="s">
        <v>1611</v>
      </c>
      <c r="D90" s="23" t="s">
        <v>1521</v>
      </c>
      <c r="E90" s="23">
        <v>89</v>
      </c>
      <c r="F90" s="23"/>
      <c r="G90" s="23">
        <v>1</v>
      </c>
      <c r="H90" s="23" t="b">
        <v>0</v>
      </c>
      <c r="I90" s="23"/>
      <c r="J90" s="23"/>
      <c r="K90" s="23" t="b">
        <v>0</v>
      </c>
      <c r="L90" s="22" t="str">
        <f t="shared" si="1"/>
        <v>PROVIDER-PROV_SPECIALTY_3_DESC</v>
      </c>
    </row>
    <row r="91" spans="1:12">
      <c r="A91" s="22" t="str">
        <f>IFERROR(IF(MATCH(L91,Medical!W:W,0)&gt;0,"Y","N"),"N")</f>
        <v>N</v>
      </c>
      <c r="B91" s="23" t="s">
        <v>1516</v>
      </c>
      <c r="C91" s="23" t="s">
        <v>1612</v>
      </c>
      <c r="D91" s="23" t="s">
        <v>1521</v>
      </c>
      <c r="E91" s="23">
        <v>90</v>
      </c>
      <c r="F91" s="23"/>
      <c r="G91" s="23">
        <v>1</v>
      </c>
      <c r="H91" s="23" t="b">
        <v>0</v>
      </c>
      <c r="I91" s="23"/>
      <c r="J91" s="23"/>
      <c r="K91" s="23" t="b">
        <v>0</v>
      </c>
      <c r="L91" s="22" t="str">
        <f t="shared" si="1"/>
        <v>PROVIDER-PROV_SPECIALTY_3_MEETS_CRITERIA</v>
      </c>
    </row>
    <row r="92" spans="1:12">
      <c r="A92" s="22" t="str">
        <f>IFERROR(IF(MATCH(L92,Medical!W:W,0)&gt;0,"Y","N"),"N")</f>
        <v>N</v>
      </c>
      <c r="B92" s="23" t="s">
        <v>1516</v>
      </c>
      <c r="C92" s="23" t="s">
        <v>1613</v>
      </c>
      <c r="D92" s="23" t="s">
        <v>1521</v>
      </c>
      <c r="E92" s="23">
        <v>91</v>
      </c>
      <c r="F92" s="23"/>
      <c r="G92" s="23">
        <v>1</v>
      </c>
      <c r="H92" s="23" t="b">
        <v>0</v>
      </c>
      <c r="I92" s="23"/>
      <c r="J92" s="23"/>
      <c r="K92" s="23" t="b">
        <v>0</v>
      </c>
      <c r="L92" s="22" t="str">
        <f t="shared" si="1"/>
        <v>PROVIDER-PROV_SPECIALTY_3_STATUS</v>
      </c>
    </row>
    <row r="93" spans="1:12">
      <c r="A93" s="22" t="str">
        <f>IFERROR(IF(MATCH(L93,Medical!W:W,0)&gt;0,"Y","N"),"N")</f>
        <v>N</v>
      </c>
      <c r="B93" s="23" t="s">
        <v>1516</v>
      </c>
      <c r="C93" s="23" t="s">
        <v>315</v>
      </c>
      <c r="D93" s="23" t="s">
        <v>1521</v>
      </c>
      <c r="E93" s="23">
        <v>93</v>
      </c>
      <c r="F93" s="23"/>
      <c r="G93" s="23">
        <v>1</v>
      </c>
      <c r="H93" s="23" t="b">
        <v>0</v>
      </c>
      <c r="I93" s="23" t="s">
        <v>1535</v>
      </c>
      <c r="J93" s="23"/>
      <c r="K93" s="23" t="b">
        <v>0</v>
      </c>
      <c r="L93" s="22" t="str">
        <f t="shared" si="1"/>
        <v>PROVIDER-PROV_STATE_CD</v>
      </c>
    </row>
    <row r="94" spans="1:12">
      <c r="A94" s="22" t="str">
        <f>IFERROR(IF(MATCH(L94,Medical!W:W,0)&gt;0,"Y","N"),"N")</f>
        <v>N</v>
      </c>
      <c r="B94" s="23" t="s">
        <v>1516</v>
      </c>
      <c r="C94" s="23" t="s">
        <v>334</v>
      </c>
      <c r="D94" s="23" t="s">
        <v>1521</v>
      </c>
      <c r="E94" s="23">
        <v>94</v>
      </c>
      <c r="F94" s="23"/>
      <c r="G94" s="23">
        <v>1</v>
      </c>
      <c r="H94" s="23" t="b">
        <v>0</v>
      </c>
      <c r="I94" s="23" t="s">
        <v>1535</v>
      </c>
      <c r="J94" s="23"/>
      <c r="K94" s="23" t="b">
        <v>1</v>
      </c>
      <c r="L94" s="22" t="str">
        <f t="shared" si="1"/>
        <v>PROVIDER-PROV_TIN_NUM</v>
      </c>
    </row>
    <row r="95" spans="1:12">
      <c r="A95" s="22" t="str">
        <f>IFERROR(IF(MATCH(L95,Medical!W:W,0)&gt;0,"Y","N"),"N")</f>
        <v>N</v>
      </c>
      <c r="B95" s="23" t="s">
        <v>1516</v>
      </c>
      <c r="C95" s="23" t="s">
        <v>1614</v>
      </c>
      <c r="D95" s="23" t="s">
        <v>1521</v>
      </c>
      <c r="E95" s="23">
        <v>95</v>
      </c>
      <c r="F95" s="23"/>
      <c r="G95" s="23">
        <v>1</v>
      </c>
      <c r="H95" s="23" t="b">
        <v>0</v>
      </c>
      <c r="I95" s="23" t="s">
        <v>1529</v>
      </c>
      <c r="J95" s="23"/>
      <c r="K95" s="23" t="b">
        <v>0</v>
      </c>
      <c r="L95" s="22" t="str">
        <f t="shared" si="1"/>
        <v>PROVIDER-PROV_TITLE</v>
      </c>
    </row>
    <row r="96" spans="1:12">
      <c r="A96" s="22" t="str">
        <f>IFERROR(IF(MATCH(L96,Medical!W:W,0)&gt;0,"Y","N"),"N")</f>
        <v>N</v>
      </c>
      <c r="B96" s="23" t="s">
        <v>1516</v>
      </c>
      <c r="C96" s="23" t="s">
        <v>1615</v>
      </c>
      <c r="D96" s="23" t="s">
        <v>1521</v>
      </c>
      <c r="E96" s="23">
        <v>96</v>
      </c>
      <c r="F96" s="23"/>
      <c r="G96" s="23">
        <v>1</v>
      </c>
      <c r="H96" s="23" t="b">
        <v>0</v>
      </c>
      <c r="I96" s="23" t="s">
        <v>1529</v>
      </c>
      <c r="J96" s="23"/>
      <c r="K96" s="23" t="b">
        <v>1</v>
      </c>
      <c r="L96" s="22" t="str">
        <f t="shared" si="1"/>
        <v>PROVIDER-PROV_TYPE</v>
      </c>
    </row>
    <row r="97" spans="1:12">
      <c r="A97" s="22" t="str">
        <f>IFERROR(IF(MATCH(L97,Medical!W:W,0)&gt;0,"Y","N"),"N")</f>
        <v>N</v>
      </c>
      <c r="B97" s="23" t="s">
        <v>1516</v>
      </c>
      <c r="C97" s="23" t="s">
        <v>1616</v>
      </c>
      <c r="D97" s="23" t="s">
        <v>1521</v>
      </c>
      <c r="E97" s="23">
        <v>97</v>
      </c>
      <c r="F97" s="23"/>
      <c r="G97" s="23">
        <v>1</v>
      </c>
      <c r="H97" s="23" t="b">
        <v>0</v>
      </c>
      <c r="I97" s="23" t="s">
        <v>1529</v>
      </c>
      <c r="J97" s="23"/>
      <c r="K97" s="23" t="b">
        <v>0</v>
      </c>
      <c r="L97" s="22" t="str">
        <f t="shared" si="1"/>
        <v>PROVIDER-PROV_TYPE_DESC</v>
      </c>
    </row>
    <row r="98" spans="1:12">
      <c r="A98" s="22" t="str">
        <f>IFERROR(IF(MATCH(L98,Medical!W:W,0)&gt;0,"Y","N"),"N")</f>
        <v>N</v>
      </c>
      <c r="B98" s="23" t="s">
        <v>1516</v>
      </c>
      <c r="C98" s="23" t="s">
        <v>1617</v>
      </c>
      <c r="D98" s="23" t="s">
        <v>1521</v>
      </c>
      <c r="E98" s="23">
        <v>98</v>
      </c>
      <c r="F98" s="23"/>
      <c r="G98" s="23">
        <v>1</v>
      </c>
      <c r="H98" s="23" t="b">
        <v>0</v>
      </c>
      <c r="I98" s="23"/>
      <c r="J98" s="23"/>
      <c r="K98" s="23" t="b">
        <v>0</v>
      </c>
      <c r="L98" s="22" t="str">
        <f t="shared" si="1"/>
        <v>PROVIDER-PROV_VERFICATION_SOURCE</v>
      </c>
    </row>
    <row r="99" spans="1:12">
      <c r="A99" s="22" t="str">
        <f>IFERROR(IF(MATCH(L99,Medical!W:W,0)&gt;0,"Y","N"),"N")</f>
        <v>N</v>
      </c>
      <c r="B99" s="23" t="s">
        <v>1516</v>
      </c>
      <c r="C99" s="23" t="s">
        <v>1618</v>
      </c>
      <c r="D99" s="23" t="s">
        <v>1521</v>
      </c>
      <c r="E99" s="23">
        <v>99</v>
      </c>
      <c r="F99" s="23"/>
      <c r="G99" s="23">
        <v>1</v>
      </c>
      <c r="H99" s="23" t="b">
        <v>0</v>
      </c>
      <c r="I99" s="23"/>
      <c r="J99" s="23"/>
      <c r="K99" s="23" t="b">
        <v>0</v>
      </c>
      <c r="L99" s="22" t="str">
        <f t="shared" si="1"/>
        <v>PROVIDER-PROV_TAXONOMY_1_CD</v>
      </c>
    </row>
    <row r="100" spans="1:12">
      <c r="A100" s="22" t="str">
        <f>IFERROR(IF(MATCH(L100,Medical!W:W,0)&gt;0,"Y","N"),"N")</f>
        <v>N</v>
      </c>
      <c r="B100" s="23" t="s">
        <v>1516</v>
      </c>
      <c r="C100" s="23" t="s">
        <v>1619</v>
      </c>
      <c r="D100" s="23" t="s">
        <v>1521</v>
      </c>
      <c r="E100" s="23">
        <v>100</v>
      </c>
      <c r="F100" s="23"/>
      <c r="G100" s="23">
        <v>1</v>
      </c>
      <c r="H100" s="23" t="b">
        <v>0</v>
      </c>
      <c r="I100" s="23"/>
      <c r="J100" s="23"/>
      <c r="K100" s="23" t="b">
        <v>0</v>
      </c>
      <c r="L100" s="22" t="str">
        <f t="shared" si="1"/>
        <v>PROVIDER-PROV_TAXONOMY_2_CD</v>
      </c>
    </row>
    <row r="101" spans="1:12">
      <c r="A101" s="22" t="str">
        <f>IFERROR(IF(MATCH(L101,Medical!W:W,0)&gt;0,"Y","N"),"N")</f>
        <v>N</v>
      </c>
      <c r="B101" s="23" t="s">
        <v>1516</v>
      </c>
      <c r="C101" s="23" t="s">
        <v>1620</v>
      </c>
      <c r="D101" s="23" t="s">
        <v>1521</v>
      </c>
      <c r="E101" s="23">
        <v>101</v>
      </c>
      <c r="F101" s="23"/>
      <c r="G101" s="23">
        <v>1</v>
      </c>
      <c r="H101" s="23" t="b">
        <v>0</v>
      </c>
      <c r="I101" s="23"/>
      <c r="J101" s="23"/>
      <c r="K101" s="23" t="b">
        <v>0</v>
      </c>
      <c r="L101" s="22" t="str">
        <f t="shared" si="1"/>
        <v>PROVIDER-PROV_TAXONOMY_3_CD</v>
      </c>
    </row>
    <row r="102" spans="1:12">
      <c r="A102" s="22" t="str">
        <f>IFERROR(IF(MATCH(L102,Medical!W:W,0)&gt;0,"Y","N"),"N")</f>
        <v>N</v>
      </c>
      <c r="B102" s="23" t="s">
        <v>1621</v>
      </c>
      <c r="C102" s="23" t="s">
        <v>1622</v>
      </c>
      <c r="D102" s="23" t="s">
        <v>1521</v>
      </c>
      <c r="E102" s="23">
        <v>26</v>
      </c>
      <c r="F102" s="23"/>
      <c r="G102" s="23">
        <v>2</v>
      </c>
      <c r="H102" s="23" t="b">
        <v>0</v>
      </c>
      <c r="I102" s="23"/>
      <c r="J102" s="23" t="s">
        <v>1623</v>
      </c>
      <c r="K102" s="23" t="b">
        <v>0</v>
      </c>
      <c r="L102" s="22" t="str">
        <f t="shared" si="1"/>
        <v>MEMBER-MARKETPLACE_ID</v>
      </c>
    </row>
    <row r="103" spans="1:12">
      <c r="A103" s="22" t="str">
        <f>IFERROR(IF(MATCH(L103,Medical!W:W,0)&gt;0,"Y","N"),"N")</f>
        <v>N</v>
      </c>
      <c r="B103" s="23" t="s">
        <v>1621</v>
      </c>
      <c r="C103" s="23" t="s">
        <v>1624</v>
      </c>
      <c r="D103" s="23" t="s">
        <v>1521</v>
      </c>
      <c r="E103" s="23">
        <v>28</v>
      </c>
      <c r="F103" s="23"/>
      <c r="G103" s="23">
        <v>2</v>
      </c>
      <c r="H103" s="23" t="b">
        <v>1</v>
      </c>
      <c r="I103" s="23"/>
      <c r="J103" s="23"/>
      <c r="K103" s="23" t="b">
        <v>0</v>
      </c>
      <c r="L103" s="22" t="str">
        <f t="shared" si="1"/>
        <v>MEMBER-MBR_BENEFIT_PKG</v>
      </c>
    </row>
    <row r="104" spans="1:12">
      <c r="A104" s="22" t="str">
        <f>IFERROR(IF(MATCH(L104,Medical!W:W,0)&gt;0,"Y","N"),"N")</f>
        <v>N</v>
      </c>
      <c r="B104" s="23" t="s">
        <v>1621</v>
      </c>
      <c r="C104" s="23" t="s">
        <v>1625</v>
      </c>
      <c r="D104" s="23" t="s">
        <v>1534</v>
      </c>
      <c r="E104" s="23">
        <v>29</v>
      </c>
      <c r="F104" s="23"/>
      <c r="G104" s="23">
        <v>2</v>
      </c>
      <c r="H104" s="23" t="b">
        <v>1</v>
      </c>
      <c r="I104" s="23"/>
      <c r="J104" s="23" t="s">
        <v>1626</v>
      </c>
      <c r="K104" s="23" t="b">
        <v>0</v>
      </c>
      <c r="L104" s="22" t="str">
        <f t="shared" si="1"/>
        <v>MEMBER-MBR_ELIGIBILITY_EFFECTIVE_END_DT</v>
      </c>
    </row>
    <row r="105" spans="1:12">
      <c r="A105" s="22" t="str">
        <f>IFERROR(IF(MATCH(L105,Medical!W:W,0)&gt;0,"Y","N"),"N")</f>
        <v>N</v>
      </c>
      <c r="B105" s="23" t="s">
        <v>1621</v>
      </c>
      <c r="C105" s="23" t="s">
        <v>1627</v>
      </c>
      <c r="D105" s="23" t="s">
        <v>1534</v>
      </c>
      <c r="E105" s="23">
        <v>30</v>
      </c>
      <c r="F105" s="23"/>
      <c r="G105" s="23">
        <v>2</v>
      </c>
      <c r="H105" s="23" t="b">
        <v>1</v>
      </c>
      <c r="I105" s="23"/>
      <c r="J105" s="23" t="s">
        <v>1626</v>
      </c>
      <c r="K105" s="23" t="b">
        <v>0</v>
      </c>
      <c r="L105" s="22" t="str">
        <f t="shared" si="1"/>
        <v>MEMBER-MBR_ELIGIBILITY_EFFECTIVE_START_DT</v>
      </c>
    </row>
    <row r="106" spans="1:12">
      <c r="A106" s="22" t="str">
        <f>IFERROR(IF(MATCH(L106,Medical!W:W,0)&gt;0,"Y","N"),"N")</f>
        <v>N</v>
      </c>
      <c r="B106" s="23" t="s">
        <v>1621</v>
      </c>
      <c r="C106" s="23" t="s">
        <v>1628</v>
      </c>
      <c r="D106" s="23" t="s">
        <v>1521</v>
      </c>
      <c r="E106" s="23">
        <v>31</v>
      </c>
      <c r="F106" s="23"/>
      <c r="G106" s="23">
        <v>2</v>
      </c>
      <c r="H106" s="23" t="b">
        <v>0</v>
      </c>
      <c r="I106" s="23"/>
      <c r="J106" s="23"/>
      <c r="K106" s="23" t="b">
        <v>0</v>
      </c>
      <c r="L106" s="22" t="str">
        <f t="shared" si="1"/>
        <v>MEMBER-MBR_GROUP_ID</v>
      </c>
    </row>
    <row r="107" spans="1:12">
      <c r="A107" s="22" t="str">
        <f>IFERROR(IF(MATCH(L107,Medical!W:W,0)&gt;0,"Y","N"),"N")</f>
        <v>N</v>
      </c>
      <c r="B107" s="23" t="s">
        <v>1621</v>
      </c>
      <c r="C107" s="23" t="s">
        <v>1629</v>
      </c>
      <c r="D107" s="23" t="s">
        <v>1521</v>
      </c>
      <c r="E107" s="23">
        <v>32</v>
      </c>
      <c r="F107" s="23"/>
      <c r="G107" s="23">
        <v>2</v>
      </c>
      <c r="H107" s="23" t="b">
        <v>1</v>
      </c>
      <c r="I107" s="23"/>
      <c r="J107" s="23"/>
      <c r="K107" s="23" t="b">
        <v>0</v>
      </c>
      <c r="L107" s="22" t="str">
        <f t="shared" si="1"/>
        <v>MEMBER-MBR_NETWORK_CD</v>
      </c>
    </row>
    <row r="108" spans="1:12">
      <c r="A108" s="22" t="str">
        <f>IFERROR(IF(MATCH(L108,Medical!W:W,0)&gt;0,"Y","N"),"N")</f>
        <v>N</v>
      </c>
      <c r="B108" s="23" t="s">
        <v>1621</v>
      </c>
      <c r="C108" s="23" t="s">
        <v>1630</v>
      </c>
      <c r="D108" s="23" t="s">
        <v>1521</v>
      </c>
      <c r="E108" s="23">
        <v>33</v>
      </c>
      <c r="F108" s="23"/>
      <c r="G108" s="23">
        <v>2</v>
      </c>
      <c r="H108" s="23" t="b">
        <v>1</v>
      </c>
      <c r="I108" s="23"/>
      <c r="J108" s="23"/>
      <c r="K108" s="23" t="b">
        <v>0</v>
      </c>
      <c r="L108" s="22" t="str">
        <f t="shared" si="1"/>
        <v>MEMBER-MBR_NETWORK_DESC</v>
      </c>
    </row>
    <row r="109" spans="1:12">
      <c r="A109" s="22" t="str">
        <f>IFERROR(IF(MATCH(L109,Medical!W:W,0)&gt;0,"Y","N"),"N")</f>
        <v>N</v>
      </c>
      <c r="B109" s="23" t="s">
        <v>1621</v>
      </c>
      <c r="C109" s="23" t="s">
        <v>1631</v>
      </c>
      <c r="D109" s="23" t="s">
        <v>1521</v>
      </c>
      <c r="E109" s="23">
        <v>34</v>
      </c>
      <c r="F109" s="23"/>
      <c r="G109" s="23">
        <v>2</v>
      </c>
      <c r="H109" s="23" t="b">
        <v>1</v>
      </c>
      <c r="I109" s="23"/>
      <c r="J109" s="23"/>
      <c r="K109" s="23" t="b">
        <v>0</v>
      </c>
      <c r="L109" s="22" t="str">
        <f t="shared" si="1"/>
        <v>MEMBER-MBR_PREMIUM_GROUP</v>
      </c>
    </row>
    <row r="110" spans="1:12">
      <c r="A110" s="22" t="str">
        <f>IFERROR(IF(MATCH(L110,Medical!W:W,0)&gt;0,"Y","N"),"N")</f>
        <v>N</v>
      </c>
      <c r="B110" s="23" t="s">
        <v>1621</v>
      </c>
      <c r="C110" s="23" t="s">
        <v>1632</v>
      </c>
      <c r="D110" s="23" t="s">
        <v>1521</v>
      </c>
      <c r="E110" s="23">
        <v>35</v>
      </c>
      <c r="F110" s="23"/>
      <c r="G110" s="23">
        <v>2</v>
      </c>
      <c r="H110" s="23" t="b">
        <v>0</v>
      </c>
      <c r="I110" s="23"/>
      <c r="J110" s="23"/>
      <c r="K110" s="23" t="b">
        <v>1</v>
      </c>
      <c r="L110" s="22" t="str">
        <f t="shared" si="1"/>
        <v>MEMBER-MBR_PRODUCT_CD</v>
      </c>
    </row>
    <row r="111" spans="1:12">
      <c r="A111" s="22" t="str">
        <f>IFERROR(IF(MATCH(L111,Medical!W:W,0)&gt;0,"Y","N"),"N")</f>
        <v>N</v>
      </c>
      <c r="B111" s="23" t="s">
        <v>1621</v>
      </c>
      <c r="C111" s="23" t="s">
        <v>1633</v>
      </c>
      <c r="D111" s="23" t="s">
        <v>1521</v>
      </c>
      <c r="E111" s="23">
        <v>36</v>
      </c>
      <c r="F111" s="23"/>
      <c r="G111" s="23">
        <v>2</v>
      </c>
      <c r="H111" s="23" t="b">
        <v>1</v>
      </c>
      <c r="I111" s="23"/>
      <c r="J111" s="23"/>
      <c r="K111" s="23" t="b">
        <v>0</v>
      </c>
      <c r="L111" s="22" t="str">
        <f t="shared" si="1"/>
        <v>MEMBER-MBR_PRODUCT_DESC</v>
      </c>
    </row>
    <row r="112" spans="1:12">
      <c r="A112" s="22" t="str">
        <f>IFERROR(IF(MATCH(L112,Medical!W:W,0)&gt;0,"Y","N"),"N")</f>
        <v>N</v>
      </c>
      <c r="B112" s="23" t="s">
        <v>1621</v>
      </c>
      <c r="C112" s="23" t="s">
        <v>1634</v>
      </c>
      <c r="D112" s="23" t="s">
        <v>1521</v>
      </c>
      <c r="E112" s="23">
        <v>37</v>
      </c>
      <c r="F112" s="23"/>
      <c r="G112" s="23">
        <v>2</v>
      </c>
      <c r="H112" s="23" t="b">
        <v>1</v>
      </c>
      <c r="I112" s="23"/>
      <c r="J112" s="23"/>
      <c r="K112" s="23" t="b">
        <v>0</v>
      </c>
      <c r="L112" s="22" t="str">
        <f t="shared" si="1"/>
        <v>MEMBER-MBR_PRODUCT_DESC_LONG</v>
      </c>
    </row>
    <row r="113" spans="1:12">
      <c r="A113" s="22" t="str">
        <f>IFERROR(IF(MATCH(L113,Medical!W:W,0)&gt;0,"Y","N"),"N")</f>
        <v>N</v>
      </c>
      <c r="B113" s="23" t="s">
        <v>1621</v>
      </c>
      <c r="C113" s="23" t="s">
        <v>1635</v>
      </c>
      <c r="D113" s="23" t="s">
        <v>1521</v>
      </c>
      <c r="E113" s="23">
        <v>38</v>
      </c>
      <c r="F113" s="23"/>
      <c r="G113" s="23">
        <v>2</v>
      </c>
      <c r="H113" s="23" t="b">
        <v>1</v>
      </c>
      <c r="I113" s="23"/>
      <c r="J113" s="23"/>
      <c r="K113" s="23" t="b">
        <v>0</v>
      </c>
      <c r="L113" s="22" t="str">
        <f t="shared" si="1"/>
        <v>MEMBER-MBR_PRODUCT_DIVISION</v>
      </c>
    </row>
    <row r="114" spans="1:12">
      <c r="A114" s="22" t="str">
        <f>IFERROR(IF(MATCH(L114,Medical!W:W,0)&gt;0,"Y","N"),"N")</f>
        <v>N</v>
      </c>
      <c r="B114" s="23" t="s">
        <v>1621</v>
      </c>
      <c r="C114" s="23" t="s">
        <v>1636</v>
      </c>
      <c r="D114" s="23" t="s">
        <v>1521</v>
      </c>
      <c r="E114" s="23">
        <v>39</v>
      </c>
      <c r="F114" s="23"/>
      <c r="G114" s="23">
        <v>2</v>
      </c>
      <c r="H114" s="23" t="b">
        <v>1</v>
      </c>
      <c r="I114" s="23"/>
      <c r="J114" s="23"/>
      <c r="K114" s="23" t="b">
        <v>0</v>
      </c>
      <c r="L114" s="22" t="str">
        <f t="shared" si="1"/>
        <v>MEMBER-MBR_PRODUCT_ID</v>
      </c>
    </row>
    <row r="115" spans="1:12">
      <c r="A115" s="22" t="str">
        <f>IFERROR(IF(MATCH(L115,Medical!W:W,0)&gt;0,"Y","N"),"N")</f>
        <v>N</v>
      </c>
      <c r="B115" s="23" t="s">
        <v>1621</v>
      </c>
      <c r="C115" s="23" t="s">
        <v>311</v>
      </c>
      <c r="D115" s="23" t="s">
        <v>1521</v>
      </c>
      <c r="E115" s="23">
        <v>40</v>
      </c>
      <c r="F115" s="23"/>
      <c r="G115" s="23">
        <v>2</v>
      </c>
      <c r="H115" s="23" t="b">
        <v>1</v>
      </c>
      <c r="I115" s="23"/>
      <c r="J115" s="23"/>
      <c r="K115" s="23" t="b">
        <v>1</v>
      </c>
      <c r="L115" s="22" t="str">
        <f t="shared" si="1"/>
        <v>MEMBER-MBR_PRODUCT_LINE_OF_BUSINESS</v>
      </c>
    </row>
    <row r="116" spans="1:12">
      <c r="A116" s="22" t="str">
        <f>IFERROR(IF(MATCH(L116,Medical!W:W,0)&gt;0,"Y","N"),"N")</f>
        <v>N</v>
      </c>
      <c r="B116" s="23" t="s">
        <v>1621</v>
      </c>
      <c r="C116" s="23" t="s">
        <v>1637</v>
      </c>
      <c r="D116" s="23" t="s">
        <v>1521</v>
      </c>
      <c r="E116" s="23">
        <v>41</v>
      </c>
      <c r="F116" s="23"/>
      <c r="G116" s="23">
        <v>2</v>
      </c>
      <c r="H116" s="23" t="b">
        <v>1</v>
      </c>
      <c r="I116" s="23"/>
      <c r="J116" s="23"/>
      <c r="K116" s="23" t="b">
        <v>0</v>
      </c>
      <c r="L116" s="22" t="str">
        <f t="shared" si="1"/>
        <v>MEMBER-MBR_PRODUCT_NAME</v>
      </c>
    </row>
    <row r="117" spans="1:12">
      <c r="A117" s="22" t="str">
        <f>IFERROR(IF(MATCH(L117,Medical!W:W,0)&gt;0,"Y","N"),"N")</f>
        <v>N</v>
      </c>
      <c r="B117" s="23" t="s">
        <v>1621</v>
      </c>
      <c r="C117" s="23" t="s">
        <v>1638</v>
      </c>
      <c r="D117" s="23" t="s">
        <v>1521</v>
      </c>
      <c r="E117" s="23">
        <v>42</v>
      </c>
      <c r="F117" s="23"/>
      <c r="G117" s="23">
        <v>2</v>
      </c>
      <c r="H117" s="23" t="b">
        <v>1</v>
      </c>
      <c r="I117" s="23"/>
      <c r="J117" s="23"/>
      <c r="K117" s="23" t="b">
        <v>0</v>
      </c>
      <c r="L117" s="22" t="str">
        <f t="shared" si="1"/>
        <v>MEMBER-MBR_PRODUCT_REGION</v>
      </c>
    </row>
    <row r="118" spans="1:12">
      <c r="A118" s="22" t="str">
        <f>IFERROR(IF(MATCH(L118,Medical!W:W,0)&gt;0,"Y","N"),"N")</f>
        <v>N</v>
      </c>
      <c r="B118" s="23" t="s">
        <v>1621</v>
      </c>
      <c r="C118" s="23" t="s">
        <v>1639</v>
      </c>
      <c r="D118" s="23" t="s">
        <v>1521</v>
      </c>
      <c r="E118" s="23">
        <v>43</v>
      </c>
      <c r="F118" s="23"/>
      <c r="G118" s="23">
        <v>2</v>
      </c>
      <c r="H118" s="23" t="b">
        <v>1</v>
      </c>
      <c r="I118" s="23"/>
      <c r="J118" s="23"/>
      <c r="K118" s="23" t="b">
        <v>1</v>
      </c>
      <c r="L118" s="22" t="str">
        <f t="shared" si="1"/>
        <v>MEMBER-MBR_PRODUCT_STATE_CD</v>
      </c>
    </row>
    <row r="119" spans="1:12">
      <c r="A119" s="22" t="str">
        <f>IFERROR(IF(MATCH(L119,Medical!W:W,0)&gt;0,"Y","N"),"N")</f>
        <v>N</v>
      </c>
      <c r="B119" s="23" t="s">
        <v>1621</v>
      </c>
      <c r="C119" s="23" t="s">
        <v>1640</v>
      </c>
      <c r="D119" s="23" t="s">
        <v>1521</v>
      </c>
      <c r="E119" s="23">
        <v>44</v>
      </c>
      <c r="F119" s="23"/>
      <c r="G119" s="23">
        <v>2</v>
      </c>
      <c r="H119" s="23" t="b">
        <v>1</v>
      </c>
      <c r="I119" s="23"/>
      <c r="J119" s="23"/>
      <c r="K119" s="23" t="b">
        <v>0</v>
      </c>
      <c r="L119" s="22" t="str">
        <f t="shared" si="1"/>
        <v>MEMBER-MBR_PRODUCT_TYPE</v>
      </c>
    </row>
    <row r="120" spans="1:12">
      <c r="A120" s="22" t="str">
        <f>IFERROR(IF(MATCH(L120,Medical!W:W,0)&gt;0,"Y","N"),"N")</f>
        <v>N</v>
      </c>
      <c r="B120" s="23" t="s">
        <v>1621</v>
      </c>
      <c r="C120" s="23" t="s">
        <v>1641</v>
      </c>
      <c r="D120" s="23" t="s">
        <v>1521</v>
      </c>
      <c r="E120" s="23">
        <v>45</v>
      </c>
      <c r="F120" s="23"/>
      <c r="G120" s="23">
        <v>2</v>
      </c>
      <c r="H120" s="23" t="b">
        <v>1</v>
      </c>
      <c r="I120" s="23"/>
      <c r="J120" s="23"/>
      <c r="K120" s="23" t="b">
        <v>0</v>
      </c>
      <c r="L120" s="22" t="str">
        <f t="shared" si="1"/>
        <v>MEMBER-MBR_PROGRAM_DESC</v>
      </c>
    </row>
    <row r="121" spans="1:12">
      <c r="A121" s="22" t="str">
        <f>IFERROR(IF(MATCH(L121,Medical!W:W,0)&gt;0,"Y","N"),"N")</f>
        <v>N</v>
      </c>
      <c r="B121" s="23" t="s">
        <v>1621</v>
      </c>
      <c r="C121" s="23" t="s">
        <v>1642</v>
      </c>
      <c r="D121" s="23" t="s">
        <v>1521</v>
      </c>
      <c r="E121" s="23">
        <v>46</v>
      </c>
      <c r="F121" s="23"/>
      <c r="G121" s="23">
        <v>2</v>
      </c>
      <c r="H121" s="23" t="b">
        <v>1</v>
      </c>
      <c r="I121" s="23"/>
      <c r="J121" s="23"/>
      <c r="K121" s="23" t="b">
        <v>0</v>
      </c>
      <c r="L121" s="22" t="str">
        <f t="shared" si="1"/>
        <v>MEMBER-MBR_PROGRAM_TYPE</v>
      </c>
    </row>
    <row r="122" spans="1:12">
      <c r="A122" s="22" t="str">
        <f>IFERROR(IF(MATCH(L122,Medical!W:W,0)&gt;0,"Y","N"),"N")</f>
        <v>N</v>
      </c>
      <c r="B122" s="23" t="s">
        <v>1621</v>
      </c>
      <c r="C122" s="23" t="s">
        <v>1643</v>
      </c>
      <c r="D122" s="23" t="s">
        <v>1521</v>
      </c>
      <c r="E122" s="23">
        <v>47</v>
      </c>
      <c r="F122" s="23"/>
      <c r="G122" s="23">
        <v>2</v>
      </c>
      <c r="H122" s="23" t="b">
        <v>1</v>
      </c>
      <c r="I122" s="23"/>
      <c r="J122" s="23"/>
      <c r="K122" s="23" t="b">
        <v>0</v>
      </c>
      <c r="L122" s="22" t="str">
        <f t="shared" si="1"/>
        <v>MEMBER-MBR_SUB_PRODUCT_CD</v>
      </c>
    </row>
    <row r="123" spans="1:12">
      <c r="A123" s="22" t="str">
        <f>IFERROR(IF(MATCH(L123,Medical!W:W,0)&gt;0,"Y","N"),"N")</f>
        <v>N</v>
      </c>
      <c r="B123" s="23" t="s">
        <v>1621</v>
      </c>
      <c r="C123" s="23" t="s">
        <v>1644</v>
      </c>
      <c r="D123" s="23" t="s">
        <v>1521</v>
      </c>
      <c r="E123" s="23">
        <v>48</v>
      </c>
      <c r="F123" s="23"/>
      <c r="G123" s="23">
        <v>2</v>
      </c>
      <c r="H123" s="23" t="b">
        <v>1</v>
      </c>
      <c r="I123" s="23"/>
      <c r="J123" s="23" t="s">
        <v>1623</v>
      </c>
      <c r="K123" s="23" t="b">
        <v>0</v>
      </c>
      <c r="L123" s="22" t="str">
        <f t="shared" si="1"/>
        <v>MEMBER-MBR_SUBSCRIBER_ID</v>
      </c>
    </row>
    <row r="124" spans="1:12">
      <c r="A124" s="22" t="str">
        <f>IFERROR(IF(MATCH(L124,Medical!W:W,0)&gt;0,"Y","N"),"N")</f>
        <v>N</v>
      </c>
      <c r="B124" s="23" t="s">
        <v>1621</v>
      </c>
      <c r="C124" s="23" t="s">
        <v>1645</v>
      </c>
      <c r="D124" s="23" t="s">
        <v>1521</v>
      </c>
      <c r="E124" s="23">
        <v>49</v>
      </c>
      <c r="F124" s="23"/>
      <c r="G124" s="23">
        <v>2</v>
      </c>
      <c r="H124" s="23" t="b">
        <v>1</v>
      </c>
      <c r="I124" s="23"/>
      <c r="J124" s="23" t="s">
        <v>1623</v>
      </c>
      <c r="K124" s="23" t="b">
        <v>0</v>
      </c>
      <c r="L124" s="22" t="str">
        <f t="shared" si="1"/>
        <v>MEMBER-MEDICAID_ID</v>
      </c>
    </row>
    <row r="125" spans="1:12">
      <c r="A125" s="22" t="str">
        <f>IFERROR(IF(MATCH(L125,Medical!W:W,0)&gt;0,"Y","N"),"N")</f>
        <v>N</v>
      </c>
      <c r="B125" s="23" t="s">
        <v>1621</v>
      </c>
      <c r="C125" s="23" t="s">
        <v>1646</v>
      </c>
      <c r="D125" s="23" t="s">
        <v>1521</v>
      </c>
      <c r="E125" s="23">
        <v>50</v>
      </c>
      <c r="F125" s="23"/>
      <c r="G125" s="23">
        <v>2</v>
      </c>
      <c r="H125" s="23" t="b">
        <v>1</v>
      </c>
      <c r="I125" s="23"/>
      <c r="J125" s="23" t="s">
        <v>1623</v>
      </c>
      <c r="K125" s="23" t="b">
        <v>0</v>
      </c>
      <c r="L125" s="22" t="str">
        <f t="shared" si="1"/>
        <v>MEMBER-MEDICARE_ID</v>
      </c>
    </row>
    <row r="126" spans="1:12">
      <c r="A126" s="22" t="str">
        <f>IFERROR(IF(MATCH(L126,Medical!W:W,0)&gt;0,"Y","N"),"N")</f>
        <v>N</v>
      </c>
      <c r="B126" s="23" t="s">
        <v>1621</v>
      </c>
      <c r="C126" s="23" t="s">
        <v>299</v>
      </c>
      <c r="D126" s="23" t="s">
        <v>1521</v>
      </c>
      <c r="E126" s="23">
        <v>51</v>
      </c>
      <c r="F126" s="23"/>
      <c r="G126" s="23">
        <v>2</v>
      </c>
      <c r="H126" s="23" t="b">
        <v>0</v>
      </c>
      <c r="I126" s="23"/>
      <c r="J126" s="23" t="s">
        <v>1623</v>
      </c>
      <c r="K126" s="23" t="b">
        <v>0</v>
      </c>
      <c r="L126" s="22" t="str">
        <f t="shared" si="1"/>
        <v>MEMBER-MIDDLE_NAME</v>
      </c>
    </row>
    <row r="127" spans="1:12">
      <c r="A127" s="22" t="str">
        <f>IFERROR(IF(MATCH(L127,Medical!W:W,0)&gt;0,"Y","N"),"N")</f>
        <v>N</v>
      </c>
      <c r="B127" s="23" t="s">
        <v>1621</v>
      </c>
      <c r="C127" s="23" t="s">
        <v>1647</v>
      </c>
      <c r="D127" s="23" t="s">
        <v>1521</v>
      </c>
      <c r="E127" s="23">
        <v>52</v>
      </c>
      <c r="F127" s="23"/>
      <c r="G127" s="23">
        <v>2</v>
      </c>
      <c r="H127" s="23" t="b">
        <v>1</v>
      </c>
      <c r="I127" s="23"/>
      <c r="J127" s="23" t="s">
        <v>1623</v>
      </c>
      <c r="K127" s="23" t="b">
        <v>0</v>
      </c>
      <c r="L127" s="22" t="str">
        <f t="shared" si="1"/>
        <v>MEMBER-MOTHER_MEDICAID_ID</v>
      </c>
    </row>
    <row r="128" spans="1:12">
      <c r="A128" s="22" t="str">
        <f>IFERROR(IF(MATCH(L128,Medical!W:W,0)&gt;0,"Y","N"),"N")</f>
        <v>N</v>
      </c>
      <c r="B128" s="23" t="s">
        <v>1621</v>
      </c>
      <c r="C128" s="23" t="s">
        <v>1648</v>
      </c>
      <c r="D128" s="23" t="s">
        <v>1521</v>
      </c>
      <c r="E128" s="23">
        <v>53</v>
      </c>
      <c r="F128" s="23"/>
      <c r="G128" s="23">
        <v>2</v>
      </c>
      <c r="H128" s="23" t="b">
        <v>0</v>
      </c>
      <c r="I128" s="23"/>
      <c r="J128" s="23" t="s">
        <v>1623</v>
      </c>
      <c r="K128" s="23" t="b">
        <v>0</v>
      </c>
      <c r="L128" s="22" t="str">
        <f t="shared" si="1"/>
        <v>MEMBER-NAME_PREFIX</v>
      </c>
    </row>
    <row r="129" spans="1:12">
      <c r="A129" s="22" t="str">
        <f>IFERROR(IF(MATCH(L129,Medical!W:W,0)&gt;0,"Y","N"),"N")</f>
        <v>N</v>
      </c>
      <c r="B129" s="23" t="s">
        <v>1621</v>
      </c>
      <c r="C129" s="23" t="s">
        <v>1649</v>
      </c>
      <c r="D129" s="23" t="s">
        <v>1521</v>
      </c>
      <c r="E129" s="23">
        <v>54</v>
      </c>
      <c r="F129" s="23"/>
      <c r="G129" s="23">
        <v>2</v>
      </c>
      <c r="H129" s="23" t="b">
        <v>0</v>
      </c>
      <c r="I129" s="23"/>
      <c r="J129" s="23" t="s">
        <v>1623</v>
      </c>
      <c r="K129" s="23" t="b">
        <v>0</v>
      </c>
      <c r="L129" s="22" t="str">
        <f t="shared" si="1"/>
        <v>MEMBER-NAME_SUFFIX</v>
      </c>
    </row>
    <row r="130" spans="1:12">
      <c r="A130" s="22" t="str">
        <f>IFERROR(IF(MATCH(L130,Medical!W:W,0)&gt;0,"Y","N"),"N")</f>
        <v>N</v>
      </c>
      <c r="B130" s="23" t="s">
        <v>1621</v>
      </c>
      <c r="C130" s="23" t="s">
        <v>1650</v>
      </c>
      <c r="D130" s="23" t="s">
        <v>1521</v>
      </c>
      <c r="E130" s="23">
        <v>55</v>
      </c>
      <c r="F130" s="23"/>
      <c r="G130" s="23">
        <v>2</v>
      </c>
      <c r="H130" s="23" t="b">
        <v>1</v>
      </c>
      <c r="I130" s="23"/>
      <c r="J130" s="23"/>
      <c r="K130" s="23" t="b">
        <v>0</v>
      </c>
      <c r="L130" s="22" t="str">
        <f t="shared" si="1"/>
        <v>MEMBER-NICU_IND</v>
      </c>
    </row>
    <row r="131" spans="1:12">
      <c r="A131" s="22" t="str">
        <f>IFERROR(IF(MATCH(L131,Medical!W:W,0)&gt;0,"Y","N"),"N")</f>
        <v>N</v>
      </c>
      <c r="B131" s="23" t="s">
        <v>1621</v>
      </c>
      <c r="C131" s="23" t="s">
        <v>1651</v>
      </c>
      <c r="D131" s="23" t="s">
        <v>1521</v>
      </c>
      <c r="E131" s="23">
        <v>56</v>
      </c>
      <c r="F131" s="23"/>
      <c r="G131" s="23">
        <v>2</v>
      </c>
      <c r="H131" s="23" t="b">
        <v>1</v>
      </c>
      <c r="I131" s="23"/>
      <c r="J131" s="23"/>
      <c r="K131" s="23" t="b">
        <v>0</v>
      </c>
      <c r="L131" s="22" t="str">
        <f t="shared" ref="L131:L194" si="2">TRIM(B131)&amp;"-"&amp;TRIM(C131)</f>
        <v>MEMBER-PCP_ID</v>
      </c>
    </row>
    <row r="132" spans="1:12">
      <c r="A132" s="22" t="str">
        <f>IFERROR(IF(MATCH(L132,Medical!W:W,0)&gt;0,"Y","N"),"N")</f>
        <v>N</v>
      </c>
      <c r="B132" s="23" t="s">
        <v>1621</v>
      </c>
      <c r="C132" s="23" t="s">
        <v>1652</v>
      </c>
      <c r="D132" s="23" t="s">
        <v>1521</v>
      </c>
      <c r="E132" s="23">
        <v>57</v>
      </c>
      <c r="F132" s="23"/>
      <c r="G132" s="23">
        <v>2</v>
      </c>
      <c r="H132" s="23" t="b">
        <v>0</v>
      </c>
      <c r="I132" s="23"/>
      <c r="J132" s="23"/>
      <c r="K132" s="23" t="b">
        <v>0</v>
      </c>
      <c r="L132" s="22" t="str">
        <f t="shared" si="2"/>
        <v>MEMBER-RACE</v>
      </c>
    </row>
    <row r="133" spans="1:12">
      <c r="A133" s="22" t="str">
        <f>IFERROR(IF(MATCH(L133,Medical!W:W,0)&gt;0,"Y","N"),"N")</f>
        <v>N</v>
      </c>
      <c r="B133" s="23" t="s">
        <v>1621</v>
      </c>
      <c r="C133" s="23" t="s">
        <v>1653</v>
      </c>
      <c r="D133" s="23" t="s">
        <v>1521</v>
      </c>
      <c r="E133" s="23">
        <v>58</v>
      </c>
      <c r="F133" s="23"/>
      <c r="G133" s="23">
        <v>2</v>
      </c>
      <c r="H133" s="23" t="b">
        <v>0</v>
      </c>
      <c r="I133" s="23"/>
      <c r="J133" s="23"/>
      <c r="K133" s="23" t="b">
        <v>0</v>
      </c>
      <c r="L133" s="22" t="str">
        <f t="shared" si="2"/>
        <v>MEMBER-REFERRAL_IND</v>
      </c>
    </row>
    <row r="134" spans="1:12">
      <c r="A134" s="22" t="str">
        <f>IFERROR(IF(MATCH(L134,Medical!W:W,0)&gt;0,"Y","N"),"N")</f>
        <v>N</v>
      </c>
      <c r="B134" s="23" t="s">
        <v>1621</v>
      </c>
      <c r="C134" s="23" t="s">
        <v>1654</v>
      </c>
      <c r="D134" s="23" t="s">
        <v>1521</v>
      </c>
      <c r="E134" s="23">
        <v>59</v>
      </c>
      <c r="F134" s="23"/>
      <c r="G134" s="23">
        <v>2</v>
      </c>
      <c r="H134" s="23" t="b">
        <v>0</v>
      </c>
      <c r="I134" s="23"/>
      <c r="J134" s="23"/>
      <c r="K134" s="23" t="b">
        <v>0</v>
      </c>
      <c r="L134" s="22" t="str">
        <f t="shared" si="2"/>
        <v>MEMBER-REGION</v>
      </c>
    </row>
    <row r="135" spans="1:12">
      <c r="A135" s="22" t="str">
        <f>IFERROR(IF(MATCH(L135,Medical!W:W,0)&gt;0,"Y","N"),"N")</f>
        <v>N</v>
      </c>
      <c r="B135" s="23" t="s">
        <v>1621</v>
      </c>
      <c r="C135" s="23" t="s">
        <v>1655</v>
      </c>
      <c r="D135" s="23" t="s">
        <v>1521</v>
      </c>
      <c r="E135" s="23">
        <v>60</v>
      </c>
      <c r="F135" s="23"/>
      <c r="G135" s="23">
        <v>2</v>
      </c>
      <c r="H135" s="23" t="b">
        <v>0</v>
      </c>
      <c r="I135" s="23"/>
      <c r="J135" s="23"/>
      <c r="K135" s="23" t="b">
        <v>0</v>
      </c>
      <c r="L135" s="22" t="str">
        <f t="shared" si="2"/>
        <v>MEMBER-SERVICE_AREA</v>
      </c>
    </row>
    <row r="136" spans="1:12">
      <c r="A136" s="22" t="str">
        <f>IFERROR(IF(MATCH(L136,Medical!W:W,0)&gt;0,"Y","N"),"N")</f>
        <v>N</v>
      </c>
      <c r="B136" s="23" t="s">
        <v>1621</v>
      </c>
      <c r="C136" s="23" t="s">
        <v>1656</v>
      </c>
      <c r="D136" s="23" t="s">
        <v>1521</v>
      </c>
      <c r="E136" s="23">
        <v>61</v>
      </c>
      <c r="F136" s="23"/>
      <c r="G136" s="23">
        <v>2</v>
      </c>
      <c r="H136" s="23" t="b">
        <v>0</v>
      </c>
      <c r="I136" s="23"/>
      <c r="J136" s="23"/>
      <c r="K136" s="23" t="b">
        <v>0</v>
      </c>
      <c r="L136" s="22" t="str">
        <f t="shared" si="2"/>
        <v>MEMBER-EMPLOYER_NAME_PRIMARY</v>
      </c>
    </row>
    <row r="137" spans="1:12">
      <c r="A137" s="22" t="str">
        <f>IFERROR(IF(MATCH(L137,Medical!W:W,0)&gt;0,"Y","N"),"N")</f>
        <v>N</v>
      </c>
      <c r="B137" s="23" t="s">
        <v>1621</v>
      </c>
      <c r="C137" s="23" t="s">
        <v>1657</v>
      </c>
      <c r="D137" s="23" t="s">
        <v>1521</v>
      </c>
      <c r="E137" s="23">
        <v>62</v>
      </c>
      <c r="F137" s="23"/>
      <c r="G137" s="23">
        <v>2</v>
      </c>
      <c r="H137" s="23" t="b">
        <v>0</v>
      </c>
      <c r="I137" s="23"/>
      <c r="J137" s="23"/>
      <c r="K137" s="23" t="b">
        <v>0</v>
      </c>
      <c r="L137" s="22" t="str">
        <f t="shared" si="2"/>
        <v>MEMBER-EMPLOYER_NAME_SECONDARY</v>
      </c>
    </row>
    <row r="138" spans="1:12">
      <c r="A138" s="22" t="str">
        <f>IFERROR(IF(MATCH(L138,Medical!W:W,0)&gt;0,"Y","N"),"N")</f>
        <v>N</v>
      </c>
      <c r="B138" s="23" t="s">
        <v>1621</v>
      </c>
      <c r="C138" s="23" t="s">
        <v>1658</v>
      </c>
      <c r="D138" s="23" t="s">
        <v>1521</v>
      </c>
      <c r="E138" s="23">
        <v>63</v>
      </c>
      <c r="F138" s="23"/>
      <c r="G138" s="23">
        <v>2</v>
      </c>
      <c r="H138" s="23" t="b">
        <v>0</v>
      </c>
      <c r="I138" s="23"/>
      <c r="J138" s="23"/>
      <c r="K138" s="23" t="b">
        <v>0</v>
      </c>
      <c r="L138" s="22" t="str">
        <f t="shared" si="2"/>
        <v>MEMBER-EMPLOYER_NAME_TERTIARY</v>
      </c>
    </row>
    <row r="139" spans="1:12">
      <c r="A139" s="22" t="str">
        <f>IFERROR(IF(MATCH(L139,Medical!W:W,0)&gt;0,"Y","N"),"N")</f>
        <v>N</v>
      </c>
      <c r="B139" s="23" t="s">
        <v>1621</v>
      </c>
      <c r="C139" s="23" t="s">
        <v>1659</v>
      </c>
      <c r="D139" s="23" t="s">
        <v>1521</v>
      </c>
      <c r="E139" s="23">
        <v>64</v>
      </c>
      <c r="F139" s="23"/>
      <c r="G139" s="23">
        <v>2</v>
      </c>
      <c r="H139" s="23" t="b">
        <v>0</v>
      </c>
      <c r="I139" s="23"/>
      <c r="J139" s="23" t="s">
        <v>1623</v>
      </c>
      <c r="K139" s="23" t="b">
        <v>0</v>
      </c>
      <c r="L139" s="22" t="str">
        <f t="shared" si="2"/>
        <v>MEMBER-HEALTH_PLAN_ID_PRIMARY</v>
      </c>
    </row>
    <row r="140" spans="1:12">
      <c r="A140" s="22" t="str">
        <f>IFERROR(IF(MATCH(L140,Medical!W:W,0)&gt;0,"Y","N"),"N")</f>
        <v>N</v>
      </c>
      <c r="B140" s="23" t="s">
        <v>1621</v>
      </c>
      <c r="C140" s="23" t="s">
        <v>1660</v>
      </c>
      <c r="D140" s="23" t="s">
        <v>1521</v>
      </c>
      <c r="E140" s="23">
        <v>65</v>
      </c>
      <c r="F140" s="23"/>
      <c r="G140" s="23">
        <v>2</v>
      </c>
      <c r="H140" s="23" t="b">
        <v>0</v>
      </c>
      <c r="I140" s="23"/>
      <c r="J140" s="23" t="s">
        <v>1623</v>
      </c>
      <c r="K140" s="23" t="b">
        <v>0</v>
      </c>
      <c r="L140" s="22" t="str">
        <f t="shared" si="2"/>
        <v>MEMBER-HEALTH_PLAN_ID_SECONDARY</v>
      </c>
    </row>
    <row r="141" spans="1:12">
      <c r="A141" s="22" t="str">
        <f>IFERROR(IF(MATCH(L141,Medical!W:W,0)&gt;0,"Y","N"),"N")</f>
        <v>N</v>
      </c>
      <c r="B141" s="23" t="s">
        <v>1621</v>
      </c>
      <c r="C141" s="23" t="s">
        <v>1661</v>
      </c>
      <c r="D141" s="23" t="s">
        <v>1521</v>
      </c>
      <c r="E141" s="23">
        <v>66</v>
      </c>
      <c r="F141" s="23"/>
      <c r="G141" s="23">
        <v>2</v>
      </c>
      <c r="H141" s="23" t="b">
        <v>0</v>
      </c>
      <c r="I141" s="23"/>
      <c r="J141" s="23" t="s">
        <v>1623</v>
      </c>
      <c r="K141" s="23" t="b">
        <v>0</v>
      </c>
      <c r="L141" s="22" t="str">
        <f t="shared" si="2"/>
        <v>MEMBER-HEALTH_PLAN_ID_TERTIARY</v>
      </c>
    </row>
    <row r="142" spans="1:12">
      <c r="A142" s="22" t="str">
        <f>IFERROR(IF(MATCH(L142,Medical!W:W,0)&gt;0,"Y","N"),"N")</f>
        <v>N</v>
      </c>
      <c r="B142" s="23" t="s">
        <v>1621</v>
      </c>
      <c r="C142" s="23" t="s">
        <v>1662</v>
      </c>
      <c r="D142" s="23" t="s">
        <v>1521</v>
      </c>
      <c r="E142" s="23">
        <v>66</v>
      </c>
      <c r="F142" s="23"/>
      <c r="G142" s="23">
        <v>2</v>
      </c>
      <c r="H142" s="23" t="b">
        <v>1</v>
      </c>
      <c r="I142" s="23"/>
      <c r="J142" s="23"/>
      <c r="K142" s="23" t="b">
        <v>0</v>
      </c>
      <c r="L142" s="22" t="str">
        <f t="shared" si="2"/>
        <v>MEMBER-PRIMARY_LANGUAGE</v>
      </c>
    </row>
    <row r="143" spans="1:12">
      <c r="A143" s="22" t="str">
        <f>IFERROR(IF(MATCH(L143,Medical!W:W,0)&gt;0,"Y","N"),"N")</f>
        <v>N</v>
      </c>
      <c r="B143" s="23" t="s">
        <v>1621</v>
      </c>
      <c r="C143" s="23" t="s">
        <v>1517</v>
      </c>
      <c r="D143" s="23" t="s">
        <v>1518</v>
      </c>
      <c r="E143" s="23">
        <v>1</v>
      </c>
      <c r="F143" s="23" t="s">
        <v>1519</v>
      </c>
      <c r="G143" s="23">
        <v>2</v>
      </c>
      <c r="H143" s="23" t="b">
        <v>1</v>
      </c>
      <c r="I143" s="23"/>
      <c r="J143" s="23"/>
      <c r="K143" s="23" t="b">
        <v>0</v>
      </c>
      <c r="L143" s="22" t="str">
        <f t="shared" si="2"/>
        <v>MEMBER-DP_CREATE_TIMESTAMP</v>
      </c>
    </row>
    <row r="144" spans="1:12">
      <c r="A144" s="22" t="str">
        <f>IFERROR(IF(MATCH(L144,Medical!W:W,0)&gt;0,"Y","N"),"N")</f>
        <v>N</v>
      </c>
      <c r="B144" s="23" t="s">
        <v>1621</v>
      </c>
      <c r="C144" s="23" t="s">
        <v>1520</v>
      </c>
      <c r="D144" s="23" t="s">
        <v>1518</v>
      </c>
      <c r="E144" s="23">
        <v>2</v>
      </c>
      <c r="F144" s="23" t="s">
        <v>1519</v>
      </c>
      <c r="G144" s="23">
        <v>2</v>
      </c>
      <c r="H144" s="23" t="b">
        <v>1</v>
      </c>
      <c r="I144" s="23"/>
      <c r="J144" s="23"/>
      <c r="K144" s="23" t="b">
        <v>0</v>
      </c>
      <c r="L144" s="22" t="str">
        <f t="shared" si="2"/>
        <v>MEMBER-DP_UPDATE_TIMESTAMP</v>
      </c>
    </row>
    <row r="145" spans="1:12">
      <c r="A145" s="22" t="str">
        <f>IFERROR(IF(MATCH(L145,Medical!W:W,0)&gt;0,"Y","N"),"N")</f>
        <v>N</v>
      </c>
      <c r="B145" s="23" t="s">
        <v>1621</v>
      </c>
      <c r="C145" s="23" t="s">
        <v>477</v>
      </c>
      <c r="D145" s="23" t="s">
        <v>1521</v>
      </c>
      <c r="E145" s="23">
        <v>3</v>
      </c>
      <c r="F145" s="23" t="s">
        <v>1522</v>
      </c>
      <c r="G145" s="23">
        <v>2</v>
      </c>
      <c r="H145" s="23" t="b">
        <v>1</v>
      </c>
      <c r="I145" s="23"/>
      <c r="J145" s="23"/>
      <c r="K145" s="23" t="b">
        <v>0</v>
      </c>
      <c r="L145" s="22" t="str">
        <f t="shared" si="2"/>
        <v>MEMBER-DP_RUN_ID</v>
      </c>
    </row>
    <row r="146" spans="1:12">
      <c r="A146" s="22" t="str">
        <f>IFERROR(IF(MATCH(L146,Medical!W:W,0)&gt;0,"Y","N"),"N")</f>
        <v>N</v>
      </c>
      <c r="B146" s="23" t="s">
        <v>1621</v>
      </c>
      <c r="C146" s="23" t="s">
        <v>1524</v>
      </c>
      <c r="D146" s="23" t="s">
        <v>1521</v>
      </c>
      <c r="E146" s="23">
        <v>5</v>
      </c>
      <c r="F146" s="23" t="s">
        <v>1663</v>
      </c>
      <c r="G146" s="23">
        <v>2</v>
      </c>
      <c r="H146" s="23" t="b">
        <v>1</v>
      </c>
      <c r="I146" s="23"/>
      <c r="J146" s="23"/>
      <c r="K146" s="23" t="b">
        <v>0</v>
      </c>
      <c r="L146" s="22" t="str">
        <f t="shared" si="2"/>
        <v>MEMBER-DP_SOURCE_FILE_GROUP</v>
      </c>
    </row>
    <row r="147" spans="1:12">
      <c r="A147" s="22" t="str">
        <f>IFERROR(IF(MATCH(L147,Medical!W:W,0)&gt;0,"Y","N"),"N")</f>
        <v>N</v>
      </c>
      <c r="B147" s="23" t="s">
        <v>1621</v>
      </c>
      <c r="C147" s="23" t="s">
        <v>1523</v>
      </c>
      <c r="D147" s="23" t="s">
        <v>1521</v>
      </c>
      <c r="E147" s="23">
        <v>3</v>
      </c>
      <c r="F147" s="23" t="s">
        <v>1522</v>
      </c>
      <c r="G147" s="23">
        <v>2</v>
      </c>
      <c r="H147" s="23" t="b">
        <v>1</v>
      </c>
      <c r="I147" s="23"/>
      <c r="J147" s="23"/>
      <c r="K147" s="23" t="b">
        <v>0</v>
      </c>
      <c r="L147" s="22" t="str">
        <f t="shared" si="2"/>
        <v>MEMBER-DP_LAST_LOAD_FLAG</v>
      </c>
    </row>
    <row r="148" spans="1:12">
      <c r="A148" s="22" t="str">
        <f>IFERROR(IF(MATCH(L148,Medical!W:W,0)&gt;0,"Y","N"),"N")</f>
        <v>N</v>
      </c>
      <c r="B148" s="23" t="s">
        <v>1621</v>
      </c>
      <c r="C148" s="23" t="s">
        <v>1664</v>
      </c>
      <c r="D148" s="23" t="s">
        <v>1527</v>
      </c>
      <c r="E148" s="23">
        <v>6</v>
      </c>
      <c r="F148" s="23" t="s">
        <v>1665</v>
      </c>
      <c r="G148" s="23">
        <v>2</v>
      </c>
      <c r="H148" s="23" t="b">
        <v>1</v>
      </c>
      <c r="I148" s="23"/>
      <c r="J148" s="23"/>
      <c r="K148" s="23" t="b">
        <v>0</v>
      </c>
      <c r="L148" s="22" t="str">
        <f t="shared" si="2"/>
        <v>MEMBER-MEMBER_SID</v>
      </c>
    </row>
    <row r="149" spans="1:12">
      <c r="A149" s="22" t="str">
        <f>IFERROR(IF(MATCH(L149,Medical!W:W,0)&gt;0,"Y","N"),"N")</f>
        <v>N</v>
      </c>
      <c r="B149" s="23" t="s">
        <v>1621</v>
      </c>
      <c r="C149" s="23" t="s">
        <v>1666</v>
      </c>
      <c r="D149" s="23" t="s">
        <v>1521</v>
      </c>
      <c r="E149" s="23">
        <v>7</v>
      </c>
      <c r="F149" s="23"/>
      <c r="G149" s="23">
        <v>2</v>
      </c>
      <c r="H149" s="23" t="b">
        <v>1</v>
      </c>
      <c r="I149" s="23"/>
      <c r="J149" s="23" t="s">
        <v>1623</v>
      </c>
      <c r="K149" s="23" t="b">
        <v>1</v>
      </c>
      <c r="L149" s="22" t="str">
        <f t="shared" si="2"/>
        <v>MEMBER-MEMBER_ID</v>
      </c>
    </row>
    <row r="150" spans="1:12">
      <c r="A150" s="22" t="str">
        <f>IFERROR(IF(MATCH(L150,Medical!W:W,0)&gt;0,"Y","N"),"N")</f>
        <v>N</v>
      </c>
      <c r="B150" s="23" t="s">
        <v>1621</v>
      </c>
      <c r="C150" s="23" t="s">
        <v>1667</v>
      </c>
      <c r="D150" s="23" t="s">
        <v>1521</v>
      </c>
      <c r="E150" s="23">
        <v>8</v>
      </c>
      <c r="F150" s="23"/>
      <c r="G150" s="23">
        <v>2</v>
      </c>
      <c r="H150" s="23" t="b">
        <v>0</v>
      </c>
      <c r="I150" s="23"/>
      <c r="J150" s="23" t="s">
        <v>1623</v>
      </c>
      <c r="K150" s="23" t="b">
        <v>0</v>
      </c>
      <c r="L150" s="22" t="str">
        <f t="shared" si="2"/>
        <v>MEMBER-ADD_LINE_1</v>
      </c>
    </row>
    <row r="151" spans="1:12">
      <c r="A151" s="22" t="str">
        <f>IFERROR(IF(MATCH(L151,Medical!W:W,0)&gt;0,"Y","N"),"N")</f>
        <v>N</v>
      </c>
      <c r="B151" s="23" t="s">
        <v>1621</v>
      </c>
      <c r="C151" s="23" t="s">
        <v>1668</v>
      </c>
      <c r="D151" s="23" t="s">
        <v>1521</v>
      </c>
      <c r="E151" s="23">
        <v>9</v>
      </c>
      <c r="F151" s="23"/>
      <c r="G151" s="23">
        <v>2</v>
      </c>
      <c r="H151" s="23" t="b">
        <v>0</v>
      </c>
      <c r="I151" s="23"/>
      <c r="J151" s="23" t="s">
        <v>1623</v>
      </c>
      <c r="K151" s="23" t="b">
        <v>0</v>
      </c>
      <c r="L151" s="22" t="str">
        <f t="shared" si="2"/>
        <v>MEMBER-ADD_LINE_2</v>
      </c>
    </row>
    <row r="152" spans="1:12">
      <c r="A152" s="22" t="str">
        <f>IFERROR(IF(MATCH(L152,Medical!W:W,0)&gt;0,"Y","N"),"N")</f>
        <v>N</v>
      </c>
      <c r="B152" s="23" t="s">
        <v>1621</v>
      </c>
      <c r="C152" s="23" t="s">
        <v>1669</v>
      </c>
      <c r="D152" s="23" t="s">
        <v>1521</v>
      </c>
      <c r="E152" s="23">
        <v>10</v>
      </c>
      <c r="F152" s="23"/>
      <c r="G152" s="23">
        <v>2</v>
      </c>
      <c r="H152" s="23" t="b">
        <v>0</v>
      </c>
      <c r="I152" s="23"/>
      <c r="J152" s="23" t="s">
        <v>1670</v>
      </c>
      <c r="K152" s="23" t="b">
        <v>0</v>
      </c>
      <c r="L152" s="22" t="str">
        <f t="shared" si="2"/>
        <v>MEMBER-POSTAL_CD</v>
      </c>
    </row>
    <row r="153" spans="1:12">
      <c r="A153" s="22" t="str">
        <f>IFERROR(IF(MATCH(L153,Medical!W:W,0)&gt;0,"Y","N"),"N")</f>
        <v>N</v>
      </c>
      <c r="B153" s="23" t="s">
        <v>1621</v>
      </c>
      <c r="C153" s="23" t="s">
        <v>1671</v>
      </c>
      <c r="D153" s="23" t="s">
        <v>1521</v>
      </c>
      <c r="E153" s="23">
        <v>11</v>
      </c>
      <c r="F153" s="23"/>
      <c r="G153" s="23">
        <v>2</v>
      </c>
      <c r="H153" s="23" t="b">
        <v>0</v>
      </c>
      <c r="I153" s="23"/>
      <c r="J153" s="23"/>
      <c r="K153" s="23" t="b">
        <v>1</v>
      </c>
      <c r="L153" s="22" t="str">
        <f t="shared" si="2"/>
        <v>MEMBER-STATE_CD</v>
      </c>
    </row>
    <row r="154" spans="1:12">
      <c r="A154" s="22" t="str">
        <f>IFERROR(IF(MATCH(L154,Medical!W:W,0)&gt;0,"Y","N"),"N")</f>
        <v>N</v>
      </c>
      <c r="B154" s="23" t="s">
        <v>1621</v>
      </c>
      <c r="C154" s="23" t="s">
        <v>1672</v>
      </c>
      <c r="D154" s="23" t="s">
        <v>1521</v>
      </c>
      <c r="E154" s="23">
        <v>12</v>
      </c>
      <c r="F154" s="23"/>
      <c r="G154" s="23">
        <v>2</v>
      </c>
      <c r="H154" s="23" t="b">
        <v>1</v>
      </c>
      <c r="I154" s="23"/>
      <c r="J154" s="23"/>
      <c r="K154" s="23" t="b">
        <v>0</v>
      </c>
      <c r="L154" s="22" t="str">
        <f t="shared" si="2"/>
        <v>MEMBER-BENEFIT_PACKAGE</v>
      </c>
    </row>
    <row r="155" spans="1:12">
      <c r="A155" s="22" t="str">
        <f>IFERROR(IF(MATCH(L155,Medical!W:W,0)&gt;0,"Y","N"),"N")</f>
        <v>N</v>
      </c>
      <c r="B155" s="23" t="s">
        <v>1621</v>
      </c>
      <c r="C155" s="23" t="s">
        <v>280</v>
      </c>
      <c r="D155" s="23" t="s">
        <v>1534</v>
      </c>
      <c r="E155" s="23">
        <v>13</v>
      </c>
      <c r="F155" s="23"/>
      <c r="G155" s="23">
        <v>2</v>
      </c>
      <c r="H155" s="23" t="b">
        <v>1</v>
      </c>
      <c r="I155" s="23"/>
      <c r="J155" s="23" t="s">
        <v>1673</v>
      </c>
      <c r="K155" s="23" t="b">
        <v>1</v>
      </c>
      <c r="L155" s="22" t="str">
        <f t="shared" si="2"/>
        <v>MEMBER-BIRTH_DT</v>
      </c>
    </row>
    <row r="156" spans="1:12">
      <c r="A156" s="22" t="str">
        <f>IFERROR(IF(MATCH(L156,Medical!W:W,0)&gt;0,"Y","N"),"N")</f>
        <v>N</v>
      </c>
      <c r="B156" s="23" t="s">
        <v>1621</v>
      </c>
      <c r="C156" s="23" t="s">
        <v>283</v>
      </c>
      <c r="D156" s="23" t="s">
        <v>1521</v>
      </c>
      <c r="E156" s="23">
        <v>15</v>
      </c>
      <c r="F156" s="23"/>
      <c r="G156" s="23">
        <v>2</v>
      </c>
      <c r="H156" s="23" t="b">
        <v>1</v>
      </c>
      <c r="I156" s="23"/>
      <c r="J156" s="23" t="s">
        <v>1623</v>
      </c>
      <c r="K156" s="23" t="b">
        <v>0</v>
      </c>
      <c r="L156" s="22" t="str">
        <f t="shared" si="2"/>
        <v>MEMBER-CITY</v>
      </c>
    </row>
    <row r="157" spans="1:12">
      <c r="A157" s="22" t="str">
        <f>IFERROR(IF(MATCH(L157,Medical!W:W,0)&gt;0,"Y","N"),"N")</f>
        <v>N</v>
      </c>
      <c r="B157" s="23" t="s">
        <v>1621</v>
      </c>
      <c r="C157" s="23" t="s">
        <v>285</v>
      </c>
      <c r="D157" s="23" t="s">
        <v>1521</v>
      </c>
      <c r="E157" s="23">
        <v>16</v>
      </c>
      <c r="F157" s="23"/>
      <c r="G157" s="23">
        <v>2</v>
      </c>
      <c r="H157" s="23" t="b">
        <v>0</v>
      </c>
      <c r="I157" s="23"/>
      <c r="J157" s="23" t="s">
        <v>1623</v>
      </c>
      <c r="K157" s="23" t="b">
        <v>0</v>
      </c>
      <c r="L157" s="22" t="str">
        <f t="shared" si="2"/>
        <v>MEMBER-COUNTY</v>
      </c>
    </row>
    <row r="158" spans="1:12">
      <c r="A158" s="22" t="str">
        <f>IFERROR(IF(MATCH(L158,Medical!W:W,0)&gt;0,"Y","N"),"N")</f>
        <v>N</v>
      </c>
      <c r="B158" s="23" t="s">
        <v>1621</v>
      </c>
      <c r="C158" s="23" t="s">
        <v>287</v>
      </c>
      <c r="D158" s="23" t="s">
        <v>1534</v>
      </c>
      <c r="E158" s="23">
        <v>17</v>
      </c>
      <c r="F158" s="23"/>
      <c r="G158" s="23">
        <v>2</v>
      </c>
      <c r="H158" s="23" t="b">
        <v>1</v>
      </c>
      <c r="I158" s="23"/>
      <c r="J158" s="23" t="s">
        <v>1626</v>
      </c>
      <c r="K158" s="23" t="b">
        <v>0</v>
      </c>
      <c r="L158" s="22" t="str">
        <f t="shared" si="2"/>
        <v>MEMBER-DEATH_DT</v>
      </c>
    </row>
    <row r="159" spans="1:12">
      <c r="A159" s="22" t="str">
        <f>IFERROR(IF(MATCH(L159,Medical!W:W,0)&gt;0,"Y","N"),"N")</f>
        <v>N</v>
      </c>
      <c r="B159" s="23" t="s">
        <v>1621</v>
      </c>
      <c r="C159" s="23" t="s">
        <v>289</v>
      </c>
      <c r="D159" s="23" t="s">
        <v>1521</v>
      </c>
      <c r="E159" s="23">
        <v>18</v>
      </c>
      <c r="F159" s="23"/>
      <c r="G159" s="23">
        <v>2</v>
      </c>
      <c r="H159" s="23" t="b">
        <v>1</v>
      </c>
      <c r="I159" s="23"/>
      <c r="J159" s="23"/>
      <c r="K159" s="23" t="b">
        <v>0</v>
      </c>
      <c r="L159" s="22" t="str">
        <f t="shared" si="2"/>
        <v>MEMBER-DUAL_IND</v>
      </c>
    </row>
    <row r="160" spans="1:12">
      <c r="A160" s="22" t="str">
        <f>IFERROR(IF(MATCH(L160,Medical!W:W,0)&gt;0,"Y","N"),"N")</f>
        <v>N</v>
      </c>
      <c r="B160" s="23" t="s">
        <v>1621</v>
      </c>
      <c r="C160" s="23" t="s">
        <v>292</v>
      </c>
      <c r="D160" s="23" t="s">
        <v>1521</v>
      </c>
      <c r="E160" s="23">
        <v>19</v>
      </c>
      <c r="F160" s="23"/>
      <c r="G160" s="23">
        <v>2</v>
      </c>
      <c r="H160" s="23" t="b">
        <v>0</v>
      </c>
      <c r="I160" s="23"/>
      <c r="J160" s="23" t="s">
        <v>1623</v>
      </c>
      <c r="K160" s="23" t="b">
        <v>0</v>
      </c>
      <c r="L160" s="22" t="str">
        <f t="shared" si="2"/>
        <v>MEMBER-FIRST_NAME</v>
      </c>
    </row>
    <row r="161" spans="1:12">
      <c r="A161" s="22" t="str">
        <f>IFERROR(IF(MATCH(L161,Medical!W:W,0)&gt;0,"Y","N"),"N")</f>
        <v>N</v>
      </c>
      <c r="B161" s="23" t="s">
        <v>1621</v>
      </c>
      <c r="C161" s="23" t="s">
        <v>1674</v>
      </c>
      <c r="D161" s="23" t="s">
        <v>1521</v>
      </c>
      <c r="E161" s="23">
        <v>20</v>
      </c>
      <c r="F161" s="23"/>
      <c r="G161" s="23">
        <v>2</v>
      </c>
      <c r="H161" s="23" t="b">
        <v>1</v>
      </c>
      <c r="I161" s="23"/>
      <c r="J161" s="23" t="s">
        <v>1623</v>
      </c>
      <c r="K161" s="23" t="b">
        <v>0</v>
      </c>
      <c r="L161" s="22" t="str">
        <f t="shared" si="2"/>
        <v>MEMBER-FULL_NAME</v>
      </c>
    </row>
    <row r="162" spans="1:12">
      <c r="A162" s="22" t="str">
        <f>IFERROR(IF(MATCH(L162,Medical!W:W,0)&gt;0,"Y","N"),"N")</f>
        <v>N</v>
      </c>
      <c r="B162" s="23" t="s">
        <v>1621</v>
      </c>
      <c r="C162" s="23" t="s">
        <v>1675</v>
      </c>
      <c r="D162" s="23" t="s">
        <v>1521</v>
      </c>
      <c r="E162" s="23">
        <v>21</v>
      </c>
      <c r="F162" s="23"/>
      <c r="G162" s="23">
        <v>2</v>
      </c>
      <c r="H162" s="23" t="b">
        <v>1</v>
      </c>
      <c r="I162" s="23"/>
      <c r="J162" s="23"/>
      <c r="K162" s="23" t="b">
        <v>0</v>
      </c>
      <c r="L162" s="22" t="str">
        <f t="shared" si="2"/>
        <v>MEMBER-GENDER</v>
      </c>
    </row>
    <row r="163" spans="1:12">
      <c r="A163" s="22" t="str">
        <f>IFERROR(IF(MATCH(L163,Medical!W:W,0)&gt;0,"Y","N"),"N")</f>
        <v>N</v>
      </c>
      <c r="B163" s="23" t="s">
        <v>1621</v>
      </c>
      <c r="C163" s="23" t="s">
        <v>294</v>
      </c>
      <c r="D163" s="23" t="s">
        <v>1521</v>
      </c>
      <c r="E163" s="23">
        <v>22</v>
      </c>
      <c r="F163" s="23"/>
      <c r="G163" s="23">
        <v>2</v>
      </c>
      <c r="H163" s="23" t="b">
        <v>0</v>
      </c>
      <c r="I163" s="23"/>
      <c r="J163" s="23" t="s">
        <v>1623</v>
      </c>
      <c r="K163" s="23" t="b">
        <v>0</v>
      </c>
      <c r="L163" s="22" t="str">
        <f t="shared" si="2"/>
        <v>MEMBER-LAST_NAME</v>
      </c>
    </row>
    <row r="164" spans="1:12">
      <c r="A164" s="22" t="str">
        <f>IFERROR(IF(MATCH(L164,Medical!W:W,0)&gt;0,"Y","N"),"N")</f>
        <v>N</v>
      </c>
      <c r="B164" s="23" t="s">
        <v>1621</v>
      </c>
      <c r="C164" s="23" t="s">
        <v>1676</v>
      </c>
      <c r="D164" s="23" t="s">
        <v>1561</v>
      </c>
      <c r="E164" s="23">
        <v>23</v>
      </c>
      <c r="F164" s="23"/>
      <c r="G164" s="23">
        <v>2</v>
      </c>
      <c r="H164" s="23" t="b">
        <v>0</v>
      </c>
      <c r="I164" s="23"/>
      <c r="J164" s="23" t="s">
        <v>1677</v>
      </c>
      <c r="K164" s="23" t="b">
        <v>0</v>
      </c>
      <c r="L164" s="22" t="str">
        <f t="shared" si="2"/>
        <v>MEMBER-LATTITUDE</v>
      </c>
    </row>
    <row r="165" spans="1:12">
      <c r="A165" s="22" t="str">
        <f>IFERROR(IF(MATCH(L165,Medical!W:W,0)&gt;0,"Y","N"),"N")</f>
        <v>N</v>
      </c>
      <c r="B165" s="23" t="s">
        <v>1621</v>
      </c>
      <c r="C165" s="23" t="s">
        <v>1678</v>
      </c>
      <c r="D165" s="23" t="s">
        <v>1561</v>
      </c>
      <c r="E165" s="23">
        <v>24</v>
      </c>
      <c r="F165" s="23"/>
      <c r="G165" s="23">
        <v>2</v>
      </c>
      <c r="H165" s="23" t="b">
        <v>0</v>
      </c>
      <c r="I165" s="23"/>
      <c r="J165" s="23" t="s">
        <v>1677</v>
      </c>
      <c r="K165" s="23" t="b">
        <v>0</v>
      </c>
      <c r="L165" s="22" t="str">
        <f t="shared" si="2"/>
        <v>MEMBER-LONGITUDE</v>
      </c>
    </row>
    <row r="166" spans="1:12">
      <c r="A166" s="22" t="str">
        <f>IFERROR(IF(MATCH(L166,Medical!W:W,0)&gt;0,"Y","N"),"N")</f>
        <v>N</v>
      </c>
      <c r="B166" s="23" t="s">
        <v>1621</v>
      </c>
      <c r="C166" s="23" t="s">
        <v>1679</v>
      </c>
      <c r="D166" s="23" t="s">
        <v>1521</v>
      </c>
      <c r="E166" s="23">
        <v>25</v>
      </c>
      <c r="F166" s="23"/>
      <c r="G166" s="23">
        <v>2</v>
      </c>
      <c r="H166" s="23" t="b">
        <v>0</v>
      </c>
      <c r="I166" s="23"/>
      <c r="J166" s="23"/>
      <c r="K166" s="23" t="b">
        <v>0</v>
      </c>
      <c r="L166" s="22" t="str">
        <f t="shared" si="2"/>
        <v>MEMBER-MARITAL_STATUS_CD</v>
      </c>
    </row>
    <row r="167" spans="1:12">
      <c r="A167" s="22" t="str">
        <f>IFERROR(IF(MATCH(L167,Medical!W:W,0)&gt;0,"Y","N"),"N")</f>
        <v>N</v>
      </c>
      <c r="B167" s="23" t="s">
        <v>1621</v>
      </c>
      <c r="C167" s="23" t="s">
        <v>1680</v>
      </c>
      <c r="D167" s="23" t="s">
        <v>1521</v>
      </c>
      <c r="E167" s="23">
        <v>26</v>
      </c>
      <c r="F167" s="23"/>
      <c r="G167" s="23">
        <v>2</v>
      </c>
      <c r="H167" s="23" t="b">
        <v>0</v>
      </c>
      <c r="I167" s="23"/>
      <c r="J167" s="23" t="s">
        <v>1623</v>
      </c>
      <c r="K167" s="23" t="b">
        <v>0</v>
      </c>
      <c r="L167" s="22" t="str">
        <f t="shared" si="2"/>
        <v>MEMBER-PHONE_NUM</v>
      </c>
    </row>
    <row r="168" spans="1:12">
      <c r="A168" s="22" t="str">
        <f>IFERROR(IF(MATCH(L168,Medical!W:W,0)&gt;0,"Y","N"),"N")</f>
        <v>N</v>
      </c>
      <c r="B168" s="23" t="s">
        <v>1681</v>
      </c>
      <c r="C168" s="23" t="s">
        <v>1682</v>
      </c>
      <c r="D168" s="23" t="s">
        <v>1521</v>
      </c>
      <c r="E168" s="23">
        <v>69</v>
      </c>
      <c r="F168" s="23"/>
      <c r="G168" s="23">
        <v>3</v>
      </c>
      <c r="H168" s="23" t="b">
        <v>0</v>
      </c>
      <c r="I168" s="23"/>
      <c r="J168" s="23"/>
      <c r="K168" s="23" t="b">
        <v>0</v>
      </c>
      <c r="L168" s="22" t="str">
        <f t="shared" si="2"/>
        <v>PATIENT-PAT_RELATION_CD_TERTIARY</v>
      </c>
    </row>
    <row r="169" spans="1:12">
      <c r="A169" s="22" t="str">
        <f>IFERROR(IF(MATCH(L169,Medical!W:W,0)&gt;0,"Y","N"),"N")</f>
        <v>N</v>
      </c>
      <c r="B169" s="23" t="s">
        <v>1681</v>
      </c>
      <c r="C169" s="23" t="s">
        <v>1517</v>
      </c>
      <c r="D169" s="23" t="s">
        <v>1518</v>
      </c>
      <c r="E169" s="23">
        <v>1</v>
      </c>
      <c r="F169" s="23" t="s">
        <v>1519</v>
      </c>
      <c r="G169" s="23">
        <v>3</v>
      </c>
      <c r="H169" s="23" t="b">
        <v>1</v>
      </c>
      <c r="I169" s="23"/>
      <c r="J169" s="23"/>
      <c r="K169" s="23" t="b">
        <v>0</v>
      </c>
      <c r="L169" s="22" t="str">
        <f t="shared" si="2"/>
        <v>PATIENT-DP_CREATE_TIMESTAMP</v>
      </c>
    </row>
    <row r="170" spans="1:12">
      <c r="A170" s="22" t="str">
        <f>IFERROR(IF(MATCH(L170,Medical!W:W,0)&gt;0,"Y","N"),"N")</f>
        <v>N</v>
      </c>
      <c r="B170" s="23" t="s">
        <v>1681</v>
      </c>
      <c r="C170" s="23" t="s">
        <v>1520</v>
      </c>
      <c r="D170" s="23" t="s">
        <v>1518</v>
      </c>
      <c r="E170" s="23">
        <v>2</v>
      </c>
      <c r="F170" s="23" t="s">
        <v>1519</v>
      </c>
      <c r="G170" s="23">
        <v>3</v>
      </c>
      <c r="H170" s="23" t="b">
        <v>1</v>
      </c>
      <c r="I170" s="23"/>
      <c r="J170" s="23"/>
      <c r="K170" s="23" t="b">
        <v>0</v>
      </c>
      <c r="L170" s="22" t="str">
        <f t="shared" si="2"/>
        <v>PATIENT-DP_UPDATE_TIMESTAMP</v>
      </c>
    </row>
    <row r="171" spans="1:12">
      <c r="A171" s="22" t="str">
        <f>IFERROR(IF(MATCH(L171,Medical!W:W,0)&gt;0,"Y","N"),"N")</f>
        <v>N</v>
      </c>
      <c r="B171" s="23" t="s">
        <v>1681</v>
      </c>
      <c r="C171" s="23" t="s">
        <v>477</v>
      </c>
      <c r="D171" s="23" t="s">
        <v>1521</v>
      </c>
      <c r="E171" s="23">
        <v>3</v>
      </c>
      <c r="F171" s="23" t="s">
        <v>1522</v>
      </c>
      <c r="G171" s="23">
        <v>3</v>
      </c>
      <c r="H171" s="23" t="b">
        <v>1</v>
      </c>
      <c r="I171" s="23"/>
      <c r="J171" s="23"/>
      <c r="K171" s="23" t="b">
        <v>0</v>
      </c>
      <c r="L171" s="22" t="str">
        <f t="shared" si="2"/>
        <v>PATIENT-DP_RUN_ID</v>
      </c>
    </row>
    <row r="172" spans="1:12">
      <c r="A172" s="22" t="str">
        <f>IFERROR(IF(MATCH(L172,Medical!W:W,0)&gt;0,"Y","N"),"N")</f>
        <v>N</v>
      </c>
      <c r="B172" s="23" t="s">
        <v>1681</v>
      </c>
      <c r="C172" s="23" t="s">
        <v>1523</v>
      </c>
      <c r="D172" s="23" t="s">
        <v>1521</v>
      </c>
      <c r="E172" s="23">
        <v>3</v>
      </c>
      <c r="F172" s="23" t="s">
        <v>1522</v>
      </c>
      <c r="G172" s="23">
        <v>3</v>
      </c>
      <c r="H172" s="23" t="b">
        <v>1</v>
      </c>
      <c r="I172" s="23"/>
      <c r="J172" s="23"/>
      <c r="K172" s="23" t="b">
        <v>0</v>
      </c>
      <c r="L172" s="22" t="str">
        <f t="shared" si="2"/>
        <v>PATIENT-DP_LAST_LOAD_FLAG</v>
      </c>
    </row>
    <row r="173" spans="1:12">
      <c r="A173" s="22" t="str">
        <f>IFERROR(IF(MATCH(L173,Medical!W:W,0)&gt;0,"Y","N"),"N")</f>
        <v>N</v>
      </c>
      <c r="B173" s="23" t="s">
        <v>1681</v>
      </c>
      <c r="C173" s="23" t="s">
        <v>1683</v>
      </c>
      <c r="D173" s="23" t="s">
        <v>1527</v>
      </c>
      <c r="E173" s="23">
        <v>5</v>
      </c>
      <c r="F173" s="23" t="s">
        <v>1665</v>
      </c>
      <c r="G173" s="23">
        <v>3</v>
      </c>
      <c r="H173" s="23" t="b">
        <v>1</v>
      </c>
      <c r="I173" s="23"/>
      <c r="J173" s="23"/>
      <c r="K173" s="23" t="b">
        <v>0</v>
      </c>
      <c r="L173" s="22" t="str">
        <f t="shared" si="2"/>
        <v>PATIENT-PATIENT_SID</v>
      </c>
    </row>
    <row r="174" spans="1:12">
      <c r="A174" s="22" t="str">
        <f>IFERROR(IF(MATCH(L174,Medical!W:W,0)&gt;0,"Y","N"),"N")</f>
        <v>N</v>
      </c>
      <c r="B174" s="23" t="s">
        <v>1681</v>
      </c>
      <c r="C174" s="23" t="s">
        <v>1684</v>
      </c>
      <c r="D174" s="23" t="s">
        <v>1521</v>
      </c>
      <c r="E174" s="23">
        <v>6</v>
      </c>
      <c r="F174" s="23"/>
      <c r="G174" s="23">
        <v>3</v>
      </c>
      <c r="H174" s="23" t="b">
        <v>1</v>
      </c>
      <c r="I174" s="23"/>
      <c r="J174" s="23"/>
      <c r="K174" s="23" t="b">
        <v>0</v>
      </c>
      <c r="L174" s="22" t="str">
        <f t="shared" si="2"/>
        <v>PATIENT-PATIENT_ID</v>
      </c>
    </row>
    <row r="175" spans="1:12">
      <c r="A175" s="22" t="str">
        <f>IFERROR(IF(MATCH(L175,Medical!W:W,0)&gt;0,"Y","N"),"N")</f>
        <v>N</v>
      </c>
      <c r="B175" s="23" t="s">
        <v>1681</v>
      </c>
      <c r="C175" s="23" t="s">
        <v>1685</v>
      </c>
      <c r="D175" s="23" t="s">
        <v>1521</v>
      </c>
      <c r="E175" s="23">
        <v>7</v>
      </c>
      <c r="F175" s="23"/>
      <c r="G175" s="23">
        <v>3</v>
      </c>
      <c r="H175" s="23" t="b">
        <v>0</v>
      </c>
      <c r="I175" s="23"/>
      <c r="J175" s="23" t="s">
        <v>1623</v>
      </c>
      <c r="K175" s="23" t="b">
        <v>0</v>
      </c>
      <c r="L175" s="22" t="str">
        <f t="shared" si="2"/>
        <v>PATIENT-PAT_ACCOUNT_NUM</v>
      </c>
    </row>
    <row r="176" spans="1:12">
      <c r="A176" s="22" t="str">
        <f>IFERROR(IF(MATCH(L176,Medical!W:W,0)&gt;0,"Y","N"),"N")</f>
        <v>N</v>
      </c>
      <c r="B176" s="23" t="s">
        <v>1681</v>
      </c>
      <c r="C176" s="23" t="s">
        <v>1686</v>
      </c>
      <c r="D176" s="23" t="s">
        <v>1521</v>
      </c>
      <c r="E176" s="23">
        <v>8</v>
      </c>
      <c r="F176" s="23"/>
      <c r="G176" s="23">
        <v>3</v>
      </c>
      <c r="H176" s="23" t="b">
        <v>0</v>
      </c>
      <c r="I176" s="23"/>
      <c r="J176" s="23" t="s">
        <v>1623</v>
      </c>
      <c r="K176" s="23" t="b">
        <v>0</v>
      </c>
      <c r="L176" s="22" t="str">
        <f t="shared" si="2"/>
        <v>PATIENT-PAT_ADD_LINE_1</v>
      </c>
    </row>
    <row r="177" spans="1:12">
      <c r="A177" s="22" t="str">
        <f>IFERROR(IF(MATCH(L177,Medical!W:W,0)&gt;0,"Y","N"),"N")</f>
        <v>N</v>
      </c>
      <c r="B177" s="23" t="s">
        <v>1681</v>
      </c>
      <c r="C177" s="23" t="s">
        <v>1687</v>
      </c>
      <c r="D177" s="23" t="s">
        <v>1521</v>
      </c>
      <c r="E177" s="23">
        <v>9</v>
      </c>
      <c r="F177" s="23"/>
      <c r="G177" s="23">
        <v>3</v>
      </c>
      <c r="H177" s="23" t="b">
        <v>0</v>
      </c>
      <c r="I177" s="23"/>
      <c r="J177" s="23" t="s">
        <v>1623</v>
      </c>
      <c r="K177" s="23" t="b">
        <v>0</v>
      </c>
      <c r="L177" s="22" t="str">
        <f t="shared" si="2"/>
        <v>PATIENT-PAT_ADD_LINE_2</v>
      </c>
    </row>
    <row r="178" spans="1:12">
      <c r="A178" s="22" t="str">
        <f>IFERROR(IF(MATCH(L178,Medical!W:W,0)&gt;0,"Y","N"),"N")</f>
        <v>N</v>
      </c>
      <c r="B178" s="23" t="s">
        <v>1681</v>
      </c>
      <c r="C178" s="23" t="s">
        <v>1688</v>
      </c>
      <c r="D178" s="23" t="s">
        <v>1521</v>
      </c>
      <c r="E178" s="23">
        <v>10</v>
      </c>
      <c r="F178" s="23"/>
      <c r="G178" s="23">
        <v>3</v>
      </c>
      <c r="H178" s="23" t="b">
        <v>1</v>
      </c>
      <c r="I178" s="23"/>
      <c r="J178" s="23" t="s">
        <v>1670</v>
      </c>
      <c r="K178" s="23" t="b">
        <v>0</v>
      </c>
      <c r="L178" s="22" t="str">
        <f t="shared" si="2"/>
        <v>PATIENT-PAT_POSTAL_CD</v>
      </c>
    </row>
    <row r="179" spans="1:12">
      <c r="A179" s="22" t="str">
        <f>IFERROR(IF(MATCH(L179,Medical!W:W,0)&gt;0,"Y","N"),"N")</f>
        <v>N</v>
      </c>
      <c r="B179" s="23" t="s">
        <v>1681</v>
      </c>
      <c r="C179" s="23" t="s">
        <v>1689</v>
      </c>
      <c r="D179" s="23" t="s">
        <v>1521</v>
      </c>
      <c r="E179" s="23">
        <v>11</v>
      </c>
      <c r="F179" s="23"/>
      <c r="G179" s="23">
        <v>3</v>
      </c>
      <c r="H179" s="23" t="b">
        <v>1</v>
      </c>
      <c r="I179" s="23"/>
      <c r="J179" s="23"/>
      <c r="K179" s="23" t="b">
        <v>0</v>
      </c>
      <c r="L179" s="22" t="str">
        <f t="shared" si="2"/>
        <v>PATIENT-PAT_STATE_CD</v>
      </c>
    </row>
    <row r="180" spans="1:12">
      <c r="A180" s="22" t="str">
        <f>IFERROR(IF(MATCH(L180,Medical!W:W,0)&gt;0,"Y","N"),"N")</f>
        <v>N</v>
      </c>
      <c r="B180" s="23" t="s">
        <v>1681</v>
      </c>
      <c r="C180" s="23" t="s">
        <v>1690</v>
      </c>
      <c r="D180" s="23" t="s">
        <v>1561</v>
      </c>
      <c r="E180" s="23">
        <v>12</v>
      </c>
      <c r="F180" s="23"/>
      <c r="G180" s="23">
        <v>3</v>
      </c>
      <c r="H180" s="23" t="b">
        <v>1</v>
      </c>
      <c r="I180" s="23"/>
      <c r="J180" s="23" t="s">
        <v>1691</v>
      </c>
      <c r="K180" s="23" t="b">
        <v>0</v>
      </c>
      <c r="L180" s="22" t="str">
        <f t="shared" si="2"/>
        <v>PATIENT-PAT_AGE</v>
      </c>
    </row>
    <row r="181" spans="1:12">
      <c r="A181" s="22" t="str">
        <f>IFERROR(IF(MATCH(L181,Medical!W:W,0)&gt;0,"Y","N"),"N")</f>
        <v>N</v>
      </c>
      <c r="B181" s="23" t="s">
        <v>1681</v>
      </c>
      <c r="C181" s="23" t="s">
        <v>1692</v>
      </c>
      <c r="D181" s="23" t="s">
        <v>1534</v>
      </c>
      <c r="E181" s="23">
        <v>13</v>
      </c>
      <c r="F181" s="23"/>
      <c r="G181" s="23">
        <v>3</v>
      </c>
      <c r="H181" s="23" t="b">
        <v>1</v>
      </c>
      <c r="I181" s="23"/>
      <c r="J181" s="23" t="s">
        <v>1673</v>
      </c>
      <c r="K181" s="23" t="b">
        <v>1</v>
      </c>
      <c r="L181" s="22" t="str">
        <f t="shared" si="2"/>
        <v>PATIENT-PAT_BIRTH_DT</v>
      </c>
    </row>
    <row r="182" spans="1:12">
      <c r="A182" s="22" t="str">
        <f>IFERROR(IF(MATCH(L182,Medical!W:W,0)&gt;0,"Y","N"),"N")</f>
        <v>N</v>
      </c>
      <c r="B182" s="23" t="s">
        <v>1681</v>
      </c>
      <c r="C182" s="23" t="s">
        <v>1693</v>
      </c>
      <c r="D182" s="23" t="s">
        <v>1521</v>
      </c>
      <c r="E182" s="23">
        <v>14</v>
      </c>
      <c r="F182" s="23"/>
      <c r="G182" s="23">
        <v>3</v>
      </c>
      <c r="H182" s="23" t="b">
        <v>1</v>
      </c>
      <c r="I182" s="23"/>
      <c r="J182" s="23" t="s">
        <v>1623</v>
      </c>
      <c r="K182" s="23" t="b">
        <v>0</v>
      </c>
      <c r="L182" s="22" t="str">
        <f t="shared" si="2"/>
        <v>PATIENT-PAT_CITY</v>
      </c>
    </row>
    <row r="183" spans="1:12">
      <c r="A183" s="22" t="str">
        <f>IFERROR(IF(MATCH(L183,Medical!W:W,0)&gt;0,"Y","N"),"N")</f>
        <v>N</v>
      </c>
      <c r="B183" s="23" t="s">
        <v>1681</v>
      </c>
      <c r="C183" s="23" t="s">
        <v>1694</v>
      </c>
      <c r="D183" s="23" t="s">
        <v>1521</v>
      </c>
      <c r="E183" s="23">
        <v>15</v>
      </c>
      <c r="F183" s="23"/>
      <c r="G183" s="23">
        <v>3</v>
      </c>
      <c r="H183" s="23" t="b">
        <v>1</v>
      </c>
      <c r="I183" s="23"/>
      <c r="J183" s="23" t="s">
        <v>1623</v>
      </c>
      <c r="K183" s="23" t="b">
        <v>0</v>
      </c>
      <c r="L183" s="22" t="str">
        <f t="shared" si="2"/>
        <v>PATIENT-PAT_COUNTY</v>
      </c>
    </row>
    <row r="184" spans="1:12">
      <c r="A184" s="22" t="str">
        <f>IFERROR(IF(MATCH(L184,Medical!W:W,0)&gt;0,"Y","N"),"N")</f>
        <v>N</v>
      </c>
      <c r="B184" s="23" t="s">
        <v>1681</v>
      </c>
      <c r="C184" s="23" t="s">
        <v>1695</v>
      </c>
      <c r="D184" s="23" t="s">
        <v>1521</v>
      </c>
      <c r="E184" s="23">
        <v>16</v>
      </c>
      <c r="F184" s="23"/>
      <c r="G184" s="23">
        <v>3</v>
      </c>
      <c r="H184" s="23" t="b">
        <v>0</v>
      </c>
      <c r="I184" s="23"/>
      <c r="J184" s="23" t="s">
        <v>1623</v>
      </c>
      <c r="K184" s="23" t="b">
        <v>0</v>
      </c>
      <c r="L184" s="22" t="str">
        <f t="shared" si="2"/>
        <v>PATIENT-PAT_FIRST_NAME</v>
      </c>
    </row>
    <row r="185" spans="1:12">
      <c r="A185" s="22" t="str">
        <f>IFERROR(IF(MATCH(L185,Medical!W:W,0)&gt;0,"Y","N"),"N")</f>
        <v>N</v>
      </c>
      <c r="B185" s="23" t="s">
        <v>1681</v>
      </c>
      <c r="C185" s="23" t="s">
        <v>1696</v>
      </c>
      <c r="D185" s="23" t="s">
        <v>1521</v>
      </c>
      <c r="E185" s="23">
        <v>17</v>
      </c>
      <c r="F185" s="23"/>
      <c r="G185" s="23">
        <v>3</v>
      </c>
      <c r="H185" s="23" t="b">
        <v>1</v>
      </c>
      <c r="I185" s="23"/>
      <c r="J185" s="23" t="s">
        <v>1623</v>
      </c>
      <c r="K185" s="23" t="b">
        <v>0</v>
      </c>
      <c r="L185" s="22" t="str">
        <f t="shared" si="2"/>
        <v>PATIENT-PAT_FULL_NAME</v>
      </c>
    </row>
    <row r="186" spans="1:12">
      <c r="A186" s="22" t="str">
        <f>IFERROR(IF(MATCH(L186,Medical!W:W,0)&gt;0,"Y","N"),"N")</f>
        <v>N</v>
      </c>
      <c r="B186" s="23" t="s">
        <v>1681</v>
      </c>
      <c r="C186" s="23" t="s">
        <v>174</v>
      </c>
      <c r="D186" s="23" t="s">
        <v>1521</v>
      </c>
      <c r="E186" s="23">
        <v>18</v>
      </c>
      <c r="F186" s="23"/>
      <c r="G186" s="23">
        <v>3</v>
      </c>
      <c r="H186" s="23" t="b">
        <v>1</v>
      </c>
      <c r="I186" s="23"/>
      <c r="J186" s="23"/>
      <c r="K186" s="23" t="b">
        <v>0</v>
      </c>
      <c r="L186" s="22" t="str">
        <f t="shared" si="2"/>
        <v>PATIENT-PAT_GENDER</v>
      </c>
    </row>
    <row r="187" spans="1:12">
      <c r="A187" s="22" t="str">
        <f>IFERROR(IF(MATCH(L187,Medical!W:W,0)&gt;0,"Y","N"),"N")</f>
        <v>N</v>
      </c>
      <c r="B187" s="23" t="s">
        <v>1681</v>
      </c>
      <c r="C187" s="23" t="s">
        <v>1697</v>
      </c>
      <c r="D187" s="23" t="s">
        <v>1521</v>
      </c>
      <c r="E187" s="23">
        <v>19</v>
      </c>
      <c r="F187" s="23"/>
      <c r="G187" s="23">
        <v>3</v>
      </c>
      <c r="H187" s="23" t="b">
        <v>0</v>
      </c>
      <c r="I187" s="23"/>
      <c r="J187" s="23" t="s">
        <v>1623</v>
      </c>
      <c r="K187" s="23" t="b">
        <v>0</v>
      </c>
      <c r="L187" s="22" t="str">
        <f t="shared" si="2"/>
        <v>PATIENT-PAT_LAST_NAME</v>
      </c>
    </row>
    <row r="188" spans="1:12">
      <c r="A188" s="22" t="str">
        <f>IFERROR(IF(MATCH(L188,Medical!W:W,0)&gt;0,"Y","N"),"N")</f>
        <v>N</v>
      </c>
      <c r="B188" s="23" t="s">
        <v>1681</v>
      </c>
      <c r="C188" s="23" t="s">
        <v>170</v>
      </c>
      <c r="D188" s="23" t="s">
        <v>1521</v>
      </c>
      <c r="E188" s="23">
        <v>20</v>
      </c>
      <c r="F188" s="23"/>
      <c r="G188" s="23">
        <v>3</v>
      </c>
      <c r="H188" s="23" t="b">
        <v>0</v>
      </c>
      <c r="I188" s="23"/>
      <c r="J188" s="23" t="s">
        <v>1623</v>
      </c>
      <c r="K188" s="23" t="b">
        <v>0</v>
      </c>
      <c r="L188" s="22" t="str">
        <f t="shared" si="2"/>
        <v>PATIENT-PAT_MIDDLE_NAME</v>
      </c>
    </row>
    <row r="189" spans="1:12">
      <c r="A189" s="22" t="str">
        <f>IFERROR(IF(MATCH(L189,Medical!W:W,0)&gt;0,"Y","N"),"N")</f>
        <v>N</v>
      </c>
      <c r="B189" s="23" t="s">
        <v>1681</v>
      </c>
      <c r="C189" s="23" t="s">
        <v>1698</v>
      </c>
      <c r="D189" s="23" t="s">
        <v>1521</v>
      </c>
      <c r="E189" s="23">
        <v>21</v>
      </c>
      <c r="F189" s="23"/>
      <c r="G189" s="23">
        <v>3</v>
      </c>
      <c r="H189" s="23" t="b">
        <v>0</v>
      </c>
      <c r="I189" s="23"/>
      <c r="J189" s="23" t="s">
        <v>1623</v>
      </c>
      <c r="K189" s="23" t="b">
        <v>0</v>
      </c>
      <c r="L189" s="22" t="str">
        <f t="shared" si="2"/>
        <v>PATIENT-PAT_PHONE_NUM</v>
      </c>
    </row>
    <row r="190" spans="1:12">
      <c r="A190" s="22" t="str">
        <f>IFERROR(IF(MATCH(L190,Medical!W:W,0)&gt;0,"Y","N"),"N")</f>
        <v>N</v>
      </c>
      <c r="B190" s="23" t="s">
        <v>1681</v>
      </c>
      <c r="C190" s="23" t="s">
        <v>1699</v>
      </c>
      <c r="D190" s="23" t="s">
        <v>1521</v>
      </c>
      <c r="E190" s="23">
        <v>22</v>
      </c>
      <c r="F190" s="23"/>
      <c r="G190" s="23">
        <v>3</v>
      </c>
      <c r="H190" s="23" t="b">
        <v>0</v>
      </c>
      <c r="I190" s="23"/>
      <c r="J190" s="23"/>
      <c r="K190" s="23" t="b">
        <v>0</v>
      </c>
      <c r="L190" s="22" t="str">
        <f t="shared" si="2"/>
        <v>PATIENT-INSURED_GROUP_NAME_PRIMARY</v>
      </c>
    </row>
    <row r="191" spans="1:12">
      <c r="A191" s="22" t="str">
        <f>IFERROR(IF(MATCH(L191,Medical!W:W,0)&gt;0,"Y","N"),"N")</f>
        <v>N</v>
      </c>
      <c r="B191" s="23" t="s">
        <v>1681</v>
      </c>
      <c r="C191" s="23" t="s">
        <v>1700</v>
      </c>
      <c r="D191" s="23" t="s">
        <v>1521</v>
      </c>
      <c r="E191" s="23">
        <v>23</v>
      </c>
      <c r="F191" s="23"/>
      <c r="G191" s="23">
        <v>3</v>
      </c>
      <c r="H191" s="23" t="b">
        <v>0</v>
      </c>
      <c r="I191" s="23"/>
      <c r="J191" s="23"/>
      <c r="K191" s="23" t="b">
        <v>0</v>
      </c>
      <c r="L191" s="22" t="str">
        <f t="shared" si="2"/>
        <v>PATIENT-INSURED_GROUP_NAME_SECONDARY</v>
      </c>
    </row>
    <row r="192" spans="1:12">
      <c r="A192" s="22" t="str">
        <f>IFERROR(IF(MATCH(L192,Medical!W:W,0)&gt;0,"Y","N"),"N")</f>
        <v>N</v>
      </c>
      <c r="B192" s="23" t="s">
        <v>1681</v>
      </c>
      <c r="C192" s="23" t="s">
        <v>1701</v>
      </c>
      <c r="D192" s="23" t="s">
        <v>1521</v>
      </c>
      <c r="E192" s="23">
        <v>24</v>
      </c>
      <c r="F192" s="23"/>
      <c r="G192" s="23">
        <v>3</v>
      </c>
      <c r="H192" s="23" t="b">
        <v>0</v>
      </c>
      <c r="I192" s="23"/>
      <c r="J192" s="23"/>
      <c r="K192" s="23" t="b">
        <v>0</v>
      </c>
      <c r="L192" s="22" t="str">
        <f t="shared" si="2"/>
        <v>PATIENT-INSURED_GROUP_NAME_TERTIARY</v>
      </c>
    </row>
    <row r="193" spans="1:12">
      <c r="A193" s="22" t="str">
        <f>IFERROR(IF(MATCH(L193,Medical!W:W,0)&gt;0,"Y","N"),"N")</f>
        <v>N</v>
      </c>
      <c r="B193" s="23" t="s">
        <v>1681</v>
      </c>
      <c r="C193" s="23" t="s">
        <v>1702</v>
      </c>
      <c r="D193" s="23" t="s">
        <v>1521</v>
      </c>
      <c r="E193" s="23">
        <v>25</v>
      </c>
      <c r="F193" s="23"/>
      <c r="G193" s="23">
        <v>3</v>
      </c>
      <c r="H193" s="23" t="b">
        <v>0</v>
      </c>
      <c r="I193" s="23"/>
      <c r="J193" s="23"/>
      <c r="K193" s="23" t="b">
        <v>0</v>
      </c>
      <c r="L193" s="22" t="str">
        <f t="shared" si="2"/>
        <v>PATIENT-INSURED_GROUP_NUM_PRIMARY</v>
      </c>
    </row>
    <row r="194" spans="1:12">
      <c r="A194" s="22" t="str">
        <f>IFERROR(IF(MATCH(L194,Medical!W:W,0)&gt;0,"Y","N"),"N")</f>
        <v>N</v>
      </c>
      <c r="B194" s="23" t="s">
        <v>1681</v>
      </c>
      <c r="C194" s="23" t="s">
        <v>1703</v>
      </c>
      <c r="D194" s="23" t="s">
        <v>1521</v>
      </c>
      <c r="E194" s="23">
        <v>26</v>
      </c>
      <c r="F194" s="23"/>
      <c r="G194" s="23">
        <v>3</v>
      </c>
      <c r="H194" s="23" t="b">
        <v>0</v>
      </c>
      <c r="I194" s="23"/>
      <c r="J194" s="23"/>
      <c r="K194" s="23" t="b">
        <v>0</v>
      </c>
      <c r="L194" s="22" t="str">
        <f t="shared" si="2"/>
        <v>PATIENT-INSURED_GROUP_NUM_SECONDARY</v>
      </c>
    </row>
    <row r="195" spans="1:12">
      <c r="A195" s="22" t="str">
        <f>IFERROR(IF(MATCH(L195,Medical!W:W,0)&gt;0,"Y","N"),"N")</f>
        <v>N</v>
      </c>
      <c r="B195" s="23" t="s">
        <v>1681</v>
      </c>
      <c r="C195" s="23" t="s">
        <v>1704</v>
      </c>
      <c r="D195" s="23" t="s">
        <v>1521</v>
      </c>
      <c r="E195" s="23">
        <v>27</v>
      </c>
      <c r="F195" s="23"/>
      <c r="G195" s="23">
        <v>3</v>
      </c>
      <c r="H195" s="23" t="b">
        <v>0</v>
      </c>
      <c r="I195" s="23"/>
      <c r="J195" s="23"/>
      <c r="K195" s="23" t="b">
        <v>0</v>
      </c>
      <c r="L195" s="22" t="str">
        <f t="shared" ref="L195:L258" si="3">TRIM(B195)&amp;"-"&amp;TRIM(C195)</f>
        <v>PATIENT-INSURED_GROUP_NUM_TERTIARY</v>
      </c>
    </row>
    <row r="196" spans="1:12">
      <c r="A196" s="22" t="str">
        <f>IFERROR(IF(MATCH(L196,Medical!W:W,0)&gt;0,"Y","N"),"N")</f>
        <v>N</v>
      </c>
      <c r="B196" s="23" t="s">
        <v>1681</v>
      </c>
      <c r="C196" s="23" t="s">
        <v>1705</v>
      </c>
      <c r="D196" s="23" t="s">
        <v>1521</v>
      </c>
      <c r="E196" s="23">
        <v>28</v>
      </c>
      <c r="F196" s="23"/>
      <c r="G196" s="23">
        <v>3</v>
      </c>
      <c r="H196" s="23" t="b">
        <v>0</v>
      </c>
      <c r="I196" s="23"/>
      <c r="J196" s="23" t="s">
        <v>1623</v>
      </c>
      <c r="K196" s="23" t="b">
        <v>0</v>
      </c>
      <c r="L196" s="22" t="str">
        <f t="shared" si="3"/>
        <v>PATIENT-INSURED_ID_PRIMARY</v>
      </c>
    </row>
    <row r="197" spans="1:12">
      <c r="A197" s="22" t="str">
        <f>IFERROR(IF(MATCH(L197,Medical!W:W,0)&gt;0,"Y","N"),"N")</f>
        <v>N</v>
      </c>
      <c r="B197" s="23" t="s">
        <v>1681</v>
      </c>
      <c r="C197" s="23" t="s">
        <v>1706</v>
      </c>
      <c r="D197" s="23" t="s">
        <v>1521</v>
      </c>
      <c r="E197" s="23">
        <v>29</v>
      </c>
      <c r="F197" s="23"/>
      <c r="G197" s="23">
        <v>3</v>
      </c>
      <c r="H197" s="23" t="b">
        <v>0</v>
      </c>
      <c r="I197" s="23"/>
      <c r="J197" s="23" t="s">
        <v>1623</v>
      </c>
      <c r="K197" s="23" t="b">
        <v>0</v>
      </c>
      <c r="L197" s="22" t="str">
        <f t="shared" si="3"/>
        <v>PATIENT-INSURED_ID_SECONDARY</v>
      </c>
    </row>
    <row r="198" spans="1:12">
      <c r="A198" s="22" t="str">
        <f>IFERROR(IF(MATCH(L198,Medical!W:W,0)&gt;0,"Y","N"),"N")</f>
        <v>N</v>
      </c>
      <c r="B198" s="23" t="s">
        <v>1681</v>
      </c>
      <c r="C198" s="23" t="s">
        <v>1707</v>
      </c>
      <c r="D198" s="23" t="s">
        <v>1521</v>
      </c>
      <c r="E198" s="23">
        <v>30</v>
      </c>
      <c r="F198" s="23"/>
      <c r="G198" s="23">
        <v>3</v>
      </c>
      <c r="H198" s="23" t="b">
        <v>0</v>
      </c>
      <c r="I198" s="23"/>
      <c r="J198" s="23" t="s">
        <v>1623</v>
      </c>
      <c r="K198" s="23" t="b">
        <v>0</v>
      </c>
      <c r="L198" s="22" t="str">
        <f t="shared" si="3"/>
        <v>PATIENT-INSURED_ID_TERTIARY</v>
      </c>
    </row>
    <row r="199" spans="1:12">
      <c r="A199" s="22" t="str">
        <f>IFERROR(IF(MATCH(L199,Medical!W:W,0)&gt;0,"Y","N"),"N")</f>
        <v>N</v>
      </c>
      <c r="B199" s="23" t="s">
        <v>1681</v>
      </c>
      <c r="C199" s="23" t="s">
        <v>1708</v>
      </c>
      <c r="D199" s="23" t="s">
        <v>1521</v>
      </c>
      <c r="E199" s="23">
        <v>31</v>
      </c>
      <c r="F199" s="23"/>
      <c r="G199" s="23">
        <v>3</v>
      </c>
      <c r="H199" s="23" t="b">
        <v>0</v>
      </c>
      <c r="I199" s="23"/>
      <c r="J199" s="23" t="s">
        <v>1623</v>
      </c>
      <c r="K199" s="23" t="b">
        <v>0</v>
      </c>
      <c r="L199" s="22" t="str">
        <f t="shared" si="3"/>
        <v>PATIENT-INSURED_MBR_NAME_PRIMARY</v>
      </c>
    </row>
    <row r="200" spans="1:12">
      <c r="A200" s="22" t="str">
        <f>IFERROR(IF(MATCH(L200,Medical!W:W,0)&gt;0,"Y","N"),"N")</f>
        <v>N</v>
      </c>
      <c r="B200" s="23" t="s">
        <v>1681</v>
      </c>
      <c r="C200" s="23" t="s">
        <v>1709</v>
      </c>
      <c r="D200" s="23" t="s">
        <v>1521</v>
      </c>
      <c r="E200" s="23">
        <v>32</v>
      </c>
      <c r="F200" s="23"/>
      <c r="G200" s="23">
        <v>3</v>
      </c>
      <c r="H200" s="23" t="b">
        <v>0</v>
      </c>
      <c r="I200" s="23"/>
      <c r="J200" s="23" t="s">
        <v>1623</v>
      </c>
      <c r="K200" s="23" t="b">
        <v>0</v>
      </c>
      <c r="L200" s="22" t="str">
        <f t="shared" si="3"/>
        <v>PATIENT-INSURED_MBR_NAME_SECONDARY</v>
      </c>
    </row>
    <row r="201" spans="1:12">
      <c r="A201" s="22" t="str">
        <f>IFERROR(IF(MATCH(L201,Medical!W:W,0)&gt;0,"Y","N"),"N")</f>
        <v>N</v>
      </c>
      <c r="B201" s="23" t="s">
        <v>1681</v>
      </c>
      <c r="C201" s="23" t="s">
        <v>1710</v>
      </c>
      <c r="D201" s="23" t="s">
        <v>1521</v>
      </c>
      <c r="E201" s="23">
        <v>33</v>
      </c>
      <c r="F201" s="23"/>
      <c r="G201" s="23">
        <v>3</v>
      </c>
      <c r="H201" s="23" t="b">
        <v>0</v>
      </c>
      <c r="I201" s="23"/>
      <c r="J201" s="23" t="s">
        <v>1623</v>
      </c>
      <c r="K201" s="23" t="b">
        <v>0</v>
      </c>
      <c r="L201" s="22" t="str">
        <f t="shared" si="3"/>
        <v>PATIENT-INSURED_MBR_NAME_TERTIARY</v>
      </c>
    </row>
    <row r="202" spans="1:12">
      <c r="A202" s="22" t="str">
        <f>IFERROR(IF(MATCH(L202,Medical!W:W,0)&gt;0,"Y","N"),"N")</f>
        <v>N</v>
      </c>
      <c r="B202" s="23" t="s">
        <v>1681</v>
      </c>
      <c r="C202" s="23" t="s">
        <v>172</v>
      </c>
      <c r="D202" s="23" t="s">
        <v>1521</v>
      </c>
      <c r="E202" s="23">
        <v>67</v>
      </c>
      <c r="F202" s="23"/>
      <c r="G202" s="23">
        <v>3</v>
      </c>
      <c r="H202" s="23" t="b">
        <v>0</v>
      </c>
      <c r="I202" s="23"/>
      <c r="J202" s="23"/>
      <c r="K202" s="23" t="b">
        <v>0</v>
      </c>
      <c r="L202" s="22" t="str">
        <f t="shared" si="3"/>
        <v>PATIENT-PAT_RELATION_CD_PRIMARY</v>
      </c>
    </row>
    <row r="203" spans="1:12">
      <c r="A203" s="22" t="str">
        <f>IFERROR(IF(MATCH(L203,Medical!W:W,0)&gt;0,"Y","N"),"N")</f>
        <v>N</v>
      </c>
      <c r="B203" s="23" t="s">
        <v>1681</v>
      </c>
      <c r="C203" s="23" t="s">
        <v>1711</v>
      </c>
      <c r="D203" s="23" t="s">
        <v>1521</v>
      </c>
      <c r="E203" s="23">
        <v>68</v>
      </c>
      <c r="F203" s="23"/>
      <c r="G203" s="23">
        <v>3</v>
      </c>
      <c r="H203" s="23" t="b">
        <v>0</v>
      </c>
      <c r="I203" s="23"/>
      <c r="J203" s="23"/>
      <c r="K203" s="23" t="b">
        <v>0</v>
      </c>
      <c r="L203" s="22" t="str">
        <f t="shared" si="3"/>
        <v>PATIENT-PAT_RELATION_CD_SECONDARY</v>
      </c>
    </row>
    <row r="204" spans="1:12">
      <c r="A204" s="22" t="str">
        <f>IFERROR(IF(MATCH(L204,Medical!W:W,0)&gt;0,"Y","N"),"N")</f>
        <v>N</v>
      </c>
      <c r="B204" s="23" t="s">
        <v>1681</v>
      </c>
      <c r="C204" s="23" t="s">
        <v>1712</v>
      </c>
      <c r="D204" s="23" t="s">
        <v>1713</v>
      </c>
      <c r="E204" s="23">
        <v>220</v>
      </c>
      <c r="F204" s="23"/>
      <c r="G204" s="23">
        <v>3</v>
      </c>
      <c r="H204" s="23" t="b">
        <v>0</v>
      </c>
      <c r="I204" s="23"/>
      <c r="J204" s="23"/>
      <c r="K204" s="23" t="b">
        <v>0</v>
      </c>
      <c r="L204" s="22" t="str">
        <f t="shared" si="3"/>
        <v>PATIENT-PAT_BIRTH_WEIGHT</v>
      </c>
    </row>
    <row r="205" spans="1:12">
      <c r="A205" s="22" t="str">
        <f>IFERROR(IF(MATCH(L205,Medical!W:W,0)&gt;0,"Y","N"),"N")</f>
        <v>N</v>
      </c>
      <c r="B205" s="23" t="s">
        <v>1714</v>
      </c>
      <c r="C205" s="23" t="s">
        <v>1715</v>
      </c>
      <c r="D205" s="23" t="s">
        <v>1521</v>
      </c>
      <c r="E205" s="23">
        <v>132</v>
      </c>
      <c r="F205" s="23"/>
      <c r="G205" s="23">
        <v>5</v>
      </c>
      <c r="H205" s="23" t="b">
        <v>1</v>
      </c>
      <c r="I205" s="23"/>
      <c r="J205" s="23"/>
      <c r="K205" s="23" t="b">
        <v>0</v>
      </c>
      <c r="L205" s="22" t="str">
        <f t="shared" si="3"/>
        <v>CLAIM_HEADER-DIAG_CD_16</v>
      </c>
    </row>
    <row r="206" spans="1:12">
      <c r="A206" s="22" t="str">
        <f>IFERROR(IF(MATCH(L206,Medical!W:W,0)&gt;0,"Y","N"),"N")</f>
        <v>N</v>
      </c>
      <c r="B206" s="23" t="s">
        <v>1714</v>
      </c>
      <c r="C206" s="23" t="s">
        <v>1716</v>
      </c>
      <c r="D206" s="23" t="s">
        <v>1521</v>
      </c>
      <c r="E206" s="23">
        <v>133</v>
      </c>
      <c r="F206" s="23"/>
      <c r="G206" s="23">
        <v>5</v>
      </c>
      <c r="H206" s="23" t="b">
        <v>1</v>
      </c>
      <c r="I206" s="23"/>
      <c r="J206" s="23"/>
      <c r="K206" s="23" t="b">
        <v>0</v>
      </c>
      <c r="L206" s="22" t="str">
        <f t="shared" si="3"/>
        <v>CLAIM_HEADER-DIAG_CD_16_POA</v>
      </c>
    </row>
    <row r="207" spans="1:12">
      <c r="A207" s="22" t="str">
        <f>IFERROR(IF(MATCH(L207,Medical!W:W,0)&gt;0,"Y","N"),"N")</f>
        <v>N</v>
      </c>
      <c r="B207" s="23" t="s">
        <v>1714</v>
      </c>
      <c r="C207" s="23" t="s">
        <v>1717</v>
      </c>
      <c r="D207" s="23" t="s">
        <v>1521</v>
      </c>
      <c r="E207" s="23">
        <v>134</v>
      </c>
      <c r="F207" s="23"/>
      <c r="G207" s="23">
        <v>5</v>
      </c>
      <c r="H207" s="23" t="b">
        <v>1</v>
      </c>
      <c r="I207" s="23"/>
      <c r="J207" s="23"/>
      <c r="K207" s="23" t="b">
        <v>0</v>
      </c>
      <c r="L207" s="22" t="str">
        <f t="shared" si="3"/>
        <v>CLAIM_HEADER-DIAG_CD_17</v>
      </c>
    </row>
    <row r="208" spans="1:12">
      <c r="A208" s="22" t="str">
        <f>IFERROR(IF(MATCH(L208,Medical!W:W,0)&gt;0,"Y","N"),"N")</f>
        <v>N</v>
      </c>
      <c r="B208" s="23" t="s">
        <v>1714</v>
      </c>
      <c r="C208" s="23" t="s">
        <v>1718</v>
      </c>
      <c r="D208" s="23" t="s">
        <v>1521</v>
      </c>
      <c r="E208" s="23">
        <v>135</v>
      </c>
      <c r="F208" s="23"/>
      <c r="G208" s="23">
        <v>5</v>
      </c>
      <c r="H208" s="23" t="b">
        <v>1</v>
      </c>
      <c r="I208" s="23"/>
      <c r="J208" s="23"/>
      <c r="K208" s="23" t="b">
        <v>0</v>
      </c>
      <c r="L208" s="22" t="str">
        <f t="shared" si="3"/>
        <v>CLAIM_HEADER-DIAG_CD_17_POA</v>
      </c>
    </row>
    <row r="209" spans="1:12">
      <c r="A209" s="22" t="str">
        <f>IFERROR(IF(MATCH(L209,Medical!W:W,0)&gt;0,"Y","N"),"N")</f>
        <v>N</v>
      </c>
      <c r="B209" s="23" t="s">
        <v>1714</v>
      </c>
      <c r="C209" s="23" t="s">
        <v>1719</v>
      </c>
      <c r="D209" s="23" t="s">
        <v>1521</v>
      </c>
      <c r="E209" s="23">
        <v>136</v>
      </c>
      <c r="F209" s="23"/>
      <c r="G209" s="23">
        <v>5</v>
      </c>
      <c r="H209" s="23" t="b">
        <v>1</v>
      </c>
      <c r="I209" s="23"/>
      <c r="J209" s="23"/>
      <c r="K209" s="23" t="b">
        <v>0</v>
      </c>
      <c r="L209" s="22" t="str">
        <f t="shared" si="3"/>
        <v>CLAIM_HEADER-DIAG_CD_18</v>
      </c>
    </row>
    <row r="210" spans="1:12">
      <c r="A210" s="22" t="str">
        <f>IFERROR(IF(MATCH(L210,Medical!W:W,0)&gt;0,"Y","N"),"N")</f>
        <v>N</v>
      </c>
      <c r="B210" s="23" t="s">
        <v>1714</v>
      </c>
      <c r="C210" s="23" t="s">
        <v>1720</v>
      </c>
      <c r="D210" s="23" t="s">
        <v>1521</v>
      </c>
      <c r="E210" s="23">
        <v>137</v>
      </c>
      <c r="F210" s="23"/>
      <c r="G210" s="23">
        <v>5</v>
      </c>
      <c r="H210" s="23" t="b">
        <v>1</v>
      </c>
      <c r="I210" s="23"/>
      <c r="J210" s="23"/>
      <c r="K210" s="23" t="b">
        <v>0</v>
      </c>
      <c r="L210" s="22" t="str">
        <f t="shared" si="3"/>
        <v>CLAIM_HEADER-DIAG_CD_18_POA</v>
      </c>
    </row>
    <row r="211" spans="1:12">
      <c r="A211" s="22" t="str">
        <f>IFERROR(IF(MATCH(L211,Medical!W:W,0)&gt;0,"Y","N"),"N")</f>
        <v>N</v>
      </c>
      <c r="B211" s="23" t="s">
        <v>1714</v>
      </c>
      <c r="C211" s="23" t="s">
        <v>1721</v>
      </c>
      <c r="D211" s="23" t="s">
        <v>1521</v>
      </c>
      <c r="E211" s="23">
        <v>138</v>
      </c>
      <c r="F211" s="23"/>
      <c r="G211" s="23">
        <v>5</v>
      </c>
      <c r="H211" s="23" t="b">
        <v>1</v>
      </c>
      <c r="I211" s="23"/>
      <c r="J211" s="23"/>
      <c r="K211" s="23" t="b">
        <v>0</v>
      </c>
      <c r="L211" s="22" t="str">
        <f t="shared" si="3"/>
        <v>CLAIM_HEADER-DIAG_CD_19</v>
      </c>
    </row>
    <row r="212" spans="1:12">
      <c r="A212" s="22" t="str">
        <f>IFERROR(IF(MATCH(L212,Medical!W:W,0)&gt;0,"Y","N"),"N")</f>
        <v>N</v>
      </c>
      <c r="B212" s="23" t="s">
        <v>1714</v>
      </c>
      <c r="C212" s="23" t="s">
        <v>1722</v>
      </c>
      <c r="D212" s="23" t="s">
        <v>1521</v>
      </c>
      <c r="E212" s="23">
        <v>139</v>
      </c>
      <c r="F212" s="23"/>
      <c r="G212" s="23">
        <v>5</v>
      </c>
      <c r="H212" s="23" t="b">
        <v>1</v>
      </c>
      <c r="I212" s="23"/>
      <c r="J212" s="23"/>
      <c r="K212" s="23" t="b">
        <v>0</v>
      </c>
      <c r="L212" s="22" t="str">
        <f t="shared" si="3"/>
        <v>CLAIM_HEADER-DIAG_CD_19_POA</v>
      </c>
    </row>
    <row r="213" spans="1:12">
      <c r="A213" s="22" t="str">
        <f>IFERROR(IF(MATCH(L213,Medical!W:W,0)&gt;0,"Y","N"),"N")</f>
        <v>N</v>
      </c>
      <c r="B213" s="23" t="s">
        <v>1714</v>
      </c>
      <c r="C213" s="23" t="s">
        <v>1723</v>
      </c>
      <c r="D213" s="23" t="s">
        <v>1521</v>
      </c>
      <c r="E213" s="23">
        <v>140</v>
      </c>
      <c r="F213" s="23"/>
      <c r="G213" s="23">
        <v>5</v>
      </c>
      <c r="H213" s="23" t="b">
        <v>1</v>
      </c>
      <c r="I213" s="23"/>
      <c r="J213" s="23"/>
      <c r="K213" s="23" t="b">
        <v>0</v>
      </c>
      <c r="L213" s="22" t="str">
        <f t="shared" si="3"/>
        <v>CLAIM_HEADER-DIAG_CD_20</v>
      </c>
    </row>
    <row r="214" spans="1:12">
      <c r="A214" s="22" t="str">
        <f>IFERROR(IF(MATCH(L214,Medical!W:W,0)&gt;0,"Y","N"),"N")</f>
        <v>N</v>
      </c>
      <c r="B214" s="23" t="s">
        <v>1714</v>
      </c>
      <c r="C214" s="23" t="s">
        <v>1724</v>
      </c>
      <c r="D214" s="23" t="s">
        <v>1521</v>
      </c>
      <c r="E214" s="23">
        <v>141</v>
      </c>
      <c r="F214" s="23"/>
      <c r="G214" s="23">
        <v>5</v>
      </c>
      <c r="H214" s="23" t="b">
        <v>1</v>
      </c>
      <c r="I214" s="23"/>
      <c r="J214" s="23"/>
      <c r="K214" s="23" t="b">
        <v>0</v>
      </c>
      <c r="L214" s="22" t="str">
        <f t="shared" si="3"/>
        <v>CLAIM_HEADER-DIAG_CD_20_POA</v>
      </c>
    </row>
    <row r="215" spans="1:12">
      <c r="A215" s="22" t="str">
        <f>IFERROR(IF(MATCH(L215,Medical!W:W,0)&gt;0,"Y","N"),"N")</f>
        <v>N</v>
      </c>
      <c r="B215" s="23" t="s">
        <v>1714</v>
      </c>
      <c r="C215" s="23" t="s">
        <v>1725</v>
      </c>
      <c r="D215" s="23" t="s">
        <v>1521</v>
      </c>
      <c r="E215" s="23">
        <v>142</v>
      </c>
      <c r="F215" s="23"/>
      <c r="G215" s="23">
        <v>5</v>
      </c>
      <c r="H215" s="23" t="b">
        <v>1</v>
      </c>
      <c r="I215" s="23"/>
      <c r="J215" s="23"/>
      <c r="K215" s="23" t="b">
        <v>0</v>
      </c>
      <c r="L215" s="22" t="str">
        <f t="shared" si="3"/>
        <v>CLAIM_HEADER-DIAG_CD_21</v>
      </c>
    </row>
    <row r="216" spans="1:12">
      <c r="A216" s="22" t="str">
        <f>IFERROR(IF(MATCH(L216,Medical!W:W,0)&gt;0,"Y","N"),"N")</f>
        <v>N</v>
      </c>
      <c r="B216" s="23" t="s">
        <v>1714</v>
      </c>
      <c r="C216" s="23" t="s">
        <v>1726</v>
      </c>
      <c r="D216" s="23" t="s">
        <v>1521</v>
      </c>
      <c r="E216" s="23">
        <v>143</v>
      </c>
      <c r="F216" s="23"/>
      <c r="G216" s="23">
        <v>5</v>
      </c>
      <c r="H216" s="23" t="b">
        <v>1</v>
      </c>
      <c r="I216" s="23"/>
      <c r="J216" s="23"/>
      <c r="K216" s="23" t="b">
        <v>0</v>
      </c>
      <c r="L216" s="22" t="str">
        <f t="shared" si="3"/>
        <v>CLAIM_HEADER-DIAG_CD_21_POA</v>
      </c>
    </row>
    <row r="217" spans="1:12">
      <c r="A217" s="22" t="str">
        <f>IFERROR(IF(MATCH(L217,Medical!W:W,0)&gt;0,"Y","N"),"N")</f>
        <v>N</v>
      </c>
      <c r="B217" s="23" t="s">
        <v>1714</v>
      </c>
      <c r="C217" s="23" t="s">
        <v>1727</v>
      </c>
      <c r="D217" s="23" t="s">
        <v>1521</v>
      </c>
      <c r="E217" s="23">
        <v>144</v>
      </c>
      <c r="F217" s="23"/>
      <c r="G217" s="23">
        <v>5</v>
      </c>
      <c r="H217" s="23" t="b">
        <v>1</v>
      </c>
      <c r="I217" s="23"/>
      <c r="J217" s="23"/>
      <c r="K217" s="23" t="b">
        <v>0</v>
      </c>
      <c r="L217" s="22" t="str">
        <f t="shared" si="3"/>
        <v>CLAIM_HEADER-DIAG_CD_22</v>
      </c>
    </row>
    <row r="218" spans="1:12">
      <c r="A218" s="22" t="str">
        <f>IFERROR(IF(MATCH(L218,Medical!W:W,0)&gt;0,"Y","N"),"N")</f>
        <v>N</v>
      </c>
      <c r="B218" s="23" t="s">
        <v>1714</v>
      </c>
      <c r="C218" s="23" t="s">
        <v>1728</v>
      </c>
      <c r="D218" s="23" t="s">
        <v>1521</v>
      </c>
      <c r="E218" s="23">
        <v>145</v>
      </c>
      <c r="F218" s="23"/>
      <c r="G218" s="23">
        <v>5</v>
      </c>
      <c r="H218" s="23" t="b">
        <v>1</v>
      </c>
      <c r="I218" s="23"/>
      <c r="J218" s="23"/>
      <c r="K218" s="23" t="b">
        <v>0</v>
      </c>
      <c r="L218" s="22" t="str">
        <f t="shared" si="3"/>
        <v>CLAIM_HEADER-DIAG_CD_22_POA</v>
      </c>
    </row>
    <row r="219" spans="1:12">
      <c r="A219" s="22" t="str">
        <f>IFERROR(IF(MATCH(L219,Medical!W:W,0)&gt;0,"Y","N"),"N")</f>
        <v>N</v>
      </c>
      <c r="B219" s="23" t="s">
        <v>1714</v>
      </c>
      <c r="C219" s="23" t="s">
        <v>1729</v>
      </c>
      <c r="D219" s="23" t="s">
        <v>1521</v>
      </c>
      <c r="E219" s="23">
        <v>146</v>
      </c>
      <c r="F219" s="23"/>
      <c r="G219" s="23">
        <v>5</v>
      </c>
      <c r="H219" s="23" t="b">
        <v>1</v>
      </c>
      <c r="I219" s="23"/>
      <c r="J219" s="23"/>
      <c r="K219" s="23" t="b">
        <v>0</v>
      </c>
      <c r="L219" s="22" t="str">
        <f t="shared" si="3"/>
        <v>CLAIM_HEADER-DIAG_CD_23</v>
      </c>
    </row>
    <row r="220" spans="1:12">
      <c r="A220" s="22" t="str">
        <f>IFERROR(IF(MATCH(L220,Medical!W:W,0)&gt;0,"Y","N"),"N")</f>
        <v>N</v>
      </c>
      <c r="B220" s="23" t="s">
        <v>1714</v>
      </c>
      <c r="C220" s="23" t="s">
        <v>1730</v>
      </c>
      <c r="D220" s="23" t="s">
        <v>1521</v>
      </c>
      <c r="E220" s="23">
        <v>147</v>
      </c>
      <c r="F220" s="23"/>
      <c r="G220" s="23">
        <v>5</v>
      </c>
      <c r="H220" s="23" t="b">
        <v>1</v>
      </c>
      <c r="I220" s="23"/>
      <c r="J220" s="23"/>
      <c r="K220" s="23" t="b">
        <v>0</v>
      </c>
      <c r="L220" s="22" t="str">
        <f t="shared" si="3"/>
        <v>CLAIM_HEADER-DIAG_CD_23_POA</v>
      </c>
    </row>
    <row r="221" spans="1:12">
      <c r="A221" s="22" t="str">
        <f>IFERROR(IF(MATCH(L221,Medical!W:W,0)&gt;0,"Y","N"),"N")</f>
        <v>N</v>
      </c>
      <c r="B221" s="23" t="s">
        <v>1714</v>
      </c>
      <c r="C221" s="23" t="s">
        <v>1731</v>
      </c>
      <c r="D221" s="23" t="s">
        <v>1521</v>
      </c>
      <c r="E221" s="23">
        <v>148</v>
      </c>
      <c r="F221" s="23"/>
      <c r="G221" s="23">
        <v>5</v>
      </c>
      <c r="H221" s="23" t="b">
        <v>1</v>
      </c>
      <c r="I221" s="23"/>
      <c r="J221" s="23"/>
      <c r="K221" s="23" t="b">
        <v>0</v>
      </c>
      <c r="L221" s="22" t="str">
        <f t="shared" si="3"/>
        <v>CLAIM_HEADER-DIAG_CD_24</v>
      </c>
    </row>
    <row r="222" spans="1:12">
      <c r="A222" s="22" t="str">
        <f>IFERROR(IF(MATCH(L222,Medical!W:W,0)&gt;0,"Y","N"),"N")</f>
        <v>N</v>
      </c>
      <c r="B222" s="23" t="s">
        <v>1714</v>
      </c>
      <c r="C222" s="23" t="s">
        <v>1732</v>
      </c>
      <c r="D222" s="23" t="s">
        <v>1521</v>
      </c>
      <c r="E222" s="23">
        <v>149</v>
      </c>
      <c r="F222" s="23"/>
      <c r="G222" s="23">
        <v>5</v>
      </c>
      <c r="H222" s="23" t="b">
        <v>1</v>
      </c>
      <c r="I222" s="23"/>
      <c r="J222" s="23"/>
      <c r="K222" s="23" t="b">
        <v>0</v>
      </c>
      <c r="L222" s="22" t="str">
        <f t="shared" si="3"/>
        <v>CLAIM_HEADER-DIAG_CD_24_POA</v>
      </c>
    </row>
    <row r="223" spans="1:12">
      <c r="A223" s="22" t="str">
        <f>IFERROR(IF(MATCH(L223,Medical!W:W,0)&gt;0,"Y","N"),"N")</f>
        <v>N</v>
      </c>
      <c r="B223" s="23" t="s">
        <v>1714</v>
      </c>
      <c r="C223" s="23" t="s">
        <v>1733</v>
      </c>
      <c r="D223" s="23" t="s">
        <v>1521</v>
      </c>
      <c r="E223" s="23">
        <v>150</v>
      </c>
      <c r="F223" s="23"/>
      <c r="G223" s="23">
        <v>5</v>
      </c>
      <c r="H223" s="23" t="b">
        <v>1</v>
      </c>
      <c r="I223" s="23"/>
      <c r="J223" s="23"/>
      <c r="K223" s="23" t="b">
        <v>0</v>
      </c>
      <c r="L223" s="22" t="str">
        <f t="shared" si="3"/>
        <v>CLAIM_HEADER-DIAG_CD_25</v>
      </c>
    </row>
    <row r="224" spans="1:12">
      <c r="A224" s="22" t="str">
        <f>IFERROR(IF(MATCH(L224,Medical!W:W,0)&gt;0,"Y","N"),"N")</f>
        <v>N</v>
      </c>
      <c r="B224" s="23" t="s">
        <v>1714</v>
      </c>
      <c r="C224" s="23" t="s">
        <v>1734</v>
      </c>
      <c r="D224" s="23" t="s">
        <v>1521</v>
      </c>
      <c r="E224" s="23">
        <v>151</v>
      </c>
      <c r="F224" s="23"/>
      <c r="G224" s="23">
        <v>5</v>
      </c>
      <c r="H224" s="23" t="b">
        <v>1</v>
      </c>
      <c r="I224" s="23"/>
      <c r="J224" s="23"/>
      <c r="K224" s="23" t="b">
        <v>0</v>
      </c>
      <c r="L224" s="22" t="str">
        <f t="shared" si="3"/>
        <v>CLAIM_HEADER-DIAG_CD_25_POA</v>
      </c>
    </row>
    <row r="225" spans="1:12">
      <c r="A225" s="22" t="str">
        <f>IFERROR(IF(MATCH(L225,Medical!W:W,0)&gt;0,"Y","N"),"N")</f>
        <v>N</v>
      </c>
      <c r="B225" s="23" t="s">
        <v>1714</v>
      </c>
      <c r="C225" s="23" t="s">
        <v>1735</v>
      </c>
      <c r="D225" s="23" t="s">
        <v>1521</v>
      </c>
      <c r="E225" s="23">
        <v>152</v>
      </c>
      <c r="F225" s="23"/>
      <c r="G225" s="23">
        <v>5</v>
      </c>
      <c r="H225" s="23" t="b">
        <v>1</v>
      </c>
      <c r="I225" s="23"/>
      <c r="J225" s="23"/>
      <c r="K225" s="23" t="b">
        <v>0</v>
      </c>
      <c r="L225" s="22" t="str">
        <f t="shared" si="3"/>
        <v>CLAIM_HEADER-DIAG_ICD_VERSION_IND</v>
      </c>
    </row>
    <row r="226" spans="1:12">
      <c r="A226" s="22" t="str">
        <f>IFERROR(IF(MATCH(L226,Medical!W:W,0)&gt;0,"Y","N"),"N")</f>
        <v>N</v>
      </c>
      <c r="B226" s="23" t="s">
        <v>1714</v>
      </c>
      <c r="C226" s="23" t="s">
        <v>1736</v>
      </c>
      <c r="D226" s="23" t="s">
        <v>1521</v>
      </c>
      <c r="E226" s="23">
        <v>153</v>
      </c>
      <c r="F226" s="23"/>
      <c r="G226" s="23">
        <v>5</v>
      </c>
      <c r="H226" s="23" t="b">
        <v>0</v>
      </c>
      <c r="I226" s="23"/>
      <c r="J226" s="23"/>
      <c r="K226" s="23" t="b">
        <v>0</v>
      </c>
      <c r="L226" s="22" t="str">
        <f t="shared" si="3"/>
        <v>CLAIM_HEADER-EXTERNAL_CAUSE_INJURY_CD_01</v>
      </c>
    </row>
    <row r="227" spans="1:12">
      <c r="A227" s="22" t="str">
        <f>IFERROR(IF(MATCH(L227,Medical!W:W,0)&gt;0,"Y","N"),"N")</f>
        <v>N</v>
      </c>
      <c r="B227" s="23" t="s">
        <v>1714</v>
      </c>
      <c r="C227" s="23" t="s">
        <v>1737</v>
      </c>
      <c r="D227" s="23" t="s">
        <v>1521</v>
      </c>
      <c r="E227" s="23">
        <v>154</v>
      </c>
      <c r="F227" s="23"/>
      <c r="G227" s="23">
        <v>5</v>
      </c>
      <c r="H227" s="23" t="b">
        <v>0</v>
      </c>
      <c r="I227" s="23"/>
      <c r="J227" s="23"/>
      <c r="K227" s="23" t="b">
        <v>0</v>
      </c>
      <c r="L227" s="22" t="str">
        <f t="shared" si="3"/>
        <v>CLAIM_HEADER-EXTERNAL_CAUSE_INJURY_CD_01_POA</v>
      </c>
    </row>
    <row r="228" spans="1:12">
      <c r="A228" s="22" t="str">
        <f>IFERROR(IF(MATCH(L228,Medical!W:W,0)&gt;0,"Y","N"),"N")</f>
        <v>N</v>
      </c>
      <c r="B228" s="23" t="s">
        <v>1714</v>
      </c>
      <c r="C228" s="23" t="s">
        <v>1738</v>
      </c>
      <c r="D228" s="23" t="s">
        <v>1521</v>
      </c>
      <c r="E228" s="23">
        <v>155</v>
      </c>
      <c r="F228" s="23"/>
      <c r="G228" s="23">
        <v>5</v>
      </c>
      <c r="H228" s="23" t="b">
        <v>0</v>
      </c>
      <c r="I228" s="23"/>
      <c r="J228" s="23"/>
      <c r="K228" s="23" t="b">
        <v>0</v>
      </c>
      <c r="L228" s="22" t="str">
        <f t="shared" si="3"/>
        <v>CLAIM_HEADER-EXTERNAL_CAUSE_INJURY_CD_02</v>
      </c>
    </row>
    <row r="229" spans="1:12">
      <c r="A229" s="22" t="str">
        <f>IFERROR(IF(MATCH(L229,Medical!W:W,0)&gt;0,"Y","N"),"N")</f>
        <v>N</v>
      </c>
      <c r="B229" s="23" t="s">
        <v>1714</v>
      </c>
      <c r="C229" s="23" t="s">
        <v>1739</v>
      </c>
      <c r="D229" s="23" t="s">
        <v>1521</v>
      </c>
      <c r="E229" s="23">
        <v>156</v>
      </c>
      <c r="F229" s="23"/>
      <c r="G229" s="23">
        <v>5</v>
      </c>
      <c r="H229" s="23" t="b">
        <v>0</v>
      </c>
      <c r="I229" s="23"/>
      <c r="J229" s="23"/>
      <c r="K229" s="23" t="b">
        <v>0</v>
      </c>
      <c r="L229" s="22" t="str">
        <f t="shared" si="3"/>
        <v>CLAIM_HEADER-EXTERNAL_CAUSE_INJURY_CD_02_POA</v>
      </c>
    </row>
    <row r="230" spans="1:12">
      <c r="A230" s="22" t="str">
        <f>IFERROR(IF(MATCH(L230,Medical!W:W,0)&gt;0,"Y","N"),"N")</f>
        <v>N</v>
      </c>
      <c r="B230" s="23" t="s">
        <v>1714</v>
      </c>
      <c r="C230" s="23" t="s">
        <v>1740</v>
      </c>
      <c r="D230" s="23" t="s">
        <v>1521</v>
      </c>
      <c r="E230" s="23">
        <v>157</v>
      </c>
      <c r="F230" s="23"/>
      <c r="G230" s="23">
        <v>5</v>
      </c>
      <c r="H230" s="23" t="b">
        <v>0</v>
      </c>
      <c r="I230" s="23"/>
      <c r="J230" s="23"/>
      <c r="K230" s="23" t="b">
        <v>0</v>
      </c>
      <c r="L230" s="22" t="str">
        <f t="shared" si="3"/>
        <v>CLAIM_HEADER-EXTERNAL_CAUSE_INJURY_CD_03</v>
      </c>
    </row>
    <row r="231" spans="1:12">
      <c r="A231" s="22" t="str">
        <f>IFERROR(IF(MATCH(L231,Medical!W:W,0)&gt;0,"Y","N"),"N")</f>
        <v>N</v>
      </c>
      <c r="B231" s="23" t="s">
        <v>1714</v>
      </c>
      <c r="C231" s="23" t="s">
        <v>1741</v>
      </c>
      <c r="D231" s="23" t="s">
        <v>1521</v>
      </c>
      <c r="E231" s="23">
        <v>158</v>
      </c>
      <c r="F231" s="23"/>
      <c r="G231" s="23">
        <v>5</v>
      </c>
      <c r="H231" s="23" t="b">
        <v>0</v>
      </c>
      <c r="I231" s="23"/>
      <c r="J231" s="23"/>
      <c r="K231" s="23" t="b">
        <v>0</v>
      </c>
      <c r="L231" s="22" t="str">
        <f t="shared" si="3"/>
        <v>CLAIM_HEADER-EXTERNAL_CAUSE_INJURY_CD_03_POA</v>
      </c>
    </row>
    <row r="232" spans="1:12">
      <c r="A232" s="22" t="str">
        <f>IFERROR(IF(MATCH(L232,Medical!W:W,0)&gt;0,"Y","N"),"N")</f>
        <v>N</v>
      </c>
      <c r="B232" s="23" t="s">
        <v>1714</v>
      </c>
      <c r="C232" s="23" t="s">
        <v>1742</v>
      </c>
      <c r="D232" s="23" t="s">
        <v>1521</v>
      </c>
      <c r="E232" s="23">
        <v>159</v>
      </c>
      <c r="F232" s="23"/>
      <c r="G232" s="23">
        <v>5</v>
      </c>
      <c r="H232" s="23" t="b">
        <v>0</v>
      </c>
      <c r="I232" s="23"/>
      <c r="J232" s="23"/>
      <c r="K232" s="23" t="b">
        <v>0</v>
      </c>
      <c r="L232" s="22" t="str">
        <f t="shared" si="3"/>
        <v>CLAIM_HEADER-EXTERNAL_CAUSE_INJURY_CD_04</v>
      </c>
    </row>
    <row r="233" spans="1:12">
      <c r="A233" s="22" t="str">
        <f>IFERROR(IF(MATCH(L233,Medical!W:W,0)&gt;0,"Y","N"),"N")</f>
        <v>N</v>
      </c>
      <c r="B233" s="23" t="s">
        <v>1714</v>
      </c>
      <c r="C233" s="23" t="s">
        <v>1743</v>
      </c>
      <c r="D233" s="23" t="s">
        <v>1521</v>
      </c>
      <c r="E233" s="23">
        <v>160</v>
      </c>
      <c r="F233" s="23"/>
      <c r="G233" s="23">
        <v>5</v>
      </c>
      <c r="H233" s="23" t="b">
        <v>0</v>
      </c>
      <c r="I233" s="23"/>
      <c r="J233" s="23"/>
      <c r="K233" s="23" t="b">
        <v>0</v>
      </c>
      <c r="L233" s="22" t="str">
        <f t="shared" si="3"/>
        <v>CLAIM_HEADER-EXTERNAL_CAUSE_INJURY_CD_04_POA</v>
      </c>
    </row>
    <row r="234" spans="1:12">
      <c r="A234" s="22" t="str">
        <f>IFERROR(IF(MATCH(L234,Medical!W:W,0)&gt;0,"Y","N"),"N")</f>
        <v>N</v>
      </c>
      <c r="B234" s="23" t="s">
        <v>1714</v>
      </c>
      <c r="C234" s="23" t="s">
        <v>1744</v>
      </c>
      <c r="D234" s="23" t="s">
        <v>1521</v>
      </c>
      <c r="E234" s="23">
        <v>161</v>
      </c>
      <c r="F234" s="23"/>
      <c r="G234" s="23">
        <v>5</v>
      </c>
      <c r="H234" s="23" t="b">
        <v>0</v>
      </c>
      <c r="I234" s="23"/>
      <c r="J234" s="23"/>
      <c r="K234" s="23" t="b">
        <v>0</v>
      </c>
      <c r="L234" s="22" t="str">
        <f t="shared" si="3"/>
        <v>CLAIM_HEADER-EXTERNAL_CAUSE_INJURY_CD_05</v>
      </c>
    </row>
    <row r="235" spans="1:12">
      <c r="A235" s="22" t="str">
        <f>IFERROR(IF(MATCH(L235,Medical!W:W,0)&gt;0,"Y","N"),"N")</f>
        <v>N</v>
      </c>
      <c r="B235" s="23" t="s">
        <v>1714</v>
      </c>
      <c r="C235" s="23" t="s">
        <v>1745</v>
      </c>
      <c r="D235" s="23" t="s">
        <v>1521</v>
      </c>
      <c r="E235" s="23">
        <v>162</v>
      </c>
      <c r="F235" s="23"/>
      <c r="G235" s="23">
        <v>5</v>
      </c>
      <c r="H235" s="23" t="b">
        <v>0</v>
      </c>
      <c r="I235" s="23"/>
      <c r="J235" s="23"/>
      <c r="K235" s="23" t="b">
        <v>0</v>
      </c>
      <c r="L235" s="22" t="str">
        <f t="shared" si="3"/>
        <v>CLAIM_HEADER-EXTERNAL_CAUSE_INJURY_CD_05_POA</v>
      </c>
    </row>
    <row r="236" spans="1:12">
      <c r="A236" s="22" t="str">
        <f>IFERROR(IF(MATCH(L236,Medical!W:W,0)&gt;0,"Y","N"),"N")</f>
        <v>N</v>
      </c>
      <c r="B236" s="23" t="s">
        <v>1714</v>
      </c>
      <c r="C236" s="23" t="s">
        <v>1746</v>
      </c>
      <c r="D236" s="23" t="s">
        <v>1521</v>
      </c>
      <c r="E236" s="23">
        <v>163</v>
      </c>
      <c r="F236" s="23"/>
      <c r="G236" s="23">
        <v>5</v>
      </c>
      <c r="H236" s="23" t="b">
        <v>0</v>
      </c>
      <c r="I236" s="23"/>
      <c r="J236" s="23"/>
      <c r="K236" s="23" t="b">
        <v>0</v>
      </c>
      <c r="L236" s="22" t="str">
        <f t="shared" si="3"/>
        <v>CLAIM_HEADER-EXTERNAL_CAUSE_INJURY_CD_06</v>
      </c>
    </row>
    <row r="237" spans="1:12">
      <c r="A237" s="22" t="str">
        <f>IFERROR(IF(MATCH(L237,Medical!W:W,0)&gt;0,"Y","N"),"N")</f>
        <v>N</v>
      </c>
      <c r="B237" s="23" t="s">
        <v>1714</v>
      </c>
      <c r="C237" s="23" t="s">
        <v>1747</v>
      </c>
      <c r="D237" s="23" t="s">
        <v>1521</v>
      </c>
      <c r="E237" s="23">
        <v>164</v>
      </c>
      <c r="F237" s="23"/>
      <c r="G237" s="23">
        <v>5</v>
      </c>
      <c r="H237" s="23" t="b">
        <v>0</v>
      </c>
      <c r="I237" s="23"/>
      <c r="J237" s="23"/>
      <c r="K237" s="23" t="b">
        <v>0</v>
      </c>
      <c r="L237" s="22" t="str">
        <f t="shared" si="3"/>
        <v>CLAIM_HEADER-EXTERNAL_CAUSE_INJURY_CD_06_POA</v>
      </c>
    </row>
    <row r="238" spans="1:12">
      <c r="A238" s="22" t="str">
        <f>IFERROR(IF(MATCH(L238,Medical!W:W,0)&gt;0,"Y","N"),"N")</f>
        <v>N</v>
      </c>
      <c r="B238" s="23" t="s">
        <v>1714</v>
      </c>
      <c r="C238" s="23" t="s">
        <v>1748</v>
      </c>
      <c r="D238" s="23" t="s">
        <v>1521</v>
      </c>
      <c r="E238" s="23">
        <v>165</v>
      </c>
      <c r="F238" s="23"/>
      <c r="G238" s="23">
        <v>5</v>
      </c>
      <c r="H238" s="23" t="b">
        <v>0</v>
      </c>
      <c r="I238" s="23"/>
      <c r="J238" s="23"/>
      <c r="K238" s="23" t="b">
        <v>0</v>
      </c>
      <c r="L238" s="22" t="str">
        <f t="shared" si="3"/>
        <v>CLAIM_HEADER-EXTERNAL_CAUSE_INJURY_CD_07</v>
      </c>
    </row>
    <row r="239" spans="1:12">
      <c r="A239" s="22" t="str">
        <f>IFERROR(IF(MATCH(L239,Medical!W:W,0)&gt;0,"Y","N"),"N")</f>
        <v>N</v>
      </c>
      <c r="B239" s="23" t="s">
        <v>1714</v>
      </c>
      <c r="C239" s="23" t="s">
        <v>1749</v>
      </c>
      <c r="D239" s="23" t="s">
        <v>1521</v>
      </c>
      <c r="E239" s="23">
        <v>166</v>
      </c>
      <c r="F239" s="23"/>
      <c r="G239" s="23">
        <v>5</v>
      </c>
      <c r="H239" s="23" t="b">
        <v>0</v>
      </c>
      <c r="I239" s="23"/>
      <c r="J239" s="23"/>
      <c r="K239" s="23" t="b">
        <v>0</v>
      </c>
      <c r="L239" s="22" t="str">
        <f t="shared" si="3"/>
        <v>CLAIM_HEADER-EXTERNAL_CAUSE_INJURY_CD_07_POA</v>
      </c>
    </row>
    <row r="240" spans="1:12">
      <c r="A240" s="22" t="str">
        <f>IFERROR(IF(MATCH(L240,Medical!W:W,0)&gt;0,"Y","N"),"N")</f>
        <v>N</v>
      </c>
      <c r="B240" s="23" t="s">
        <v>1714</v>
      </c>
      <c r="C240" s="23" t="s">
        <v>1750</v>
      </c>
      <c r="D240" s="23" t="s">
        <v>1521</v>
      </c>
      <c r="E240" s="23">
        <v>167</v>
      </c>
      <c r="F240" s="23"/>
      <c r="G240" s="23">
        <v>5</v>
      </c>
      <c r="H240" s="23" t="b">
        <v>0</v>
      </c>
      <c r="I240" s="23"/>
      <c r="J240" s="23"/>
      <c r="K240" s="23" t="b">
        <v>0</v>
      </c>
      <c r="L240" s="22" t="str">
        <f t="shared" si="3"/>
        <v>CLAIM_HEADER-EXTERNAL_CAUSE_INJURY_CD_08</v>
      </c>
    </row>
    <row r="241" spans="1:12">
      <c r="A241" s="22" t="str">
        <f>IFERROR(IF(MATCH(L241,Medical!W:W,0)&gt;0,"Y","N"),"N")</f>
        <v>N</v>
      </c>
      <c r="B241" s="23" t="s">
        <v>1714</v>
      </c>
      <c r="C241" s="23" t="s">
        <v>1751</v>
      </c>
      <c r="D241" s="23" t="s">
        <v>1521</v>
      </c>
      <c r="E241" s="23">
        <v>168</v>
      </c>
      <c r="F241" s="23"/>
      <c r="G241" s="23">
        <v>5</v>
      </c>
      <c r="H241" s="23" t="b">
        <v>0</v>
      </c>
      <c r="I241" s="23"/>
      <c r="J241" s="23"/>
      <c r="K241" s="23" t="b">
        <v>0</v>
      </c>
      <c r="L241" s="22" t="str">
        <f t="shared" si="3"/>
        <v>CLAIM_HEADER-EXTERNAL_CAUSE_INJURY_CD_08_POA</v>
      </c>
    </row>
    <row r="242" spans="1:12">
      <c r="A242" s="22" t="str">
        <f>IFERROR(IF(MATCH(L242,Medical!W:W,0)&gt;0,"Y","N"),"N")</f>
        <v>N</v>
      </c>
      <c r="B242" s="23" t="s">
        <v>1714</v>
      </c>
      <c r="C242" s="23" t="s">
        <v>1752</v>
      </c>
      <c r="D242" s="23" t="s">
        <v>1521</v>
      </c>
      <c r="E242" s="23">
        <v>169</v>
      </c>
      <c r="F242" s="23"/>
      <c r="G242" s="23">
        <v>5</v>
      </c>
      <c r="H242" s="23" t="b">
        <v>0</v>
      </c>
      <c r="I242" s="23"/>
      <c r="J242" s="23"/>
      <c r="K242" s="23" t="b">
        <v>0</v>
      </c>
      <c r="L242" s="22" t="str">
        <f t="shared" si="3"/>
        <v>CLAIM_HEADER-EXTERNAL_CAUSE_INJURY_CD_09</v>
      </c>
    </row>
    <row r="243" spans="1:12">
      <c r="A243" s="22" t="str">
        <f>IFERROR(IF(MATCH(L243,Medical!W:W,0)&gt;0,"Y","N"),"N")</f>
        <v>N</v>
      </c>
      <c r="B243" s="23" t="s">
        <v>1714</v>
      </c>
      <c r="C243" s="23" t="s">
        <v>1753</v>
      </c>
      <c r="D243" s="23" t="s">
        <v>1521</v>
      </c>
      <c r="E243" s="23">
        <v>170</v>
      </c>
      <c r="F243" s="23"/>
      <c r="G243" s="23">
        <v>5</v>
      </c>
      <c r="H243" s="23" t="b">
        <v>0</v>
      </c>
      <c r="I243" s="23"/>
      <c r="J243" s="23"/>
      <c r="K243" s="23" t="b">
        <v>0</v>
      </c>
      <c r="L243" s="22" t="str">
        <f t="shared" si="3"/>
        <v>CLAIM_HEADER-EXTERNAL_CAUSE_INJURY_CD_09_POA</v>
      </c>
    </row>
    <row r="244" spans="1:12">
      <c r="A244" s="22" t="str">
        <f>IFERROR(IF(MATCH(L244,Medical!W:W,0)&gt;0,"Y","N"),"N")</f>
        <v>N</v>
      </c>
      <c r="B244" s="23" t="s">
        <v>1714</v>
      </c>
      <c r="C244" s="23" t="s">
        <v>1754</v>
      </c>
      <c r="D244" s="23" t="s">
        <v>1521</v>
      </c>
      <c r="E244" s="23">
        <v>171</v>
      </c>
      <c r="F244" s="23"/>
      <c r="G244" s="23">
        <v>5</v>
      </c>
      <c r="H244" s="23" t="b">
        <v>0</v>
      </c>
      <c r="I244" s="23"/>
      <c r="J244" s="23"/>
      <c r="K244" s="23" t="b">
        <v>0</v>
      </c>
      <c r="L244" s="22" t="str">
        <f t="shared" si="3"/>
        <v>CLAIM_HEADER-EXTERNAL_CAUSE_INJURY_CD_10</v>
      </c>
    </row>
    <row r="245" spans="1:12">
      <c r="A245" s="22" t="str">
        <f>IFERROR(IF(MATCH(L245,Medical!W:W,0)&gt;0,"Y","N"),"N")</f>
        <v>N</v>
      </c>
      <c r="B245" s="23" t="s">
        <v>1714</v>
      </c>
      <c r="C245" s="23" t="s">
        <v>1755</v>
      </c>
      <c r="D245" s="23" t="s">
        <v>1521</v>
      </c>
      <c r="E245" s="23">
        <v>172</v>
      </c>
      <c r="F245" s="23"/>
      <c r="G245" s="23">
        <v>5</v>
      </c>
      <c r="H245" s="23" t="b">
        <v>0</v>
      </c>
      <c r="I245" s="23"/>
      <c r="J245" s="23"/>
      <c r="K245" s="23" t="b">
        <v>0</v>
      </c>
      <c r="L245" s="22" t="str">
        <f t="shared" si="3"/>
        <v>CLAIM_HEADER-EXTERNAL_CAUSE_INJURY_CD_10_POA</v>
      </c>
    </row>
    <row r="246" spans="1:12">
      <c r="A246" s="22" t="str">
        <f>IFERROR(IF(MATCH(L246,Medical!W:W,0)&gt;0,"Y","N"),"N")</f>
        <v>N</v>
      </c>
      <c r="B246" s="23" t="s">
        <v>1714</v>
      </c>
      <c r="C246" s="23" t="s">
        <v>1756</v>
      </c>
      <c r="D246" s="23" t="s">
        <v>1521</v>
      </c>
      <c r="E246" s="23">
        <v>173</v>
      </c>
      <c r="F246" s="23"/>
      <c r="G246" s="23">
        <v>5</v>
      </c>
      <c r="H246" s="23" t="b">
        <v>0</v>
      </c>
      <c r="I246" s="23"/>
      <c r="J246" s="23"/>
      <c r="K246" s="23" t="b">
        <v>0</v>
      </c>
      <c r="L246" s="22" t="str">
        <f t="shared" si="3"/>
        <v>CLAIM_HEADER-EXTERNAL_CAUSE_INJURY_CD_11</v>
      </c>
    </row>
    <row r="247" spans="1:12">
      <c r="A247" s="22" t="str">
        <f>IFERROR(IF(MATCH(L247,Medical!W:W,0)&gt;0,"Y","N"),"N")</f>
        <v>N</v>
      </c>
      <c r="B247" s="23" t="s">
        <v>1714</v>
      </c>
      <c r="C247" s="23" t="s">
        <v>1757</v>
      </c>
      <c r="D247" s="23" t="s">
        <v>1521</v>
      </c>
      <c r="E247" s="23">
        <v>174</v>
      </c>
      <c r="F247" s="23"/>
      <c r="G247" s="23">
        <v>5</v>
      </c>
      <c r="H247" s="23" t="b">
        <v>0</v>
      </c>
      <c r="I247" s="23"/>
      <c r="J247" s="23"/>
      <c r="K247" s="23" t="b">
        <v>0</v>
      </c>
      <c r="L247" s="22" t="str">
        <f t="shared" si="3"/>
        <v>CLAIM_HEADER-EXTERNAL_CAUSE_INJURY_CD_11_POA</v>
      </c>
    </row>
    <row r="248" spans="1:12">
      <c r="A248" s="22" t="str">
        <f>IFERROR(IF(MATCH(L248,Medical!W:W,0)&gt;0,"Y","N"),"N")</f>
        <v>N</v>
      </c>
      <c r="B248" s="23" t="s">
        <v>1714</v>
      </c>
      <c r="C248" s="23" t="s">
        <v>1758</v>
      </c>
      <c r="D248" s="23" t="s">
        <v>1521</v>
      </c>
      <c r="E248" s="23">
        <v>263</v>
      </c>
      <c r="F248" s="23"/>
      <c r="G248" s="23">
        <v>5</v>
      </c>
      <c r="H248" s="23" t="b">
        <v>1</v>
      </c>
      <c r="I248" s="23"/>
      <c r="J248" s="23"/>
      <c r="K248" s="23" t="b">
        <v>0</v>
      </c>
      <c r="L248" s="22" t="str">
        <f t="shared" si="3"/>
        <v>CLAIM_HEADER-PROC_CD_01</v>
      </c>
    </row>
    <row r="249" spans="1:12">
      <c r="A249" s="22" t="str">
        <f>IFERROR(IF(MATCH(L249,Medical!W:W,0)&gt;0,"Y","N"),"N")</f>
        <v>N</v>
      </c>
      <c r="B249" s="23" t="s">
        <v>1714</v>
      </c>
      <c r="C249" s="23" t="s">
        <v>1759</v>
      </c>
      <c r="D249" s="23" t="s">
        <v>1521</v>
      </c>
      <c r="E249" s="23">
        <v>264</v>
      </c>
      <c r="F249" s="23"/>
      <c r="G249" s="23">
        <v>5</v>
      </c>
      <c r="H249" s="23" t="b">
        <v>1</v>
      </c>
      <c r="I249" s="23"/>
      <c r="J249" s="23"/>
      <c r="K249" s="23" t="b">
        <v>0</v>
      </c>
      <c r="L249" s="22" t="str">
        <f t="shared" si="3"/>
        <v>CLAIM_HEADER-PROC_CD_02</v>
      </c>
    </row>
    <row r="250" spans="1:12">
      <c r="A250" s="22" t="str">
        <f>IFERROR(IF(MATCH(L250,Medical!W:W,0)&gt;0,"Y","N"),"N")</f>
        <v>N</v>
      </c>
      <c r="B250" s="23" t="s">
        <v>1714</v>
      </c>
      <c r="C250" s="23" t="s">
        <v>1760</v>
      </c>
      <c r="D250" s="23" t="s">
        <v>1521</v>
      </c>
      <c r="E250" s="23">
        <v>265</v>
      </c>
      <c r="F250" s="23"/>
      <c r="G250" s="23">
        <v>5</v>
      </c>
      <c r="H250" s="23" t="b">
        <v>1</v>
      </c>
      <c r="I250" s="23"/>
      <c r="J250" s="23"/>
      <c r="K250" s="23" t="b">
        <v>0</v>
      </c>
      <c r="L250" s="22" t="str">
        <f t="shared" si="3"/>
        <v>CLAIM_HEADER-PROC_CD_03</v>
      </c>
    </row>
    <row r="251" spans="1:12">
      <c r="A251" s="22" t="str">
        <f>IFERROR(IF(MATCH(L251,Medical!W:W,0)&gt;0,"Y","N"),"N")</f>
        <v>N</v>
      </c>
      <c r="B251" s="23" t="s">
        <v>1714</v>
      </c>
      <c r="C251" s="23" t="s">
        <v>1761</v>
      </c>
      <c r="D251" s="23" t="s">
        <v>1521</v>
      </c>
      <c r="E251" s="23">
        <v>266</v>
      </c>
      <c r="F251" s="23"/>
      <c r="G251" s="23">
        <v>5</v>
      </c>
      <c r="H251" s="23" t="b">
        <v>1</v>
      </c>
      <c r="I251" s="23"/>
      <c r="J251" s="23"/>
      <c r="K251" s="23" t="b">
        <v>0</v>
      </c>
      <c r="L251" s="22" t="str">
        <f t="shared" si="3"/>
        <v>CLAIM_HEADER-PROC_CD_04</v>
      </c>
    </row>
    <row r="252" spans="1:12">
      <c r="A252" s="22" t="str">
        <f>IFERROR(IF(MATCH(L252,Medical!W:W,0)&gt;0,"Y","N"),"N")</f>
        <v>N</v>
      </c>
      <c r="B252" s="23" t="s">
        <v>1714</v>
      </c>
      <c r="C252" s="23" t="s">
        <v>1762</v>
      </c>
      <c r="D252" s="23" t="s">
        <v>1521</v>
      </c>
      <c r="E252" s="23">
        <v>267</v>
      </c>
      <c r="F252" s="23"/>
      <c r="G252" s="23">
        <v>5</v>
      </c>
      <c r="H252" s="23" t="b">
        <v>1</v>
      </c>
      <c r="I252" s="23"/>
      <c r="J252" s="23"/>
      <c r="K252" s="23" t="b">
        <v>0</v>
      </c>
      <c r="L252" s="22" t="str">
        <f t="shared" si="3"/>
        <v>CLAIM_HEADER-PROC_CD_05</v>
      </c>
    </row>
    <row r="253" spans="1:12">
      <c r="A253" s="22" t="str">
        <f>IFERROR(IF(MATCH(L253,Medical!W:W,0)&gt;0,"Y","N"),"N")</f>
        <v>N</v>
      </c>
      <c r="B253" s="23" t="s">
        <v>1714</v>
      </c>
      <c r="C253" s="23" t="s">
        <v>1763</v>
      </c>
      <c r="D253" s="23" t="s">
        <v>1521</v>
      </c>
      <c r="E253" s="23">
        <v>268</v>
      </c>
      <c r="F253" s="23"/>
      <c r="G253" s="23">
        <v>5</v>
      </c>
      <c r="H253" s="23" t="b">
        <v>1</v>
      </c>
      <c r="I253" s="23"/>
      <c r="J253" s="23"/>
      <c r="K253" s="23" t="b">
        <v>0</v>
      </c>
      <c r="L253" s="22" t="str">
        <f t="shared" si="3"/>
        <v>CLAIM_HEADER-PROC_CD_06</v>
      </c>
    </row>
    <row r="254" spans="1:12">
      <c r="A254" s="22" t="str">
        <f>IFERROR(IF(MATCH(L254,Medical!W:W,0)&gt;0,"Y","N"),"N")</f>
        <v>N</v>
      </c>
      <c r="B254" s="23" t="s">
        <v>1714</v>
      </c>
      <c r="C254" s="23" t="s">
        <v>1764</v>
      </c>
      <c r="D254" s="23" t="s">
        <v>1521</v>
      </c>
      <c r="E254" s="23">
        <v>269</v>
      </c>
      <c r="F254" s="23"/>
      <c r="G254" s="23">
        <v>5</v>
      </c>
      <c r="H254" s="23" t="b">
        <v>1</v>
      </c>
      <c r="I254" s="23"/>
      <c r="J254" s="23"/>
      <c r="K254" s="23" t="b">
        <v>0</v>
      </c>
      <c r="L254" s="22" t="str">
        <f t="shared" si="3"/>
        <v>CLAIM_HEADER-PROC_CD_07</v>
      </c>
    </row>
    <row r="255" spans="1:12">
      <c r="A255" s="22" t="str">
        <f>IFERROR(IF(MATCH(L255,Medical!W:W,0)&gt;0,"Y","N"),"N")</f>
        <v>N</v>
      </c>
      <c r="B255" s="23" t="s">
        <v>1714</v>
      </c>
      <c r="C255" s="23" t="s">
        <v>1765</v>
      </c>
      <c r="D255" s="23" t="s">
        <v>1521</v>
      </c>
      <c r="E255" s="23">
        <v>270</v>
      </c>
      <c r="F255" s="23"/>
      <c r="G255" s="23">
        <v>5</v>
      </c>
      <c r="H255" s="23" t="b">
        <v>1</v>
      </c>
      <c r="I255" s="23"/>
      <c r="J255" s="23"/>
      <c r="K255" s="23" t="b">
        <v>0</v>
      </c>
      <c r="L255" s="22" t="str">
        <f t="shared" si="3"/>
        <v>CLAIM_HEADER-PROC_CD_08</v>
      </c>
    </row>
    <row r="256" spans="1:12">
      <c r="A256" s="22" t="str">
        <f>IFERROR(IF(MATCH(L256,Medical!W:W,0)&gt;0,"Y","N"),"N")</f>
        <v>N</v>
      </c>
      <c r="B256" s="23" t="s">
        <v>1714</v>
      </c>
      <c r="C256" s="23" t="s">
        <v>1766</v>
      </c>
      <c r="D256" s="23" t="s">
        <v>1521</v>
      </c>
      <c r="E256" s="23">
        <v>271</v>
      </c>
      <c r="F256" s="23"/>
      <c r="G256" s="23">
        <v>5</v>
      </c>
      <c r="H256" s="23" t="b">
        <v>1</v>
      </c>
      <c r="I256" s="23"/>
      <c r="J256" s="23"/>
      <c r="K256" s="23" t="b">
        <v>0</v>
      </c>
      <c r="L256" s="22" t="str">
        <f t="shared" si="3"/>
        <v>CLAIM_HEADER-PROC_CD_09</v>
      </c>
    </row>
    <row r="257" spans="1:12">
      <c r="A257" s="22" t="str">
        <f>IFERROR(IF(MATCH(L257,Medical!W:W,0)&gt;0,"Y","N"),"N")</f>
        <v>N</v>
      </c>
      <c r="B257" s="23" t="s">
        <v>1714</v>
      </c>
      <c r="C257" s="23" t="s">
        <v>1767</v>
      </c>
      <c r="D257" s="23" t="s">
        <v>1521</v>
      </c>
      <c r="E257" s="23">
        <v>272</v>
      </c>
      <c r="F257" s="23"/>
      <c r="G257" s="23">
        <v>5</v>
      </c>
      <c r="H257" s="23" t="b">
        <v>1</v>
      </c>
      <c r="I257" s="23"/>
      <c r="J257" s="23"/>
      <c r="K257" s="23" t="b">
        <v>0</v>
      </c>
      <c r="L257" s="22" t="str">
        <f t="shared" si="3"/>
        <v>CLAIM_HEADER-PROC_CD_10</v>
      </c>
    </row>
    <row r="258" spans="1:12">
      <c r="A258" s="22" t="str">
        <f>IFERROR(IF(MATCH(L258,Medical!W:W,0)&gt;0,"Y","N"),"N")</f>
        <v>N</v>
      </c>
      <c r="B258" s="23" t="s">
        <v>1714</v>
      </c>
      <c r="C258" s="23" t="s">
        <v>1768</v>
      </c>
      <c r="D258" s="23" t="s">
        <v>1521</v>
      </c>
      <c r="E258" s="23">
        <v>273</v>
      </c>
      <c r="F258" s="23"/>
      <c r="G258" s="23">
        <v>5</v>
      </c>
      <c r="H258" s="23" t="b">
        <v>1</v>
      </c>
      <c r="I258" s="23"/>
      <c r="J258" s="23"/>
      <c r="K258" s="23" t="b">
        <v>0</v>
      </c>
      <c r="L258" s="22" t="str">
        <f t="shared" si="3"/>
        <v>CLAIM_HEADER-PROC_CD_11</v>
      </c>
    </row>
    <row r="259" spans="1:12">
      <c r="A259" s="22" t="str">
        <f>IFERROR(IF(MATCH(L259,Medical!W:W,0)&gt;0,"Y","N"),"N")</f>
        <v>N</v>
      </c>
      <c r="B259" s="23" t="s">
        <v>1714</v>
      </c>
      <c r="C259" s="23" t="s">
        <v>1769</v>
      </c>
      <c r="D259" s="23" t="s">
        <v>1521</v>
      </c>
      <c r="E259" s="23">
        <v>274</v>
      </c>
      <c r="F259" s="23"/>
      <c r="G259" s="23">
        <v>5</v>
      </c>
      <c r="H259" s="23" t="b">
        <v>1</v>
      </c>
      <c r="I259" s="23"/>
      <c r="J259" s="23"/>
      <c r="K259" s="23" t="b">
        <v>0</v>
      </c>
      <c r="L259" s="22" t="str">
        <f t="shared" ref="L259:L322" si="4">TRIM(B259)&amp;"-"&amp;TRIM(C259)</f>
        <v>CLAIM_HEADER-PROC_CD_12</v>
      </c>
    </row>
    <row r="260" spans="1:12">
      <c r="A260" s="22" t="str">
        <f>IFERROR(IF(MATCH(L260,Medical!W:W,0)&gt;0,"Y","N"),"N")</f>
        <v>N</v>
      </c>
      <c r="B260" s="23" t="s">
        <v>1714</v>
      </c>
      <c r="C260" s="23" t="s">
        <v>1770</v>
      </c>
      <c r="D260" s="23" t="s">
        <v>1521</v>
      </c>
      <c r="E260" s="23">
        <v>275</v>
      </c>
      <c r="F260" s="23"/>
      <c r="G260" s="23">
        <v>5</v>
      </c>
      <c r="H260" s="23" t="b">
        <v>1</v>
      </c>
      <c r="I260" s="23"/>
      <c r="J260" s="23"/>
      <c r="K260" s="23" t="b">
        <v>0</v>
      </c>
      <c r="L260" s="22" t="str">
        <f t="shared" si="4"/>
        <v>CLAIM_HEADER-PROC_CD_13</v>
      </c>
    </row>
    <row r="261" spans="1:12">
      <c r="A261" s="22" t="str">
        <f>IFERROR(IF(MATCH(L261,Medical!W:W,0)&gt;0,"Y","N"),"N")</f>
        <v>N</v>
      </c>
      <c r="B261" s="23" t="s">
        <v>1714</v>
      </c>
      <c r="C261" s="23" t="s">
        <v>1771</v>
      </c>
      <c r="D261" s="23" t="s">
        <v>1521</v>
      </c>
      <c r="E261" s="23">
        <v>276</v>
      </c>
      <c r="F261" s="23"/>
      <c r="G261" s="23">
        <v>5</v>
      </c>
      <c r="H261" s="23" t="b">
        <v>1</v>
      </c>
      <c r="I261" s="23"/>
      <c r="J261" s="23"/>
      <c r="K261" s="23" t="b">
        <v>0</v>
      </c>
      <c r="L261" s="22" t="str">
        <f t="shared" si="4"/>
        <v>CLAIM_HEADER-PROC_CD_14</v>
      </c>
    </row>
    <row r="262" spans="1:12">
      <c r="A262" s="22" t="str">
        <f>IFERROR(IF(MATCH(L262,Medical!W:W,0)&gt;0,"Y","N"),"N")</f>
        <v>N</v>
      </c>
      <c r="B262" s="23" t="s">
        <v>1714</v>
      </c>
      <c r="C262" s="23" t="s">
        <v>1772</v>
      </c>
      <c r="D262" s="23" t="s">
        <v>1521</v>
      </c>
      <c r="E262" s="23">
        <v>277</v>
      </c>
      <c r="F262" s="23"/>
      <c r="G262" s="23">
        <v>5</v>
      </c>
      <c r="H262" s="23" t="b">
        <v>1</v>
      </c>
      <c r="I262" s="23"/>
      <c r="J262" s="23"/>
      <c r="K262" s="23" t="b">
        <v>0</v>
      </c>
      <c r="L262" s="22" t="str">
        <f t="shared" si="4"/>
        <v>CLAIM_HEADER-PROC_CD_15</v>
      </c>
    </row>
    <row r="263" spans="1:12">
      <c r="A263" s="22" t="str">
        <f>IFERROR(IF(MATCH(L263,Medical!W:W,0)&gt;0,"Y","N"),"N")</f>
        <v>N</v>
      </c>
      <c r="B263" s="23" t="s">
        <v>1714</v>
      </c>
      <c r="C263" s="23" t="s">
        <v>1773</v>
      </c>
      <c r="D263" s="23" t="s">
        <v>1521</v>
      </c>
      <c r="E263" s="23">
        <v>278</v>
      </c>
      <c r="F263" s="23"/>
      <c r="G263" s="23">
        <v>5</v>
      </c>
      <c r="H263" s="23" t="b">
        <v>1</v>
      </c>
      <c r="I263" s="23"/>
      <c r="J263" s="23"/>
      <c r="K263" s="23" t="b">
        <v>0</v>
      </c>
      <c r="L263" s="22" t="str">
        <f t="shared" si="4"/>
        <v>CLAIM_HEADER-PROC_CD_16</v>
      </c>
    </row>
    <row r="264" spans="1:12">
      <c r="A264" s="22" t="str">
        <f>IFERROR(IF(MATCH(L264,Medical!W:W,0)&gt;0,"Y","N"),"N")</f>
        <v>N</v>
      </c>
      <c r="B264" s="23" t="s">
        <v>1714</v>
      </c>
      <c r="C264" s="23" t="s">
        <v>1774</v>
      </c>
      <c r="D264" s="23" t="s">
        <v>1521</v>
      </c>
      <c r="E264" s="23">
        <v>279</v>
      </c>
      <c r="F264" s="23"/>
      <c r="G264" s="23">
        <v>5</v>
      </c>
      <c r="H264" s="23" t="b">
        <v>1</v>
      </c>
      <c r="I264" s="23"/>
      <c r="J264" s="23"/>
      <c r="K264" s="23" t="b">
        <v>0</v>
      </c>
      <c r="L264" s="22" t="str">
        <f t="shared" si="4"/>
        <v>CLAIM_HEADER-PROC_CD_17</v>
      </c>
    </row>
    <row r="265" spans="1:12">
      <c r="A265" s="22" t="str">
        <f>IFERROR(IF(MATCH(L265,Medical!W:W,0)&gt;0,"Y","N"),"N")</f>
        <v>N</v>
      </c>
      <c r="B265" s="23" t="s">
        <v>1714</v>
      </c>
      <c r="C265" s="23" t="s">
        <v>1775</v>
      </c>
      <c r="D265" s="23" t="s">
        <v>1521</v>
      </c>
      <c r="E265" s="23">
        <v>280</v>
      </c>
      <c r="F265" s="23"/>
      <c r="G265" s="23">
        <v>5</v>
      </c>
      <c r="H265" s="23" t="b">
        <v>1</v>
      </c>
      <c r="I265" s="23"/>
      <c r="J265" s="23"/>
      <c r="K265" s="23" t="b">
        <v>0</v>
      </c>
      <c r="L265" s="22" t="str">
        <f t="shared" si="4"/>
        <v>CLAIM_HEADER-PROC_CD_18</v>
      </c>
    </row>
    <row r="266" spans="1:12">
      <c r="A266" s="22" t="str">
        <f>IFERROR(IF(MATCH(L266,Medical!W:W,0)&gt;0,"Y","N"),"N")</f>
        <v>N</v>
      </c>
      <c r="B266" s="23" t="s">
        <v>1714</v>
      </c>
      <c r="C266" s="23" t="s">
        <v>1776</v>
      </c>
      <c r="D266" s="23" t="s">
        <v>1521</v>
      </c>
      <c r="E266" s="23">
        <v>281</v>
      </c>
      <c r="F266" s="23"/>
      <c r="G266" s="23">
        <v>5</v>
      </c>
      <c r="H266" s="23" t="b">
        <v>1</v>
      </c>
      <c r="I266" s="23"/>
      <c r="J266" s="23"/>
      <c r="K266" s="23" t="b">
        <v>0</v>
      </c>
      <c r="L266" s="22" t="str">
        <f t="shared" si="4"/>
        <v>CLAIM_HEADER-PROC_CD_19</v>
      </c>
    </row>
    <row r="267" spans="1:12">
      <c r="A267" s="22" t="str">
        <f>IFERROR(IF(MATCH(L267,Medical!W:W,0)&gt;0,"Y","N"),"N")</f>
        <v>N</v>
      </c>
      <c r="B267" s="23" t="s">
        <v>1714</v>
      </c>
      <c r="C267" s="23" t="s">
        <v>1777</v>
      </c>
      <c r="D267" s="23" t="s">
        <v>1521</v>
      </c>
      <c r="E267" s="23">
        <v>282</v>
      </c>
      <c r="F267" s="23"/>
      <c r="G267" s="23">
        <v>5</v>
      </c>
      <c r="H267" s="23" t="b">
        <v>1</v>
      </c>
      <c r="I267" s="23"/>
      <c r="J267" s="23"/>
      <c r="K267" s="23" t="b">
        <v>0</v>
      </c>
      <c r="L267" s="22" t="str">
        <f t="shared" si="4"/>
        <v>CLAIM_HEADER-PROC_CD_20</v>
      </c>
    </row>
    <row r="268" spans="1:12">
      <c r="A268" s="22" t="str">
        <f>IFERROR(IF(MATCH(L268,Medical!W:W,0)&gt;0,"Y","N"),"N")</f>
        <v>N</v>
      </c>
      <c r="B268" s="23" t="s">
        <v>1714</v>
      </c>
      <c r="C268" s="23" t="s">
        <v>1778</v>
      </c>
      <c r="D268" s="23" t="s">
        <v>1521</v>
      </c>
      <c r="E268" s="23">
        <v>283</v>
      </c>
      <c r="F268" s="23"/>
      <c r="G268" s="23">
        <v>5</v>
      </c>
      <c r="H268" s="23" t="b">
        <v>1</v>
      </c>
      <c r="I268" s="23"/>
      <c r="J268" s="23"/>
      <c r="K268" s="23" t="b">
        <v>0</v>
      </c>
      <c r="L268" s="22" t="str">
        <f t="shared" si="4"/>
        <v>CLAIM_HEADER-PROC_CD_21</v>
      </c>
    </row>
    <row r="269" spans="1:12">
      <c r="A269" s="22" t="str">
        <f>IFERROR(IF(MATCH(L269,Medical!W:W,0)&gt;0,"Y","N"),"N")</f>
        <v>N</v>
      </c>
      <c r="B269" s="23" t="s">
        <v>1714</v>
      </c>
      <c r="C269" s="23" t="s">
        <v>1779</v>
      </c>
      <c r="D269" s="23" t="s">
        <v>1521</v>
      </c>
      <c r="E269" s="23">
        <v>284</v>
      </c>
      <c r="F269" s="23"/>
      <c r="G269" s="23">
        <v>5</v>
      </c>
      <c r="H269" s="23" t="b">
        <v>1</v>
      </c>
      <c r="I269" s="23"/>
      <c r="J269" s="23"/>
      <c r="K269" s="23" t="b">
        <v>0</v>
      </c>
      <c r="L269" s="22" t="str">
        <f t="shared" si="4"/>
        <v>CLAIM_HEADER-PROC_CD_22</v>
      </c>
    </row>
    <row r="270" spans="1:12">
      <c r="A270" s="22" t="str">
        <f>IFERROR(IF(MATCH(L270,Medical!W:W,0)&gt;0,"Y","N"),"N")</f>
        <v>N</v>
      </c>
      <c r="B270" s="23" t="s">
        <v>1714</v>
      </c>
      <c r="C270" s="23" t="s">
        <v>1780</v>
      </c>
      <c r="D270" s="23" t="s">
        <v>1521</v>
      </c>
      <c r="E270" s="23">
        <v>285</v>
      </c>
      <c r="F270" s="23"/>
      <c r="G270" s="23">
        <v>5</v>
      </c>
      <c r="H270" s="23" t="b">
        <v>1</v>
      </c>
      <c r="I270" s="23"/>
      <c r="J270" s="23"/>
      <c r="K270" s="23" t="b">
        <v>0</v>
      </c>
      <c r="L270" s="22" t="str">
        <f t="shared" si="4"/>
        <v>CLAIM_HEADER-PROC_CD_23</v>
      </c>
    </row>
    <row r="271" spans="1:12">
      <c r="A271" s="22" t="str">
        <f>IFERROR(IF(MATCH(L271,Medical!W:W,0)&gt;0,"Y","N"),"N")</f>
        <v>N</v>
      </c>
      <c r="B271" s="23" t="s">
        <v>1714</v>
      </c>
      <c r="C271" s="23" t="s">
        <v>1781</v>
      </c>
      <c r="D271" s="23" t="s">
        <v>1521</v>
      </c>
      <c r="E271" s="23">
        <v>286</v>
      </c>
      <c r="F271" s="23"/>
      <c r="G271" s="23">
        <v>5</v>
      </c>
      <c r="H271" s="23" t="b">
        <v>1</v>
      </c>
      <c r="I271" s="23"/>
      <c r="J271" s="23"/>
      <c r="K271" s="23" t="b">
        <v>0</v>
      </c>
      <c r="L271" s="22" t="str">
        <f t="shared" si="4"/>
        <v>CLAIM_HEADER-PROC_CD_24</v>
      </c>
    </row>
    <row r="272" spans="1:12">
      <c r="A272" s="22" t="str">
        <f>IFERROR(IF(MATCH(L272,Medical!W:W,0)&gt;0,"Y","N"),"N")</f>
        <v>N</v>
      </c>
      <c r="B272" s="23" t="s">
        <v>1714</v>
      </c>
      <c r="C272" s="23" t="s">
        <v>1782</v>
      </c>
      <c r="D272" s="23" t="s">
        <v>1521</v>
      </c>
      <c r="E272" s="23">
        <v>287</v>
      </c>
      <c r="F272" s="23"/>
      <c r="G272" s="23">
        <v>5</v>
      </c>
      <c r="H272" s="23" t="b">
        <v>1</v>
      </c>
      <c r="I272" s="23"/>
      <c r="J272" s="23"/>
      <c r="K272" s="23" t="b">
        <v>0</v>
      </c>
      <c r="L272" s="22" t="str">
        <f t="shared" si="4"/>
        <v>CLAIM_HEADER-PROC_CD_25</v>
      </c>
    </row>
    <row r="273" spans="1:12">
      <c r="A273" s="22" t="str">
        <f>IFERROR(IF(MATCH(L273,Medical!W:W,0)&gt;0,"Y","N"),"N")</f>
        <v>N</v>
      </c>
      <c r="B273" s="23" t="s">
        <v>1714</v>
      </c>
      <c r="C273" s="23" t="s">
        <v>1783</v>
      </c>
      <c r="D273" s="23" t="s">
        <v>1521</v>
      </c>
      <c r="E273" s="23">
        <v>287</v>
      </c>
      <c r="F273" s="23"/>
      <c r="G273" s="23">
        <v>5</v>
      </c>
      <c r="H273" s="23" t="b">
        <v>0</v>
      </c>
      <c r="I273" s="23"/>
      <c r="J273" s="23"/>
      <c r="K273" s="23" t="b">
        <v>0</v>
      </c>
      <c r="L273" s="22" t="str">
        <f t="shared" si="4"/>
        <v>CLAIM_HEADER-PROC_ICD_VERSION_IND</v>
      </c>
    </row>
    <row r="274" spans="1:12">
      <c r="A274" s="22" t="str">
        <f>IFERROR(IF(MATCH(L274,Medical!W:W,0)&gt;0,"Y","N"),"N")</f>
        <v>N</v>
      </c>
      <c r="B274" s="23" t="s">
        <v>1714</v>
      </c>
      <c r="C274" s="23" t="s">
        <v>1784</v>
      </c>
      <c r="D274" s="23" t="s">
        <v>1521</v>
      </c>
      <c r="E274" s="23">
        <v>288</v>
      </c>
      <c r="F274" s="23"/>
      <c r="G274" s="23">
        <v>5</v>
      </c>
      <c r="H274" s="23" t="b">
        <v>0</v>
      </c>
      <c r="I274" s="23"/>
      <c r="J274" s="23"/>
      <c r="K274" s="23" t="b">
        <v>0</v>
      </c>
      <c r="L274" s="22" t="str">
        <f t="shared" si="4"/>
        <v>CLAIM_HEADER-PROF_ACCEPT_ASSIGNMENT</v>
      </c>
    </row>
    <row r="275" spans="1:12">
      <c r="A275" s="22" t="str">
        <f>IFERROR(IF(MATCH(L275,Medical!W:W,0)&gt;0,"Y","N"),"N")</f>
        <v>N</v>
      </c>
      <c r="B275" s="23" t="s">
        <v>1714</v>
      </c>
      <c r="C275" s="23" t="s">
        <v>1785</v>
      </c>
      <c r="D275" s="23" t="s">
        <v>1521</v>
      </c>
      <c r="E275" s="23">
        <v>289</v>
      </c>
      <c r="F275" s="23"/>
      <c r="G275" s="23">
        <v>5</v>
      </c>
      <c r="H275" s="23" t="b">
        <v>0</v>
      </c>
      <c r="I275" s="23"/>
      <c r="J275" s="23"/>
      <c r="K275" s="23" t="b">
        <v>0</v>
      </c>
      <c r="L275" s="22" t="str">
        <f t="shared" si="4"/>
        <v>CLAIM_HEADER-PROF_ADDITIONAL_INFO</v>
      </c>
    </row>
    <row r="276" spans="1:12">
      <c r="A276" s="22" t="str">
        <f>IFERROR(IF(MATCH(L276,Medical!W:W,0)&gt;0,"Y","N"),"N")</f>
        <v>N</v>
      </c>
      <c r="B276" s="23" t="s">
        <v>1714</v>
      </c>
      <c r="C276" s="23" t="s">
        <v>1786</v>
      </c>
      <c r="D276" s="23" t="s">
        <v>1521</v>
      </c>
      <c r="E276" s="23">
        <v>290</v>
      </c>
      <c r="F276" s="23"/>
      <c r="G276" s="23">
        <v>5</v>
      </c>
      <c r="H276" s="23" t="b">
        <v>0</v>
      </c>
      <c r="I276" s="23"/>
      <c r="J276" s="23"/>
      <c r="K276" s="23" t="b">
        <v>0</v>
      </c>
      <c r="L276" s="22" t="str">
        <f t="shared" si="4"/>
        <v>CLAIM_HEADER-PROF_RESUBMISSION_CODE</v>
      </c>
    </row>
    <row r="277" spans="1:12">
      <c r="A277" s="22" t="str">
        <f>IFERROR(IF(MATCH(L277,Medical!W:W,0)&gt;0,"Y","N"),"N")</f>
        <v>N</v>
      </c>
      <c r="B277" s="23" t="s">
        <v>1714</v>
      </c>
      <c r="C277" s="23" t="s">
        <v>1787</v>
      </c>
      <c r="D277" s="23" t="s">
        <v>1521</v>
      </c>
      <c r="E277" s="23">
        <v>291</v>
      </c>
      <c r="F277" s="23"/>
      <c r="G277" s="23">
        <v>5</v>
      </c>
      <c r="H277" s="23" t="b">
        <v>1</v>
      </c>
      <c r="I277" s="23"/>
      <c r="J277" s="23"/>
      <c r="K277" s="23" t="b">
        <v>0</v>
      </c>
      <c r="L277" s="22" t="str">
        <f t="shared" si="4"/>
        <v>CLAIM_HEADER-PROF_SERVICE_LOCATION_NAME</v>
      </c>
    </row>
    <row r="278" spans="1:12">
      <c r="A278" s="22" t="str">
        <f>IFERROR(IF(MATCH(L278,Medical!W:W,0)&gt;0,"Y","N"),"N")</f>
        <v>N</v>
      </c>
      <c r="B278" s="23" t="s">
        <v>1714</v>
      </c>
      <c r="C278" s="23" t="s">
        <v>1788</v>
      </c>
      <c r="D278" s="23" t="s">
        <v>1521</v>
      </c>
      <c r="E278" s="23">
        <v>292</v>
      </c>
      <c r="F278" s="23"/>
      <c r="G278" s="23">
        <v>5</v>
      </c>
      <c r="H278" s="23" t="b">
        <v>1</v>
      </c>
      <c r="I278" s="23"/>
      <c r="J278" s="23"/>
      <c r="K278" s="23" t="b">
        <v>0</v>
      </c>
      <c r="L278" s="22" t="str">
        <f t="shared" si="4"/>
        <v>CLAIM_HEADER-PROF_SERVICE_LOCATION_NPI</v>
      </c>
    </row>
    <row r="279" spans="1:12">
      <c r="A279" s="22" t="str">
        <f>IFERROR(IF(MATCH(L279,Medical!W:W,0)&gt;0,"Y","N"),"N")</f>
        <v>N</v>
      </c>
      <c r="B279" s="23" t="s">
        <v>1714</v>
      </c>
      <c r="C279" s="23" t="s">
        <v>1789</v>
      </c>
      <c r="D279" s="23" t="s">
        <v>1521</v>
      </c>
      <c r="E279" s="23">
        <v>293</v>
      </c>
      <c r="F279" s="23"/>
      <c r="G279" s="23">
        <v>5</v>
      </c>
      <c r="H279" s="23" t="b">
        <v>0</v>
      </c>
      <c r="I279" s="23"/>
      <c r="J279" s="23"/>
      <c r="K279" s="23" t="b">
        <v>0</v>
      </c>
      <c r="L279" s="22" t="str">
        <f t="shared" si="4"/>
        <v>CLAIM_HEADER-TPP_OTHER_LIABILITY_AUTO</v>
      </c>
    </row>
    <row r="280" spans="1:12">
      <c r="A280" s="22" t="str">
        <f>IFERROR(IF(MATCH(L280,Medical!W:W,0)&gt;0,"Y","N"),"N")</f>
        <v>N</v>
      </c>
      <c r="B280" s="23" t="s">
        <v>1714</v>
      </c>
      <c r="C280" s="23" t="s">
        <v>1790</v>
      </c>
      <c r="D280" s="23" t="s">
        <v>1521</v>
      </c>
      <c r="E280" s="23">
        <v>294</v>
      </c>
      <c r="F280" s="23"/>
      <c r="G280" s="23">
        <v>5</v>
      </c>
      <c r="H280" s="23" t="b">
        <v>0</v>
      </c>
      <c r="I280" s="23"/>
      <c r="J280" s="23"/>
      <c r="K280" s="23" t="b">
        <v>0</v>
      </c>
      <c r="L280" s="22" t="str">
        <f t="shared" si="4"/>
        <v>CLAIM_HEADER-TPP_OTHER_LIABILITY_EMPLOYMENT</v>
      </c>
    </row>
    <row r="281" spans="1:12">
      <c r="A281" s="22" t="str">
        <f>IFERROR(IF(MATCH(L281,Medical!W:W,0)&gt;0,"Y","N"),"N")</f>
        <v>N</v>
      </c>
      <c r="B281" s="23" t="s">
        <v>1714</v>
      </c>
      <c r="C281" s="23" t="s">
        <v>1791</v>
      </c>
      <c r="D281" s="23" t="s">
        <v>1521</v>
      </c>
      <c r="E281" s="23">
        <v>295</v>
      </c>
      <c r="F281" s="23"/>
      <c r="G281" s="23">
        <v>5</v>
      </c>
      <c r="H281" s="23" t="b">
        <v>0</v>
      </c>
      <c r="I281" s="23"/>
      <c r="J281" s="23"/>
      <c r="K281" s="23" t="b">
        <v>0</v>
      </c>
      <c r="L281" s="22" t="str">
        <f t="shared" si="4"/>
        <v>CLAIM_HEADER-TPP_OTHER_LIABILITY_OTHER</v>
      </c>
    </row>
    <row r="282" spans="1:12">
      <c r="A282" s="22" t="str">
        <f>IFERROR(IF(MATCH(L282,Medical!W:W,0)&gt;0,"Y","N"),"N")</f>
        <v>N</v>
      </c>
      <c r="B282" s="23" t="s">
        <v>1714</v>
      </c>
      <c r="C282" s="23" t="s">
        <v>1792</v>
      </c>
      <c r="D282" s="23" t="s">
        <v>1521</v>
      </c>
      <c r="E282" s="23">
        <v>296</v>
      </c>
      <c r="F282" s="23"/>
      <c r="G282" s="23">
        <v>5</v>
      </c>
      <c r="H282" s="23" t="b">
        <v>0</v>
      </c>
      <c r="I282" s="23"/>
      <c r="J282" s="23"/>
      <c r="K282" s="23" t="b">
        <v>0</v>
      </c>
      <c r="L282" s="22" t="str">
        <f t="shared" si="4"/>
        <v>CLAIM_HEADER-TPP_PAYER_NAME_PRIMARY</v>
      </c>
    </row>
    <row r="283" spans="1:12">
      <c r="A283" s="22" t="str">
        <f>IFERROR(IF(MATCH(L283,Medical!W:W,0)&gt;0,"Y","N"),"N")</f>
        <v>N</v>
      </c>
      <c r="B283" s="23" t="s">
        <v>1714</v>
      </c>
      <c r="C283" s="23" t="s">
        <v>1793</v>
      </c>
      <c r="D283" s="23" t="s">
        <v>1521</v>
      </c>
      <c r="E283" s="23">
        <v>297</v>
      </c>
      <c r="F283" s="23"/>
      <c r="G283" s="23">
        <v>5</v>
      </c>
      <c r="H283" s="23" t="b">
        <v>0</v>
      </c>
      <c r="I283" s="23"/>
      <c r="J283" s="23"/>
      <c r="K283" s="23" t="b">
        <v>0</v>
      </c>
      <c r="L283" s="22" t="str">
        <f t="shared" si="4"/>
        <v>CLAIM_HEADER-TPP_PAYER_NAME_SECONDARY</v>
      </c>
    </row>
    <row r="284" spans="1:12">
      <c r="A284" s="22" t="str">
        <f>IFERROR(IF(MATCH(L284,Medical!W:W,0)&gt;0,"Y","N"),"N")</f>
        <v>N</v>
      </c>
      <c r="B284" s="23" t="s">
        <v>1714</v>
      </c>
      <c r="C284" s="23" t="s">
        <v>1794</v>
      </c>
      <c r="D284" s="23" t="s">
        <v>1521</v>
      </c>
      <c r="E284" s="23">
        <v>298</v>
      </c>
      <c r="F284" s="23"/>
      <c r="G284" s="23">
        <v>5</v>
      </c>
      <c r="H284" s="23" t="b">
        <v>0</v>
      </c>
      <c r="I284" s="23"/>
      <c r="J284" s="23"/>
      <c r="K284" s="23" t="b">
        <v>0</v>
      </c>
      <c r="L284" s="22" t="str">
        <f t="shared" si="4"/>
        <v>CLAIM_HEADER-TPP_PAYER_NAME_TERTIARY</v>
      </c>
    </row>
    <row r="285" spans="1:12">
      <c r="A285" s="22" t="str">
        <f>IFERROR(IF(MATCH(L285,Medical!W:W,0)&gt;0,"Y","N"),"N")</f>
        <v>N</v>
      </c>
      <c r="B285" s="23" t="s">
        <v>1714</v>
      </c>
      <c r="C285" s="23" t="s">
        <v>1795</v>
      </c>
      <c r="D285" s="23" t="s">
        <v>1713</v>
      </c>
      <c r="E285" s="23">
        <v>299</v>
      </c>
      <c r="F285" s="23"/>
      <c r="G285" s="23">
        <v>5</v>
      </c>
      <c r="H285" s="23" t="b">
        <v>1</v>
      </c>
      <c r="I285" s="23"/>
      <c r="J285" s="23"/>
      <c r="K285" s="23" t="b">
        <v>0</v>
      </c>
      <c r="L285" s="22" t="str">
        <f t="shared" si="4"/>
        <v>CLAIM_HEADER-VALUE_AMT_01</v>
      </c>
    </row>
    <row r="286" spans="1:12">
      <c r="A286" s="22" t="str">
        <f>IFERROR(IF(MATCH(L286,Medical!W:W,0)&gt;0,"Y","N"),"N")</f>
        <v>N</v>
      </c>
      <c r="B286" s="23" t="s">
        <v>1714</v>
      </c>
      <c r="C286" s="23" t="s">
        <v>1796</v>
      </c>
      <c r="D286" s="23" t="s">
        <v>1713</v>
      </c>
      <c r="E286" s="23">
        <v>300</v>
      </c>
      <c r="F286" s="23"/>
      <c r="G286" s="23">
        <v>5</v>
      </c>
      <c r="H286" s="23" t="b">
        <v>1</v>
      </c>
      <c r="I286" s="23"/>
      <c r="J286" s="23"/>
      <c r="K286" s="23" t="b">
        <v>0</v>
      </c>
      <c r="L286" s="22" t="str">
        <f t="shared" si="4"/>
        <v>CLAIM_HEADER-VALUE_AMT_02</v>
      </c>
    </row>
    <row r="287" spans="1:12">
      <c r="A287" s="22" t="str">
        <f>IFERROR(IF(MATCH(L287,Medical!W:W,0)&gt;0,"Y","N"),"N")</f>
        <v>N</v>
      </c>
      <c r="B287" s="23" t="s">
        <v>1714</v>
      </c>
      <c r="C287" s="24" t="s">
        <v>1797</v>
      </c>
      <c r="D287" s="23" t="s">
        <v>1713</v>
      </c>
      <c r="E287" s="23">
        <v>301</v>
      </c>
      <c r="F287" s="23"/>
      <c r="G287" s="23">
        <v>5</v>
      </c>
      <c r="H287" s="23" t="b">
        <v>1</v>
      </c>
      <c r="I287" s="23"/>
      <c r="J287" s="23"/>
      <c r="K287" s="23" t="b">
        <v>0</v>
      </c>
      <c r="L287" s="22" t="str">
        <f t="shared" si="4"/>
        <v>CLAIM_HEADER-VALUE_AMT_03</v>
      </c>
    </row>
    <row r="288" spans="1:12">
      <c r="A288" s="22" t="str">
        <f>IFERROR(IF(MATCH(L288,Medical!W:W,0)&gt;0,"Y","N"),"N")</f>
        <v>N</v>
      </c>
      <c r="B288" s="23" t="s">
        <v>1714</v>
      </c>
      <c r="C288" s="24" t="s">
        <v>1798</v>
      </c>
      <c r="D288" s="23" t="s">
        <v>1713</v>
      </c>
      <c r="E288" s="23">
        <v>302</v>
      </c>
      <c r="F288" s="23"/>
      <c r="G288" s="23">
        <v>5</v>
      </c>
      <c r="H288" s="23" t="b">
        <v>1</v>
      </c>
      <c r="I288" s="23"/>
      <c r="J288" s="23"/>
      <c r="K288" s="23" t="b">
        <v>0</v>
      </c>
      <c r="L288" s="22" t="str">
        <f t="shared" si="4"/>
        <v>CLAIM_HEADER-VALUE_AMT_04</v>
      </c>
    </row>
    <row r="289" spans="1:12">
      <c r="A289" s="22" t="str">
        <f>IFERROR(IF(MATCH(L289,Medical!W:W,0)&gt;0,"Y","N"),"N")</f>
        <v>N</v>
      </c>
      <c r="B289" s="23" t="s">
        <v>1714</v>
      </c>
      <c r="C289" s="24" t="s">
        <v>1799</v>
      </c>
      <c r="D289" s="23" t="s">
        <v>1713</v>
      </c>
      <c r="E289" s="23">
        <v>303</v>
      </c>
      <c r="F289" s="23"/>
      <c r="G289" s="23">
        <v>5</v>
      </c>
      <c r="H289" s="23" t="b">
        <v>1</v>
      </c>
      <c r="I289" s="23"/>
      <c r="J289" s="23"/>
      <c r="K289" s="23" t="b">
        <v>0</v>
      </c>
      <c r="L289" s="22" t="str">
        <f t="shared" si="4"/>
        <v>CLAIM_HEADER-VALUE_AMT_05</v>
      </c>
    </row>
    <row r="290" spans="1:12">
      <c r="A290" s="22" t="str">
        <f>IFERROR(IF(MATCH(L290,Medical!W:W,0)&gt;0,"Y","N"),"N")</f>
        <v>N</v>
      </c>
      <c r="B290" s="23" t="s">
        <v>1714</v>
      </c>
      <c r="C290" s="24" t="s">
        <v>1800</v>
      </c>
      <c r="D290" s="23" t="s">
        <v>1713</v>
      </c>
      <c r="E290" s="23">
        <v>304</v>
      </c>
      <c r="F290" s="23"/>
      <c r="G290" s="23">
        <v>5</v>
      </c>
      <c r="H290" s="23" t="b">
        <v>0</v>
      </c>
      <c r="I290" s="23"/>
      <c r="J290" s="23"/>
      <c r="K290" s="23" t="b">
        <v>0</v>
      </c>
      <c r="L290" s="22" t="str">
        <f t="shared" si="4"/>
        <v>CLAIM_HEADER-VALUE_AMT_06</v>
      </c>
    </row>
    <row r="291" spans="1:12">
      <c r="A291" s="22" t="str">
        <f>IFERROR(IF(MATCH(L291,Medical!W:W,0)&gt;0,"Y","N"),"N")</f>
        <v>N</v>
      </c>
      <c r="B291" s="23" t="s">
        <v>1714</v>
      </c>
      <c r="C291" s="24" t="s">
        <v>1801</v>
      </c>
      <c r="D291" s="23" t="s">
        <v>1713</v>
      </c>
      <c r="E291" s="23">
        <v>305</v>
      </c>
      <c r="F291" s="23"/>
      <c r="G291" s="23">
        <v>5</v>
      </c>
      <c r="H291" s="23" t="b">
        <v>0</v>
      </c>
      <c r="I291" s="23"/>
      <c r="J291" s="23"/>
      <c r="K291" s="23" t="b">
        <v>0</v>
      </c>
      <c r="L291" s="22" t="str">
        <f t="shared" si="4"/>
        <v>CLAIM_HEADER-VALUE_AMT_07</v>
      </c>
    </row>
    <row r="292" spans="1:12">
      <c r="A292" s="22" t="str">
        <f>IFERROR(IF(MATCH(L292,Medical!W:W,0)&gt;0,"Y","N"),"N")</f>
        <v>N</v>
      </c>
      <c r="B292" s="23" t="s">
        <v>1714</v>
      </c>
      <c r="C292" s="24" t="s">
        <v>1802</v>
      </c>
      <c r="D292" s="23" t="s">
        <v>1521</v>
      </c>
      <c r="E292" s="23">
        <v>44</v>
      </c>
      <c r="F292" s="23"/>
      <c r="G292" s="23">
        <v>5</v>
      </c>
      <c r="H292" s="23" t="b">
        <v>0</v>
      </c>
      <c r="I292" s="23"/>
      <c r="J292" s="23" t="s">
        <v>1623</v>
      </c>
      <c r="K292" s="23" t="b">
        <v>0</v>
      </c>
      <c r="L292" s="22" t="str">
        <f t="shared" si="4"/>
        <v>CLAIM_HEADER-CLAIM_DOC_CONTROL_NUM_PRIMARY</v>
      </c>
    </row>
    <row r="293" spans="1:12">
      <c r="A293" s="22" t="str">
        <f>IFERROR(IF(MATCH(L293,Medical!W:W,0)&gt;0,"Y","N"),"N")</f>
        <v>N</v>
      </c>
      <c r="B293" s="23" t="s">
        <v>1714</v>
      </c>
      <c r="C293" s="24" t="s">
        <v>1803</v>
      </c>
      <c r="D293" s="23" t="s">
        <v>1521</v>
      </c>
      <c r="E293" s="23">
        <v>45</v>
      </c>
      <c r="F293" s="23"/>
      <c r="G293" s="23">
        <v>5</v>
      </c>
      <c r="H293" s="23" t="b">
        <v>0</v>
      </c>
      <c r="I293" s="23"/>
      <c r="J293" s="23" t="s">
        <v>1623</v>
      </c>
      <c r="K293" s="23" t="b">
        <v>0</v>
      </c>
      <c r="L293" s="22" t="str">
        <f t="shared" si="4"/>
        <v>CLAIM_HEADER-CLAIM_DOC_CONTROL_NUM_SECONDARY</v>
      </c>
    </row>
    <row r="294" spans="1:12">
      <c r="A294" s="22" t="str">
        <f>IFERROR(IF(MATCH(L294,Medical!W:W,0)&gt;0,"Y","N"),"N")</f>
        <v>N</v>
      </c>
      <c r="B294" s="23" t="s">
        <v>1714</v>
      </c>
      <c r="C294" s="24" t="s">
        <v>1804</v>
      </c>
      <c r="D294" s="23" t="s">
        <v>1521</v>
      </c>
      <c r="E294" s="23">
        <v>46</v>
      </c>
      <c r="F294" s="23"/>
      <c r="G294" s="23">
        <v>5</v>
      </c>
      <c r="H294" s="23" t="b">
        <v>0</v>
      </c>
      <c r="I294" s="23"/>
      <c r="J294" s="23" t="s">
        <v>1623</v>
      </c>
      <c r="K294" s="23" t="b">
        <v>0</v>
      </c>
      <c r="L294" s="22" t="str">
        <f t="shared" si="4"/>
        <v>CLAIM_HEADER-CLAIM_DOC_CONTROL_NUM_TERTIARY</v>
      </c>
    </row>
    <row r="295" spans="1:12">
      <c r="A295" s="22" t="str">
        <f>IFERROR(IF(MATCH(L295,Medical!W:W,0)&gt;0,"Y","N"),"N")</f>
        <v>N</v>
      </c>
      <c r="B295" s="23" t="s">
        <v>1714</v>
      </c>
      <c r="C295" s="24" t="s">
        <v>1805</v>
      </c>
      <c r="D295" s="23" t="s">
        <v>1713</v>
      </c>
      <c r="E295" s="23">
        <v>47</v>
      </c>
      <c r="F295" s="23"/>
      <c r="G295" s="23">
        <v>5</v>
      </c>
      <c r="H295" s="23" t="b">
        <v>1</v>
      </c>
      <c r="I295" s="23"/>
      <c r="J295" s="23"/>
      <c r="K295" s="23" t="b">
        <v>0</v>
      </c>
      <c r="L295" s="22" t="str">
        <f t="shared" si="4"/>
        <v>CLAIM_HEADER-CLAIM_FACILITY_APR_DRG_ALLOWED_AMT</v>
      </c>
    </row>
    <row r="296" spans="1:12">
      <c r="A296" s="22" t="str">
        <f>IFERROR(IF(MATCH(L296,Medical!W:W,0)&gt;0,"Y","N"),"N")</f>
        <v>N</v>
      </c>
      <c r="B296" s="23" t="s">
        <v>1714</v>
      </c>
      <c r="C296" s="24" t="s">
        <v>1806</v>
      </c>
      <c r="D296" s="23" t="s">
        <v>1713</v>
      </c>
      <c r="E296" s="23">
        <v>48</v>
      </c>
      <c r="F296" s="23"/>
      <c r="G296" s="23">
        <v>5</v>
      </c>
      <c r="H296" s="23" t="b">
        <v>1</v>
      </c>
      <c r="I296" s="23"/>
      <c r="J296" s="23"/>
      <c r="K296" s="23" t="b">
        <v>0</v>
      </c>
      <c r="L296" s="22" t="str">
        <f t="shared" si="4"/>
        <v>CLAIM_HEADER-CLAIM_FACILITY_APR_DRG_BILLED_AMT</v>
      </c>
    </row>
    <row r="297" spans="1:12">
      <c r="A297" s="22" t="str">
        <f>IFERROR(IF(MATCH(L297,Medical!W:W,0)&gt;0,"Y","N"),"N")</f>
        <v>N</v>
      </c>
      <c r="B297" s="23" t="s">
        <v>1714</v>
      </c>
      <c r="C297" s="24" t="s">
        <v>1807</v>
      </c>
      <c r="D297" s="23" t="s">
        <v>1713</v>
      </c>
      <c r="E297" s="23">
        <v>49</v>
      </c>
      <c r="F297" s="23"/>
      <c r="G297" s="23">
        <v>5</v>
      </c>
      <c r="H297" s="23" t="b">
        <v>1</v>
      </c>
      <c r="I297" s="23"/>
      <c r="J297" s="23"/>
      <c r="K297" s="23" t="b">
        <v>0</v>
      </c>
      <c r="L297" s="22" t="str">
        <f t="shared" si="4"/>
        <v>CLAIM_HEADER-CLAIM_FACILITY_APR_DRG_PAID_AMT</v>
      </c>
    </row>
    <row r="298" spans="1:12">
      <c r="A298" s="22" t="str">
        <f>IFERROR(IF(MATCH(L298,Medical!W:W,0)&gt;0,"Y","N"),"N")</f>
        <v>N</v>
      </c>
      <c r="B298" s="23" t="s">
        <v>1714</v>
      </c>
      <c r="C298" s="24" t="s">
        <v>1808</v>
      </c>
      <c r="D298" s="23" t="s">
        <v>1713</v>
      </c>
      <c r="E298" s="23">
        <v>50</v>
      </c>
      <c r="F298" s="23"/>
      <c r="G298" s="23">
        <v>5</v>
      </c>
      <c r="H298" s="23" t="b">
        <v>1</v>
      </c>
      <c r="I298" s="23"/>
      <c r="J298" s="23"/>
      <c r="K298" s="23" t="b">
        <v>0</v>
      </c>
      <c r="L298" s="22" t="str">
        <f t="shared" si="4"/>
        <v>CLAIM_HEADER-CLAIM_FACILITY_MS_DRG_ALLOWED_AMT</v>
      </c>
    </row>
    <row r="299" spans="1:12">
      <c r="A299" s="22" t="str">
        <f>IFERROR(IF(MATCH(L299,Medical!W:W,0)&gt;0,"Y","N"),"N")</f>
        <v>N</v>
      </c>
      <c r="B299" s="23" t="s">
        <v>1714</v>
      </c>
      <c r="C299" s="23" t="s">
        <v>1809</v>
      </c>
      <c r="D299" s="23" t="s">
        <v>1713</v>
      </c>
      <c r="E299" s="23">
        <v>51</v>
      </c>
      <c r="F299" s="23"/>
      <c r="G299" s="23">
        <v>5</v>
      </c>
      <c r="H299" s="23" t="b">
        <v>1</v>
      </c>
      <c r="I299" s="23"/>
      <c r="J299" s="23"/>
      <c r="K299" s="23" t="b">
        <v>0</v>
      </c>
      <c r="L299" s="22" t="str">
        <f t="shared" si="4"/>
        <v>CLAIM_HEADER-CLAIM_FACILITY_MS_DRG_BILLED_AMT</v>
      </c>
    </row>
    <row r="300" spans="1:12">
      <c r="A300" s="22" t="str">
        <f>IFERROR(IF(MATCH(L300,Medical!W:W,0)&gt;0,"Y","N"),"N")</f>
        <v>N</v>
      </c>
      <c r="B300" s="23" t="s">
        <v>1714</v>
      </c>
      <c r="C300" s="23" t="s">
        <v>1810</v>
      </c>
      <c r="D300" s="23" t="s">
        <v>1713</v>
      </c>
      <c r="E300" s="23">
        <v>52</v>
      </c>
      <c r="F300" s="23"/>
      <c r="G300" s="23">
        <v>5</v>
      </c>
      <c r="H300" s="23" t="b">
        <v>1</v>
      </c>
      <c r="I300" s="23"/>
      <c r="J300" s="23"/>
      <c r="K300" s="23" t="b">
        <v>0</v>
      </c>
      <c r="L300" s="22" t="str">
        <f t="shared" si="4"/>
        <v>CLAIM_HEADER-CLAIM_FACILITY_MS_DRG_PAID_AMT</v>
      </c>
    </row>
    <row r="301" spans="1:12">
      <c r="A301" s="22" t="str">
        <f>IFERROR(IF(MATCH(L301,Medical!W:W,0)&gt;0,"Y","N"),"N")</f>
        <v>N</v>
      </c>
      <c r="B301" s="23" t="s">
        <v>1714</v>
      </c>
      <c r="C301" s="23" t="s">
        <v>1811</v>
      </c>
      <c r="D301" s="23" t="s">
        <v>1521</v>
      </c>
      <c r="E301" s="23">
        <v>53</v>
      </c>
      <c r="F301" s="23"/>
      <c r="G301" s="23">
        <v>5</v>
      </c>
      <c r="H301" s="23" t="b">
        <v>1</v>
      </c>
      <c r="I301" s="23"/>
      <c r="J301" s="23"/>
      <c r="K301" s="23" t="b">
        <v>1</v>
      </c>
      <c r="L301" s="22" t="str">
        <f t="shared" si="4"/>
        <v>CLAIM_HEADER-CLAIM_FORM_TYPE_CD</v>
      </c>
    </row>
    <row r="302" spans="1:12">
      <c r="A302" s="22" t="str">
        <f>IFERROR(IF(MATCH(L302,Medical!W:W,0)&gt;0,"Y","N"),"N")</f>
        <v>N</v>
      </c>
      <c r="B302" s="23" t="s">
        <v>1714</v>
      </c>
      <c r="C302" s="23" t="s">
        <v>1812</v>
      </c>
      <c r="D302" s="23" t="s">
        <v>1521</v>
      </c>
      <c r="E302" s="23">
        <v>54</v>
      </c>
      <c r="F302" s="23"/>
      <c r="G302" s="23">
        <v>5</v>
      </c>
      <c r="H302" s="23" t="b">
        <v>0</v>
      </c>
      <c r="I302" s="23"/>
      <c r="J302" s="23"/>
      <c r="K302" s="23" t="b">
        <v>0</v>
      </c>
      <c r="L302" s="22" t="str">
        <f t="shared" si="4"/>
        <v>CLAIM_HEADER-CLAIM_FORM_TYPE_DESC</v>
      </c>
    </row>
    <row r="303" spans="1:12">
      <c r="A303" s="22" t="str">
        <f>IFERROR(IF(MATCH(L303,Medical!W:W,0)&gt;0,"Y","N"),"N")</f>
        <v>N</v>
      </c>
      <c r="B303" s="23" t="s">
        <v>1714</v>
      </c>
      <c r="C303" s="23" t="s">
        <v>1813</v>
      </c>
      <c r="D303" s="23" t="s">
        <v>1521</v>
      </c>
      <c r="E303" s="23">
        <v>54</v>
      </c>
      <c r="F303" s="23"/>
      <c r="G303" s="23">
        <v>5</v>
      </c>
      <c r="H303" s="23" t="b">
        <v>1</v>
      </c>
      <c r="I303" s="23"/>
      <c r="J303" s="23"/>
      <c r="K303" s="23" t="b">
        <v>0</v>
      </c>
      <c r="L303" s="22" t="str">
        <f t="shared" si="4"/>
        <v>CLAIM_HEADER-CLAIM_TYPE_CD</v>
      </c>
    </row>
    <row r="304" spans="1:12">
      <c r="A304" s="22" t="str">
        <f>IFERROR(IF(MATCH(L304,Medical!W:W,0)&gt;0,"Y","N"),"N")</f>
        <v>N</v>
      </c>
      <c r="B304" s="23" t="s">
        <v>1714</v>
      </c>
      <c r="C304" s="23" t="s">
        <v>1814</v>
      </c>
      <c r="D304" s="23" t="s">
        <v>1534</v>
      </c>
      <c r="E304" s="23">
        <v>55</v>
      </c>
      <c r="F304" s="23"/>
      <c r="G304" s="23">
        <v>5</v>
      </c>
      <c r="H304" s="23" t="b">
        <v>1</v>
      </c>
      <c r="I304" s="23"/>
      <c r="J304" s="23" t="s">
        <v>1626</v>
      </c>
      <c r="K304" s="23" t="b">
        <v>0</v>
      </c>
      <c r="L304" s="22" t="str">
        <f t="shared" si="4"/>
        <v>CLAIM_HEADER-CLAIM_FROM_DT</v>
      </c>
    </row>
    <row r="305" spans="1:12">
      <c r="A305" s="22" t="str">
        <f>IFERROR(IF(MATCH(L305,Medical!W:W,0)&gt;0,"Y","N"),"N")</f>
        <v>N</v>
      </c>
      <c r="B305" s="23" t="s">
        <v>1714</v>
      </c>
      <c r="C305" s="23" t="s">
        <v>1815</v>
      </c>
      <c r="D305" s="23" t="s">
        <v>1534</v>
      </c>
      <c r="E305" s="23">
        <v>55</v>
      </c>
      <c r="F305" s="23"/>
      <c r="G305" s="23">
        <v>5</v>
      </c>
      <c r="H305" s="23" t="b">
        <v>0</v>
      </c>
      <c r="I305" s="23"/>
      <c r="J305" s="23" t="s">
        <v>1626</v>
      </c>
      <c r="K305" s="23" t="b">
        <v>0</v>
      </c>
      <c r="L305" s="22" t="str">
        <f t="shared" si="4"/>
        <v>CLAIM_HEADER-CLAIM_ILLNESS_UNABLE_TO_WORK_FROM_DT</v>
      </c>
    </row>
    <row r="306" spans="1:12">
      <c r="A306" s="22" t="str">
        <f>IFERROR(IF(MATCH(L306,Medical!W:W,0)&gt;0,"Y","N"),"N")</f>
        <v>N</v>
      </c>
      <c r="B306" s="23" t="s">
        <v>1714</v>
      </c>
      <c r="C306" s="23" t="s">
        <v>1816</v>
      </c>
      <c r="D306" s="23" t="s">
        <v>1534</v>
      </c>
      <c r="E306" s="23">
        <v>56</v>
      </c>
      <c r="F306" s="23"/>
      <c r="G306" s="23">
        <v>5</v>
      </c>
      <c r="H306" s="23" t="b">
        <v>0</v>
      </c>
      <c r="I306" s="23"/>
      <c r="J306" s="23" t="s">
        <v>1626</v>
      </c>
      <c r="K306" s="23" t="b">
        <v>0</v>
      </c>
      <c r="L306" s="22" t="str">
        <f t="shared" si="4"/>
        <v>CLAIM_HEADER-CLAIM_ILLNESS_UNABLE_TO_WORK_THRU_DT</v>
      </c>
    </row>
    <row r="307" spans="1:12">
      <c r="A307" s="22" t="str">
        <f>IFERROR(IF(MATCH(L307,Medical!W:W,0)&gt;0,"Y","N"),"N")</f>
        <v>N</v>
      </c>
      <c r="B307" s="23" t="s">
        <v>1714</v>
      </c>
      <c r="C307" s="23" t="s">
        <v>1817</v>
      </c>
      <c r="D307" s="23" t="s">
        <v>1561</v>
      </c>
      <c r="E307" s="23">
        <v>57</v>
      </c>
      <c r="F307" s="23"/>
      <c r="G307" s="23">
        <v>5</v>
      </c>
      <c r="H307" s="23" t="b">
        <v>0</v>
      </c>
      <c r="I307" s="23"/>
      <c r="J307" s="23"/>
      <c r="K307" s="23" t="b">
        <v>0</v>
      </c>
      <c r="L307" s="22" t="str">
        <f t="shared" si="4"/>
        <v>CLAIM_HEADER-CLAIM_LENGTH_OF_STAY_ACTUAL_CNT</v>
      </c>
    </row>
    <row r="308" spans="1:12">
      <c r="A308" s="22" t="str">
        <f>IFERROR(IF(MATCH(L308,Medical!W:W,0)&gt;0,"Y","N"),"N")</f>
        <v>N</v>
      </c>
      <c r="B308" s="23" t="s">
        <v>1714</v>
      </c>
      <c r="C308" s="23" t="s">
        <v>1818</v>
      </c>
      <c r="D308" s="23" t="s">
        <v>1561</v>
      </c>
      <c r="E308" s="23">
        <v>58</v>
      </c>
      <c r="F308" s="23"/>
      <c r="G308" s="23">
        <v>5</v>
      </c>
      <c r="H308" s="23" t="b">
        <v>0</v>
      </c>
      <c r="I308" s="23"/>
      <c r="J308" s="23"/>
      <c r="K308" s="23" t="b">
        <v>0</v>
      </c>
      <c r="L308" s="22" t="str">
        <f t="shared" si="4"/>
        <v>CLAIM_HEADER-CLAIM_LENGTH_OF_STAY_COVERED_CNT</v>
      </c>
    </row>
    <row r="309" spans="1:12">
      <c r="A309" s="22" t="str">
        <f>IFERROR(IF(MATCH(L309,Medical!W:W,0)&gt;0,"Y","N"),"N")</f>
        <v>N</v>
      </c>
      <c r="B309" s="23" t="s">
        <v>1714</v>
      </c>
      <c r="C309" s="23" t="s">
        <v>1819</v>
      </c>
      <c r="D309" s="23" t="s">
        <v>1521</v>
      </c>
      <c r="E309" s="23">
        <v>59</v>
      </c>
      <c r="F309" s="23"/>
      <c r="G309" s="23">
        <v>5</v>
      </c>
      <c r="H309" s="23" t="b">
        <v>0</v>
      </c>
      <c r="I309" s="23"/>
      <c r="J309" s="23"/>
      <c r="K309" s="23" t="b">
        <v>0</v>
      </c>
      <c r="L309" s="22" t="str">
        <f t="shared" si="4"/>
        <v>CLAIM_HEADER-CLAIM_MAJOR_DIAG_CATEGORY_CD</v>
      </c>
    </row>
    <row r="310" spans="1:12">
      <c r="A310" s="22" t="str">
        <f>IFERROR(IF(MATCH(L310,Medical!W:W,0)&gt;0,"Y","N"),"N")</f>
        <v>N</v>
      </c>
      <c r="B310" s="23" t="s">
        <v>1714</v>
      </c>
      <c r="C310" s="23" t="s">
        <v>162</v>
      </c>
      <c r="D310" s="23" t="s">
        <v>1521</v>
      </c>
      <c r="E310" s="23">
        <v>60</v>
      </c>
      <c r="F310" s="23"/>
      <c r="G310" s="23">
        <v>5</v>
      </c>
      <c r="H310" s="23" t="b">
        <v>1</v>
      </c>
      <c r="I310" s="23"/>
      <c r="J310" s="23" t="s">
        <v>1623</v>
      </c>
      <c r="K310" s="23" t="b">
        <v>0</v>
      </c>
      <c r="L310" s="22" t="str">
        <f t="shared" si="4"/>
        <v>CLAIM_HEADER-CLAIM_MEDICAL_RECORD_NUM</v>
      </c>
    </row>
    <row r="311" spans="1:12">
      <c r="A311" s="22" t="str">
        <f>IFERROR(IF(MATCH(L311,Medical!W:W,0)&gt;0,"Y","N"),"N")</f>
        <v>N</v>
      </c>
      <c r="B311" s="23" t="s">
        <v>1714</v>
      </c>
      <c r="C311" s="23" t="s">
        <v>1820</v>
      </c>
      <c r="D311" s="23" t="s">
        <v>1713</v>
      </c>
      <c r="E311" s="23">
        <v>61</v>
      </c>
      <c r="F311" s="23"/>
      <c r="G311" s="23">
        <v>5</v>
      </c>
      <c r="H311" s="23" t="b">
        <v>0</v>
      </c>
      <c r="I311" s="23"/>
      <c r="J311" s="23"/>
      <c r="K311" s="23" t="b">
        <v>0</v>
      </c>
      <c r="L311" s="22" t="str">
        <f t="shared" si="4"/>
        <v>CLAIM_HEADER-CLAIM_NON_COVERED_AMT</v>
      </c>
    </row>
    <row r="312" spans="1:12">
      <c r="A312" s="22" t="str">
        <f>IFERROR(IF(MATCH(L312,Medical!W:W,0)&gt;0,"Y","N"),"N")</f>
        <v>N</v>
      </c>
      <c r="B312" s="23" t="s">
        <v>1714</v>
      </c>
      <c r="C312" s="23" t="s">
        <v>1821</v>
      </c>
      <c r="D312" s="23" t="s">
        <v>1521</v>
      </c>
      <c r="E312" s="23">
        <v>62</v>
      </c>
      <c r="F312" s="23"/>
      <c r="G312" s="23">
        <v>5</v>
      </c>
      <c r="H312" s="23" t="b">
        <v>1</v>
      </c>
      <c r="I312" s="23"/>
      <c r="J312" s="23" t="s">
        <v>1623</v>
      </c>
      <c r="K312" s="23" t="b">
        <v>1</v>
      </c>
      <c r="L312" s="22" t="str">
        <f t="shared" si="4"/>
        <v>CLAIM_HEADER-CLAIM_NUM</v>
      </c>
    </row>
    <row r="313" spans="1:12">
      <c r="A313" s="22" t="str">
        <f>IFERROR(IF(MATCH(L313,Medical!W:W,0)&gt;0,"Y","N"),"N")</f>
        <v>N</v>
      </c>
      <c r="B313" s="23" t="s">
        <v>1714</v>
      </c>
      <c r="C313" s="23" t="s">
        <v>1822</v>
      </c>
      <c r="D313" s="23" t="s">
        <v>1521</v>
      </c>
      <c r="E313" s="23">
        <v>62</v>
      </c>
      <c r="F313" s="23"/>
      <c r="G313" s="23">
        <v>5</v>
      </c>
      <c r="H313" s="23" t="b">
        <v>1</v>
      </c>
      <c r="I313" s="23"/>
      <c r="J313" s="23"/>
      <c r="K313" s="23" t="b">
        <v>0</v>
      </c>
      <c r="L313" s="22" t="str">
        <f t="shared" si="4"/>
        <v>CLAIM_HEADER-CLAIM_SEQ_NUM</v>
      </c>
    </row>
    <row r="314" spans="1:12">
      <c r="A314" s="22" t="str">
        <f>IFERROR(IF(MATCH(L314,Medical!W:W,0)&gt;0,"Y","N"),"N")</f>
        <v>N</v>
      </c>
      <c r="B314" s="23" t="s">
        <v>1714</v>
      </c>
      <c r="C314" s="23" t="s">
        <v>1823</v>
      </c>
      <c r="D314" s="23" t="s">
        <v>1521</v>
      </c>
      <c r="E314" s="23">
        <v>63</v>
      </c>
      <c r="F314" s="23"/>
      <c r="G314" s="23">
        <v>5</v>
      </c>
      <c r="H314" s="23" t="b">
        <v>0</v>
      </c>
      <c r="I314" s="23"/>
      <c r="J314" s="23" t="s">
        <v>1623</v>
      </c>
      <c r="K314" s="23" t="b">
        <v>0</v>
      </c>
      <c r="L314" s="22" t="str">
        <f t="shared" si="4"/>
        <v>CLAIM_HEADER-CLAIM_NUM_EXTERNAL</v>
      </c>
    </row>
    <row r="315" spans="1:12">
      <c r="A315" s="22" t="str">
        <f>IFERROR(IF(MATCH(L315,Medical!W:W,0)&gt;0,"Y","N"),"N")</f>
        <v>N</v>
      </c>
      <c r="B315" s="23" t="s">
        <v>1714</v>
      </c>
      <c r="C315" s="23" t="s">
        <v>1824</v>
      </c>
      <c r="D315" s="23" t="s">
        <v>1521</v>
      </c>
      <c r="E315" s="23">
        <v>64</v>
      </c>
      <c r="F315" s="23"/>
      <c r="G315" s="23">
        <v>5</v>
      </c>
      <c r="H315" s="23" t="b">
        <v>1</v>
      </c>
      <c r="I315" s="23"/>
      <c r="J315" s="23" t="s">
        <v>1623</v>
      </c>
      <c r="K315" s="23" t="b">
        <v>0</v>
      </c>
      <c r="L315" s="22" t="str">
        <f t="shared" si="4"/>
        <v>CLAIM_HEADER-CLAIM_NUM_ORIG</v>
      </c>
    </row>
    <row r="316" spans="1:12">
      <c r="A316" s="22" t="str">
        <f>IFERROR(IF(MATCH(L316,Medical!W:W,0)&gt;0,"Y","N"),"N")</f>
        <v>N</v>
      </c>
      <c r="B316" s="23" t="s">
        <v>1714</v>
      </c>
      <c r="C316" s="23" t="s">
        <v>1825</v>
      </c>
      <c r="D316" s="23" t="s">
        <v>1713</v>
      </c>
      <c r="E316" s="23">
        <v>65</v>
      </c>
      <c r="F316" s="23"/>
      <c r="G316" s="23">
        <v>5</v>
      </c>
      <c r="H316" s="23" t="b">
        <v>1</v>
      </c>
      <c r="I316" s="23"/>
      <c r="J316" s="23"/>
      <c r="K316" s="23" t="b">
        <v>0</v>
      </c>
      <c r="L316" s="22" t="str">
        <f t="shared" si="4"/>
        <v>CLAIM_HEADER-CLAIM_PAID_AMT</v>
      </c>
    </row>
    <row r="317" spans="1:12">
      <c r="A317" s="22" t="str">
        <f>IFERROR(IF(MATCH(L317,Medical!W:W,0)&gt;0,"Y","N"),"N")</f>
        <v>N</v>
      </c>
      <c r="B317" s="23" t="s">
        <v>1714</v>
      </c>
      <c r="C317" s="23" t="s">
        <v>1826</v>
      </c>
      <c r="D317" s="23" t="s">
        <v>1713</v>
      </c>
      <c r="E317" s="23">
        <v>66</v>
      </c>
      <c r="F317" s="23"/>
      <c r="G317" s="23">
        <v>5</v>
      </c>
      <c r="H317" s="23" t="b">
        <v>0</v>
      </c>
      <c r="I317" s="23"/>
      <c r="J317" s="23"/>
      <c r="K317" s="23" t="b">
        <v>0</v>
      </c>
      <c r="L317" s="22" t="str">
        <f t="shared" si="4"/>
        <v>CLAIM_HEADER-CLAIM_PREPAID_AMT</v>
      </c>
    </row>
    <row r="318" spans="1:12">
      <c r="A318" s="22" t="str">
        <f>IFERROR(IF(MATCH(L318,Medical!W:W,0)&gt;0,"Y","N"),"N")</f>
        <v>N</v>
      </c>
      <c r="B318" s="23" t="s">
        <v>1714</v>
      </c>
      <c r="C318" s="23" t="s">
        <v>1827</v>
      </c>
      <c r="D318" s="23" t="s">
        <v>1534</v>
      </c>
      <c r="E318" s="23">
        <v>67</v>
      </c>
      <c r="F318" s="23"/>
      <c r="G318" s="23">
        <v>5</v>
      </c>
      <c r="H318" s="23" t="b">
        <v>1</v>
      </c>
      <c r="I318" s="23"/>
      <c r="J318" s="23"/>
      <c r="K318" s="23" t="b">
        <v>0</v>
      </c>
      <c r="L318" s="22" t="str">
        <f t="shared" si="4"/>
        <v>CLAIM_HEADER-CLAIM_PROCESS_DT</v>
      </c>
    </row>
    <row r="319" spans="1:12">
      <c r="A319" s="22" t="str">
        <f>IFERROR(IF(MATCH(L319,Medical!W:W,0)&gt;0,"Y","N"),"N")</f>
        <v>N</v>
      </c>
      <c r="B319" s="23" t="s">
        <v>1714</v>
      </c>
      <c r="C319" s="23" t="s">
        <v>1828</v>
      </c>
      <c r="D319" s="23" t="s">
        <v>1713</v>
      </c>
      <c r="E319" s="23">
        <v>68</v>
      </c>
      <c r="F319" s="23"/>
      <c r="G319" s="23">
        <v>5</v>
      </c>
      <c r="H319" s="23" t="b">
        <v>0</v>
      </c>
      <c r="I319" s="23"/>
      <c r="J319" s="23"/>
      <c r="K319" s="23" t="b">
        <v>0</v>
      </c>
      <c r="L319" s="22" t="str">
        <f t="shared" si="4"/>
        <v>CLAIM_HEADER-CLAIM_PROF_OUTSIDE_LAB_CHARGES_AMT</v>
      </c>
    </row>
    <row r="320" spans="1:12">
      <c r="A320" s="22" t="str">
        <f>IFERROR(IF(MATCH(L320,Medical!W:W,0)&gt;0,"Y","N"),"N")</f>
        <v>N</v>
      </c>
      <c r="B320" s="23" t="s">
        <v>1714</v>
      </c>
      <c r="C320" s="23" t="s">
        <v>1829</v>
      </c>
      <c r="D320" s="23" t="s">
        <v>1521</v>
      </c>
      <c r="E320" s="23">
        <v>69</v>
      </c>
      <c r="F320" s="23"/>
      <c r="G320" s="23">
        <v>5</v>
      </c>
      <c r="H320" s="23" t="b">
        <v>0</v>
      </c>
      <c r="I320" s="23"/>
      <c r="J320" s="23"/>
      <c r="K320" s="23" t="b">
        <v>0</v>
      </c>
      <c r="L320" s="22" t="str">
        <f t="shared" si="4"/>
        <v>CLAIM_HEADER-CLAIM_RECORD_RELEASE_ON_FILE</v>
      </c>
    </row>
    <row r="321" spans="1:12">
      <c r="A321" s="22" t="str">
        <f>IFERROR(IF(MATCH(L321,Medical!W:W,0)&gt;0,"Y","N"),"N")</f>
        <v>N</v>
      </c>
      <c r="B321" s="23" t="s">
        <v>1714</v>
      </c>
      <c r="C321" s="23" t="s">
        <v>1830</v>
      </c>
      <c r="D321" s="23" t="s">
        <v>1521</v>
      </c>
      <c r="E321" s="23">
        <v>70</v>
      </c>
      <c r="F321" s="23"/>
      <c r="G321" s="23">
        <v>5</v>
      </c>
      <c r="H321" s="23" t="b">
        <v>0</v>
      </c>
      <c r="I321" s="23"/>
      <c r="J321" s="23"/>
      <c r="K321" s="23" t="b">
        <v>0</v>
      </c>
      <c r="L321" s="22" t="str">
        <f t="shared" si="4"/>
        <v>CLAIM_HEADER-CLAIM_RISK_POPULATION</v>
      </c>
    </row>
    <row r="322" spans="1:12">
      <c r="A322" s="22" t="str">
        <f>IFERROR(IF(MATCH(L322,Medical!W:W,0)&gt;0,"Y","N"),"N")</f>
        <v>N</v>
      </c>
      <c r="B322" s="23" t="s">
        <v>1714</v>
      </c>
      <c r="C322" s="23" t="s">
        <v>1831</v>
      </c>
      <c r="D322" s="23" t="s">
        <v>1521</v>
      </c>
      <c r="E322" s="23">
        <v>72</v>
      </c>
      <c r="F322" s="23"/>
      <c r="G322" s="23">
        <v>5</v>
      </c>
      <c r="H322" s="23" t="b">
        <v>1</v>
      </c>
      <c r="I322" s="23"/>
      <c r="J322" s="23"/>
      <c r="K322" s="23" t="b">
        <v>0</v>
      </c>
      <c r="L322" s="22" t="str">
        <f t="shared" si="4"/>
        <v>CLAIM_HEADER-CLAIM_SPLIT_IND</v>
      </c>
    </row>
    <row r="323" spans="1:12">
      <c r="A323" s="22" t="str">
        <f>IFERROR(IF(MATCH(L323,Medical!W:W,0)&gt;0,"Y","N"),"N")</f>
        <v>N</v>
      </c>
      <c r="B323" s="23" t="s">
        <v>1714</v>
      </c>
      <c r="C323" s="23" t="s">
        <v>1832</v>
      </c>
      <c r="D323" s="23" t="s">
        <v>1521</v>
      </c>
      <c r="E323" s="23">
        <v>73</v>
      </c>
      <c r="F323" s="23"/>
      <c r="G323" s="23">
        <v>5</v>
      </c>
      <c r="H323" s="23" t="b">
        <v>0</v>
      </c>
      <c r="I323" s="23"/>
      <c r="J323" s="23"/>
      <c r="K323" s="23" t="b">
        <v>0</v>
      </c>
      <c r="L323" s="22" t="str">
        <f t="shared" ref="L323:L386" si="5">TRIM(B323)&amp;"-"&amp;TRIM(C323)</f>
        <v>CLAIM_HEADER-CLAIM_SUBMITTER_ID</v>
      </c>
    </row>
    <row r="324" spans="1:12">
      <c r="A324" s="22" t="str">
        <f>IFERROR(IF(MATCH(L324,Medical!W:W,0)&gt;0,"Y","N"),"N")</f>
        <v>N</v>
      </c>
      <c r="B324" s="23" t="s">
        <v>1714</v>
      </c>
      <c r="C324" s="23" t="s">
        <v>1833</v>
      </c>
      <c r="D324" s="23" t="s">
        <v>1713</v>
      </c>
      <c r="E324" s="23">
        <v>74</v>
      </c>
      <c r="F324" s="23"/>
      <c r="G324" s="23">
        <v>5</v>
      </c>
      <c r="H324" s="23" t="b">
        <v>0</v>
      </c>
      <c r="I324" s="23"/>
      <c r="J324" s="23"/>
      <c r="K324" s="23" t="b">
        <v>0</v>
      </c>
      <c r="L324" s="22" t="str">
        <f t="shared" si="5"/>
        <v>CLAIM_HEADER-CLAIM_SURCHARGE_AMT</v>
      </c>
    </row>
    <row r="325" spans="1:12">
      <c r="A325" s="22" t="str">
        <f>IFERROR(IF(MATCH(L325,Medical!W:W,0)&gt;0,"Y","N"),"N")</f>
        <v>N</v>
      </c>
      <c r="B325" s="23" t="s">
        <v>1714</v>
      </c>
      <c r="C325" s="23" t="s">
        <v>1834</v>
      </c>
      <c r="D325" s="23" t="s">
        <v>1534</v>
      </c>
      <c r="E325" s="23">
        <v>75</v>
      </c>
      <c r="F325" s="23"/>
      <c r="G325" s="23">
        <v>5</v>
      </c>
      <c r="H325" s="23" t="b">
        <v>1</v>
      </c>
      <c r="I325" s="23"/>
      <c r="J325" s="23" t="s">
        <v>1626</v>
      </c>
      <c r="K325" s="23" t="b">
        <v>0</v>
      </c>
      <c r="L325" s="22" t="str">
        <f t="shared" si="5"/>
        <v>CLAIM_HEADER-CLAIM_THRU_DT</v>
      </c>
    </row>
    <row r="326" spans="1:12">
      <c r="A326" s="22" t="str">
        <f>IFERROR(IF(MATCH(L326,Medical!W:W,0)&gt;0,"Y","N"),"N")</f>
        <v>N</v>
      </c>
      <c r="B326" s="23" t="s">
        <v>1714</v>
      </c>
      <c r="C326" s="23" t="s">
        <v>1835</v>
      </c>
      <c r="D326" s="23" t="s">
        <v>1521</v>
      </c>
      <c r="E326" s="23">
        <v>76</v>
      </c>
      <c r="F326" s="23"/>
      <c r="G326" s="23">
        <v>5</v>
      </c>
      <c r="H326" s="23" t="b">
        <v>1</v>
      </c>
      <c r="I326" s="23"/>
      <c r="J326" s="23"/>
      <c r="K326" s="23" t="b">
        <v>0</v>
      </c>
      <c r="L326" s="22" t="str">
        <f t="shared" si="5"/>
        <v>CLAIM_HEADER-CLAIM_TRAUMA_IND</v>
      </c>
    </row>
    <row r="327" spans="1:12">
      <c r="A327" s="22" t="str">
        <f>IFERROR(IF(MATCH(L327,Medical!W:W,0)&gt;0,"Y","N"),"N")</f>
        <v>N</v>
      </c>
      <c r="B327" s="23" t="s">
        <v>1714</v>
      </c>
      <c r="C327" s="66" t="s">
        <v>124</v>
      </c>
      <c r="D327" s="23" t="s">
        <v>1713</v>
      </c>
      <c r="E327" s="23">
        <v>77</v>
      </c>
      <c r="F327" s="23"/>
      <c r="G327" s="23">
        <v>5</v>
      </c>
      <c r="H327" s="23" t="b">
        <v>0</v>
      </c>
      <c r="I327" s="23"/>
      <c r="J327" s="23"/>
      <c r="K327" s="23" t="b">
        <v>0</v>
      </c>
      <c r="L327" s="22" t="str">
        <f t="shared" si="5"/>
        <v>CLAIM_HEADER-CLAIM_UNIT_VISITS_DAYS</v>
      </c>
    </row>
    <row r="328" spans="1:12">
      <c r="A328" s="22" t="str">
        <f>IFERROR(IF(MATCH(L328,Medical!W:W,0)&gt;0,"Y","N"),"N")</f>
        <v>N</v>
      </c>
      <c r="B328" s="23" t="s">
        <v>1714</v>
      </c>
      <c r="C328" s="23" t="s">
        <v>1836</v>
      </c>
      <c r="D328" s="23" t="s">
        <v>1521</v>
      </c>
      <c r="E328" s="23">
        <v>78</v>
      </c>
      <c r="F328" s="23"/>
      <c r="G328" s="23">
        <v>5</v>
      </c>
      <c r="H328" s="23" t="b">
        <v>1</v>
      </c>
      <c r="I328" s="23"/>
      <c r="J328" s="23"/>
      <c r="K328" s="23" t="b">
        <v>0</v>
      </c>
      <c r="L328" s="22" t="str">
        <f t="shared" si="5"/>
        <v>CLAIM_HEADER-CONDITION_CD_01</v>
      </c>
    </row>
    <row r="329" spans="1:12">
      <c r="A329" s="22" t="str">
        <f>IFERROR(IF(MATCH(L329,Medical!W:W,0)&gt;0,"Y","N"),"N")</f>
        <v>N</v>
      </c>
      <c r="B329" s="23" t="s">
        <v>1714</v>
      </c>
      <c r="C329" s="23" t="s">
        <v>1837</v>
      </c>
      <c r="D329" s="23" t="s">
        <v>1521</v>
      </c>
      <c r="E329" s="23">
        <v>79</v>
      </c>
      <c r="F329" s="23"/>
      <c r="G329" s="23">
        <v>5</v>
      </c>
      <c r="H329" s="23" t="b">
        <v>1</v>
      </c>
      <c r="I329" s="23"/>
      <c r="J329" s="23"/>
      <c r="K329" s="23" t="b">
        <v>0</v>
      </c>
      <c r="L329" s="22" t="str">
        <f t="shared" si="5"/>
        <v>CLAIM_HEADER-CONDITION_CD_02</v>
      </c>
    </row>
    <row r="330" spans="1:12">
      <c r="A330" s="22" t="str">
        <f>IFERROR(IF(MATCH(L330,Medical!W:W,0)&gt;0,"Y","N"),"N")</f>
        <v>N</v>
      </c>
      <c r="B330" s="23" t="s">
        <v>1714</v>
      </c>
      <c r="C330" s="23" t="s">
        <v>1838</v>
      </c>
      <c r="D330" s="23" t="s">
        <v>1521</v>
      </c>
      <c r="E330" s="23">
        <v>80</v>
      </c>
      <c r="F330" s="23"/>
      <c r="G330" s="23">
        <v>5</v>
      </c>
      <c r="H330" s="23" t="b">
        <v>1</v>
      </c>
      <c r="I330" s="23"/>
      <c r="J330" s="23"/>
      <c r="K330" s="23" t="b">
        <v>0</v>
      </c>
      <c r="L330" s="22" t="str">
        <f t="shared" si="5"/>
        <v>CLAIM_HEADER-CONDITION_CD_03</v>
      </c>
    </row>
    <row r="331" spans="1:12">
      <c r="A331" s="22" t="str">
        <f>IFERROR(IF(MATCH(L331,Medical!W:W,0)&gt;0,"Y","N"),"N")</f>
        <v>N</v>
      </c>
      <c r="B331" s="23" t="s">
        <v>1714</v>
      </c>
      <c r="C331" s="23" t="s">
        <v>1839</v>
      </c>
      <c r="D331" s="23" t="s">
        <v>1521</v>
      </c>
      <c r="E331" s="23">
        <v>81</v>
      </c>
      <c r="F331" s="23"/>
      <c r="G331" s="23">
        <v>5</v>
      </c>
      <c r="H331" s="23" t="b">
        <v>1</v>
      </c>
      <c r="I331" s="23"/>
      <c r="J331" s="23"/>
      <c r="K331" s="23" t="b">
        <v>0</v>
      </c>
      <c r="L331" s="22" t="str">
        <f t="shared" si="5"/>
        <v>CLAIM_HEADER-CONDITION_CD_04</v>
      </c>
    </row>
    <row r="332" spans="1:12">
      <c r="A332" s="22" t="str">
        <f>IFERROR(IF(MATCH(L332,Medical!W:W,0)&gt;0,"Y","N"),"N")</f>
        <v>N</v>
      </c>
      <c r="B332" s="23" t="s">
        <v>1714</v>
      </c>
      <c r="C332" s="23" t="s">
        <v>1840</v>
      </c>
      <c r="D332" s="23" t="s">
        <v>1521</v>
      </c>
      <c r="E332" s="23">
        <v>82</v>
      </c>
      <c r="F332" s="23"/>
      <c r="G332" s="23">
        <v>5</v>
      </c>
      <c r="H332" s="23" t="b">
        <v>1</v>
      </c>
      <c r="I332" s="23"/>
      <c r="J332" s="23"/>
      <c r="K332" s="23" t="b">
        <v>0</v>
      </c>
      <c r="L332" s="22" t="str">
        <f t="shared" si="5"/>
        <v>CLAIM_HEADER-CONDITION_CD_05</v>
      </c>
    </row>
    <row r="333" spans="1:12">
      <c r="A333" s="22" t="str">
        <f>IFERROR(IF(MATCH(L333,Medical!W:W,0)&gt;0,"Y","N"),"N")</f>
        <v>N</v>
      </c>
      <c r="B333" s="23" t="s">
        <v>1714</v>
      </c>
      <c r="C333" s="23" t="s">
        <v>1841</v>
      </c>
      <c r="D333" s="23" t="s">
        <v>1521</v>
      </c>
      <c r="E333" s="23">
        <v>83</v>
      </c>
      <c r="F333" s="23"/>
      <c r="G333" s="23">
        <v>5</v>
      </c>
      <c r="H333" s="23" t="b">
        <v>1</v>
      </c>
      <c r="I333" s="23"/>
      <c r="J333" s="23"/>
      <c r="K333" s="23" t="b">
        <v>0</v>
      </c>
      <c r="L333" s="22" t="str">
        <f t="shared" si="5"/>
        <v>CLAIM_HEADER-CONDITION_CD_06</v>
      </c>
    </row>
    <row r="334" spans="1:12">
      <c r="A334" s="22" t="str">
        <f>IFERROR(IF(MATCH(L334,Medical!W:W,0)&gt;0,"Y","N"),"N")</f>
        <v>N</v>
      </c>
      <c r="B334" s="23" t="s">
        <v>1714</v>
      </c>
      <c r="C334" s="23" t="s">
        <v>1842</v>
      </c>
      <c r="D334" s="23" t="s">
        <v>1521</v>
      </c>
      <c r="E334" s="23">
        <v>84</v>
      </c>
      <c r="F334" s="23"/>
      <c r="G334" s="23">
        <v>5</v>
      </c>
      <c r="H334" s="23" t="b">
        <v>1</v>
      </c>
      <c r="I334" s="23"/>
      <c r="J334" s="23"/>
      <c r="K334" s="23" t="b">
        <v>0</v>
      </c>
      <c r="L334" s="22" t="str">
        <f t="shared" si="5"/>
        <v>CLAIM_HEADER-CONDITION_CD_07</v>
      </c>
    </row>
    <row r="335" spans="1:12">
      <c r="A335" s="22" t="str">
        <f>IFERROR(IF(MATCH(L335,Medical!W:W,0)&gt;0,"Y","N"),"N")</f>
        <v>N</v>
      </c>
      <c r="B335" s="23" t="s">
        <v>1714</v>
      </c>
      <c r="C335" s="23" t="s">
        <v>1843</v>
      </c>
      <c r="D335" s="23" t="s">
        <v>1521</v>
      </c>
      <c r="E335" s="23">
        <v>85</v>
      </c>
      <c r="F335" s="23"/>
      <c r="G335" s="23">
        <v>5</v>
      </c>
      <c r="H335" s="23" t="b">
        <v>1</v>
      </c>
      <c r="I335" s="23"/>
      <c r="J335" s="23"/>
      <c r="K335" s="23" t="b">
        <v>0</v>
      </c>
      <c r="L335" s="22" t="str">
        <f t="shared" si="5"/>
        <v>CLAIM_HEADER-CONDITION_CD_08</v>
      </c>
    </row>
    <row r="336" spans="1:12">
      <c r="A336" s="22" t="str">
        <f>IFERROR(IF(MATCH(L336,Medical!W:W,0)&gt;0,"Y","N"),"N")</f>
        <v>N</v>
      </c>
      <c r="B336" s="23" t="s">
        <v>1714</v>
      </c>
      <c r="C336" s="23" t="s">
        <v>1844</v>
      </c>
      <c r="D336" s="23" t="s">
        <v>1521</v>
      </c>
      <c r="E336" s="23">
        <v>86</v>
      </c>
      <c r="F336" s="23"/>
      <c r="G336" s="23">
        <v>5</v>
      </c>
      <c r="H336" s="23" t="b">
        <v>1</v>
      </c>
      <c r="I336" s="23"/>
      <c r="J336" s="23"/>
      <c r="K336" s="23" t="b">
        <v>0</v>
      </c>
      <c r="L336" s="22" t="str">
        <f t="shared" si="5"/>
        <v>CLAIM_HEADER-CONDITION_CD_09</v>
      </c>
    </row>
    <row r="337" spans="1:12">
      <c r="A337" s="22" t="str">
        <f>IFERROR(IF(MATCH(L337,Medical!W:W,0)&gt;0,"Y","N"),"N")</f>
        <v>N</v>
      </c>
      <c r="B337" s="23" t="s">
        <v>1714</v>
      </c>
      <c r="C337" s="23" t="s">
        <v>1845</v>
      </c>
      <c r="D337" s="23" t="s">
        <v>1521</v>
      </c>
      <c r="E337" s="23">
        <v>87</v>
      </c>
      <c r="F337" s="23"/>
      <c r="G337" s="23">
        <v>5</v>
      </c>
      <c r="H337" s="23" t="b">
        <v>1</v>
      </c>
      <c r="I337" s="23"/>
      <c r="J337" s="23"/>
      <c r="K337" s="23" t="b">
        <v>0</v>
      </c>
      <c r="L337" s="22" t="str">
        <f t="shared" si="5"/>
        <v>CLAIM_HEADER-CONDITION_CD_10</v>
      </c>
    </row>
    <row r="338" spans="1:12">
      <c r="A338" s="22" t="str">
        <f>IFERROR(IF(MATCH(L338,Medical!W:W,0)&gt;0,"Y","N"),"N")</f>
        <v>N</v>
      </c>
      <c r="B338" s="23" t="s">
        <v>1714</v>
      </c>
      <c r="C338" s="23" t="s">
        <v>1517</v>
      </c>
      <c r="D338" s="23" t="s">
        <v>1518</v>
      </c>
      <c r="E338" s="23">
        <v>1</v>
      </c>
      <c r="F338" s="23" t="s">
        <v>1519</v>
      </c>
      <c r="G338" s="23">
        <v>5</v>
      </c>
      <c r="H338" s="23" t="b">
        <v>1</v>
      </c>
      <c r="I338" s="23"/>
      <c r="J338" s="23"/>
      <c r="K338" s="23" t="b">
        <v>0</v>
      </c>
      <c r="L338" s="22" t="str">
        <f t="shared" si="5"/>
        <v>CLAIM_HEADER-DP_CREATE_TIMESTAMP</v>
      </c>
    </row>
    <row r="339" spans="1:12">
      <c r="A339" s="22" t="str">
        <f>IFERROR(IF(MATCH(L339,Medical!W:W,0)&gt;0,"Y","N"),"N")</f>
        <v>N</v>
      </c>
      <c r="B339" s="23" t="s">
        <v>1714</v>
      </c>
      <c r="C339" s="23" t="s">
        <v>1520</v>
      </c>
      <c r="D339" s="23" t="s">
        <v>1518</v>
      </c>
      <c r="E339" s="23">
        <v>2</v>
      </c>
      <c r="F339" s="23" t="s">
        <v>1519</v>
      </c>
      <c r="G339" s="23">
        <v>5</v>
      </c>
      <c r="H339" s="23" t="b">
        <v>1</v>
      </c>
      <c r="I339" s="23"/>
      <c r="J339" s="23"/>
      <c r="K339" s="23" t="b">
        <v>0</v>
      </c>
      <c r="L339" s="22" t="str">
        <f t="shared" si="5"/>
        <v>CLAIM_HEADER-DP_UPDATE_TIMESTAMP</v>
      </c>
    </row>
    <row r="340" spans="1:12">
      <c r="A340" s="22" t="str">
        <f>IFERROR(IF(MATCH(L340,Medical!W:W,0)&gt;0,"Y","N"),"N")</f>
        <v>N</v>
      </c>
      <c r="B340" s="23" t="s">
        <v>1714</v>
      </c>
      <c r="C340" s="23" t="s">
        <v>477</v>
      </c>
      <c r="D340" s="23" t="s">
        <v>1521</v>
      </c>
      <c r="E340" s="23">
        <v>3</v>
      </c>
      <c r="F340" s="23" t="s">
        <v>1522</v>
      </c>
      <c r="G340" s="23">
        <v>5</v>
      </c>
      <c r="H340" s="23" t="b">
        <v>1</v>
      </c>
      <c r="I340" s="23"/>
      <c r="J340" s="23"/>
      <c r="K340" s="23" t="b">
        <v>0</v>
      </c>
      <c r="L340" s="22" t="str">
        <f t="shared" si="5"/>
        <v>CLAIM_HEADER-DP_RUN_ID</v>
      </c>
    </row>
    <row r="341" spans="1:12">
      <c r="A341" s="22" t="str">
        <f>IFERROR(IF(MATCH(L341,Medical!W:W,0)&gt;0,"Y","N"),"N")</f>
        <v>N</v>
      </c>
      <c r="B341" s="23" t="s">
        <v>1714</v>
      </c>
      <c r="C341" s="23" t="s">
        <v>1846</v>
      </c>
      <c r="D341" s="23" t="s">
        <v>1847</v>
      </c>
      <c r="E341" s="23">
        <v>4</v>
      </c>
      <c r="F341" s="23" t="s">
        <v>1848</v>
      </c>
      <c r="G341" s="23">
        <v>5</v>
      </c>
      <c r="H341" s="23" t="b">
        <v>1</v>
      </c>
      <c r="I341" s="23"/>
      <c r="J341" s="23"/>
      <c r="K341" s="23" t="b">
        <v>0</v>
      </c>
      <c r="L341" s="22" t="str">
        <f t="shared" si="5"/>
        <v>CLAIM_HEADER-DP_ACTIVE_RECORD_FLAG</v>
      </c>
    </row>
    <row r="342" spans="1:12">
      <c r="A342" s="22" t="str">
        <f>IFERROR(IF(MATCH(L342,Medical!W:W,0)&gt;0,"Y","N"),"N")</f>
        <v>N</v>
      </c>
      <c r="B342" s="23" t="s">
        <v>1714</v>
      </c>
      <c r="C342" s="23" t="s">
        <v>1523</v>
      </c>
      <c r="D342" s="23" t="s">
        <v>1847</v>
      </c>
      <c r="E342" s="23">
        <v>4</v>
      </c>
      <c r="F342" s="23" t="s">
        <v>1849</v>
      </c>
      <c r="G342" s="23">
        <v>5</v>
      </c>
      <c r="H342" s="23" t="b">
        <v>1</v>
      </c>
      <c r="I342" s="23"/>
      <c r="J342" s="23"/>
      <c r="K342" s="23" t="b">
        <v>0</v>
      </c>
      <c r="L342" s="22" t="str">
        <f t="shared" si="5"/>
        <v>CLAIM_HEADER-DP_LAST_LOAD_FLAG</v>
      </c>
    </row>
    <row r="343" spans="1:12">
      <c r="A343" s="22" t="str">
        <f>IFERROR(IF(MATCH(L343,Medical!W:W,0)&gt;0,"Y","N"),"N")</f>
        <v>N</v>
      </c>
      <c r="B343" s="23" t="s">
        <v>1714</v>
      </c>
      <c r="C343" s="23" t="s">
        <v>1850</v>
      </c>
      <c r="D343" s="23" t="s">
        <v>1527</v>
      </c>
      <c r="E343" s="23">
        <v>5</v>
      </c>
      <c r="F343" s="23" t="s">
        <v>1665</v>
      </c>
      <c r="G343" s="23">
        <v>5</v>
      </c>
      <c r="H343" s="23" t="b">
        <v>1</v>
      </c>
      <c r="I343" s="23"/>
      <c r="J343" s="23"/>
      <c r="K343" s="23" t="b">
        <v>0</v>
      </c>
      <c r="L343" s="22" t="str">
        <f t="shared" si="5"/>
        <v>CLAIM_HEADER-CLAIM_HEADER_SID</v>
      </c>
    </row>
    <row r="344" spans="1:12">
      <c r="A344" s="22" t="str">
        <f>IFERROR(IF(MATCH(L344,Medical!W:W,0)&gt;0,"Y","N"),"N")</f>
        <v>N</v>
      </c>
      <c r="B344" s="23" t="s">
        <v>1714</v>
      </c>
      <c r="C344" s="23" t="s">
        <v>1664</v>
      </c>
      <c r="D344" s="23" t="s">
        <v>1851</v>
      </c>
      <c r="E344" s="23">
        <v>6</v>
      </c>
      <c r="F344" s="23" t="s">
        <v>1852</v>
      </c>
      <c r="G344" s="23">
        <v>5</v>
      </c>
      <c r="H344" s="23" t="b">
        <v>1</v>
      </c>
      <c r="I344" s="23"/>
      <c r="J344" s="23"/>
      <c r="K344" s="23" t="b">
        <v>0</v>
      </c>
      <c r="L344" s="22" t="str">
        <f t="shared" si="5"/>
        <v>CLAIM_HEADER-MEMBER_SID</v>
      </c>
    </row>
    <row r="345" spans="1:12">
      <c r="A345" s="22" t="str">
        <f>IFERROR(IF(MATCH(L345,Medical!W:W,0)&gt;0,"Y","N"),"N")</f>
        <v>N</v>
      </c>
      <c r="B345" s="23" t="s">
        <v>1714</v>
      </c>
      <c r="C345" s="23" t="s">
        <v>1853</v>
      </c>
      <c r="D345" s="23" t="s">
        <v>1851</v>
      </c>
      <c r="E345" s="23">
        <v>7</v>
      </c>
      <c r="F345" s="23" t="s">
        <v>1854</v>
      </c>
      <c r="G345" s="23">
        <v>5</v>
      </c>
      <c r="H345" s="23" t="b">
        <v>1</v>
      </c>
      <c r="I345" s="23"/>
      <c r="J345" s="23"/>
      <c r="K345" s="23" t="b">
        <v>0</v>
      </c>
      <c r="L345" s="22" t="str">
        <f t="shared" si="5"/>
        <v>CLAIM_HEADER-MEMBER_MBR_FILE_SID</v>
      </c>
    </row>
    <row r="346" spans="1:12">
      <c r="A346" s="22" t="str">
        <f>IFERROR(IF(MATCH(L346,Medical!W:W,0)&gt;0,"Y","N"),"N")</f>
        <v>N</v>
      </c>
      <c r="B346" s="23" t="s">
        <v>1714</v>
      </c>
      <c r="C346" s="23" t="s">
        <v>1683</v>
      </c>
      <c r="D346" s="23" t="s">
        <v>1851</v>
      </c>
      <c r="E346" s="23">
        <v>8</v>
      </c>
      <c r="F346" s="23" t="s">
        <v>1855</v>
      </c>
      <c r="G346" s="23">
        <v>5</v>
      </c>
      <c r="H346" s="23" t="b">
        <v>1</v>
      </c>
      <c r="I346" s="23"/>
      <c r="J346" s="23"/>
      <c r="K346" s="23" t="b">
        <v>0</v>
      </c>
      <c r="L346" s="22" t="str">
        <f t="shared" si="5"/>
        <v>CLAIM_HEADER-PATIENT_SID</v>
      </c>
    </row>
    <row r="347" spans="1:12">
      <c r="A347" s="22" t="str">
        <f>IFERROR(IF(MATCH(L347,Medical!W:W,0)&gt;0,"Y","N"),"N")</f>
        <v>N</v>
      </c>
      <c r="B347" s="23" t="s">
        <v>1714</v>
      </c>
      <c r="C347" s="23" t="s">
        <v>1856</v>
      </c>
      <c r="D347" s="23" t="s">
        <v>1851</v>
      </c>
      <c r="E347" s="23">
        <v>9</v>
      </c>
      <c r="F347" s="23" t="s">
        <v>1857</v>
      </c>
      <c r="G347" s="23">
        <v>5</v>
      </c>
      <c r="H347" s="23" t="b">
        <v>1</v>
      </c>
      <c r="I347" s="23"/>
      <c r="J347" s="23"/>
      <c r="K347" s="23" t="b">
        <v>0</v>
      </c>
      <c r="L347" s="22" t="str">
        <f t="shared" si="5"/>
        <v>CLAIM_HEADER-PROVIDER_ATTENDING_SID</v>
      </c>
    </row>
    <row r="348" spans="1:12">
      <c r="A348" s="22" t="str">
        <f>IFERROR(IF(MATCH(L348,Medical!W:W,0)&gt;0,"Y","N"),"N")</f>
        <v>N</v>
      </c>
      <c r="B348" s="23" t="s">
        <v>1714</v>
      </c>
      <c r="C348" s="23" t="s">
        <v>1858</v>
      </c>
      <c r="D348" s="23" t="s">
        <v>1851</v>
      </c>
      <c r="E348" s="23">
        <v>10</v>
      </c>
      <c r="F348" s="23" t="s">
        <v>1859</v>
      </c>
      <c r="G348" s="23">
        <v>5</v>
      </c>
      <c r="H348" s="23" t="b">
        <v>1</v>
      </c>
      <c r="I348" s="23"/>
      <c r="J348" s="23"/>
      <c r="K348" s="23" t="b">
        <v>0</v>
      </c>
      <c r="L348" s="22" t="str">
        <f t="shared" si="5"/>
        <v>CLAIM_HEADER-PROVIDER_ATTENDING_PROV_FILE_SID</v>
      </c>
    </row>
    <row r="349" spans="1:12">
      <c r="A349" s="22" t="str">
        <f>IFERROR(IF(MATCH(L349,Medical!W:W,0)&gt;0,"Y","N"),"N")</f>
        <v>N</v>
      </c>
      <c r="B349" s="23" t="s">
        <v>1714</v>
      </c>
      <c r="C349" s="23" t="s">
        <v>1860</v>
      </c>
      <c r="D349" s="23" t="s">
        <v>1851</v>
      </c>
      <c r="E349" s="23">
        <v>11</v>
      </c>
      <c r="F349" s="23" t="s">
        <v>1857</v>
      </c>
      <c r="G349" s="23">
        <v>5</v>
      </c>
      <c r="H349" s="23" t="b">
        <v>1</v>
      </c>
      <c r="I349" s="23"/>
      <c r="J349" s="23"/>
      <c r="K349" s="23" t="b">
        <v>0</v>
      </c>
      <c r="L349" s="22" t="str">
        <f t="shared" si="5"/>
        <v>CLAIM_HEADER-PROVIDER_ADMITTING_SID</v>
      </c>
    </row>
    <row r="350" spans="1:12">
      <c r="A350" s="22" t="str">
        <f>IFERROR(IF(MATCH(L350,Medical!W:W,0)&gt;0,"Y","N"),"N")</f>
        <v>N</v>
      </c>
      <c r="B350" s="23" t="s">
        <v>1714</v>
      </c>
      <c r="C350" s="23" t="s">
        <v>1861</v>
      </c>
      <c r="D350" s="23" t="s">
        <v>1851</v>
      </c>
      <c r="E350" s="23">
        <v>12</v>
      </c>
      <c r="F350" s="23" t="s">
        <v>1859</v>
      </c>
      <c r="G350" s="23">
        <v>5</v>
      </c>
      <c r="H350" s="23" t="b">
        <v>1</v>
      </c>
      <c r="I350" s="23"/>
      <c r="J350" s="23"/>
      <c r="K350" s="23" t="b">
        <v>0</v>
      </c>
      <c r="L350" s="22" t="str">
        <f t="shared" si="5"/>
        <v>CLAIM_HEADER-PROVIDER_ADMITTING_PROV_FILE_SID</v>
      </c>
    </row>
    <row r="351" spans="1:12">
      <c r="A351" s="22" t="str">
        <f>IFERROR(IF(MATCH(L351,Medical!W:W,0)&gt;0,"Y","N"),"N")</f>
        <v>N</v>
      </c>
      <c r="B351" s="23" t="s">
        <v>1714</v>
      </c>
      <c r="C351" s="23" t="s">
        <v>1862</v>
      </c>
      <c r="D351" s="23" t="s">
        <v>1851</v>
      </c>
      <c r="E351" s="23">
        <v>13</v>
      </c>
      <c r="F351" s="23" t="s">
        <v>1857</v>
      </c>
      <c r="G351" s="23">
        <v>5</v>
      </c>
      <c r="H351" s="23" t="b">
        <v>1</v>
      </c>
      <c r="I351" s="23"/>
      <c r="J351" s="23"/>
      <c r="K351" s="23" t="b">
        <v>0</v>
      </c>
      <c r="L351" s="22" t="str">
        <f t="shared" si="5"/>
        <v>CLAIM_HEADER-PROVIDER_BILLING_SID</v>
      </c>
    </row>
    <row r="352" spans="1:12">
      <c r="A352" s="22" t="str">
        <f>IFERROR(IF(MATCH(L352,Medical!W:W,0)&gt;0,"Y","N"),"N")</f>
        <v>N</v>
      </c>
      <c r="B352" s="23" t="s">
        <v>1714</v>
      </c>
      <c r="C352" s="23" t="s">
        <v>1863</v>
      </c>
      <c r="D352" s="23" t="s">
        <v>1851</v>
      </c>
      <c r="E352" s="23">
        <v>14</v>
      </c>
      <c r="F352" s="23" t="s">
        <v>1859</v>
      </c>
      <c r="G352" s="23">
        <v>5</v>
      </c>
      <c r="H352" s="23" t="b">
        <v>1</v>
      </c>
      <c r="I352" s="23"/>
      <c r="J352" s="23"/>
      <c r="K352" s="23" t="b">
        <v>0</v>
      </c>
      <c r="L352" s="22" t="str">
        <f t="shared" si="5"/>
        <v>CLAIM_HEADER-PROVIDER_BILLING_PROV_FILE_SID</v>
      </c>
    </row>
    <row r="353" spans="1:12">
      <c r="A353" s="22" t="str">
        <f>IFERROR(IF(MATCH(L353,Medical!W:W,0)&gt;0,"Y","N"),"N")</f>
        <v>N</v>
      </c>
      <c r="B353" s="23" t="s">
        <v>1714</v>
      </c>
      <c r="C353" s="23" t="s">
        <v>1864</v>
      </c>
      <c r="D353" s="23" t="s">
        <v>1851</v>
      </c>
      <c r="E353" s="23">
        <v>15</v>
      </c>
      <c r="F353" s="23" t="s">
        <v>1857</v>
      </c>
      <c r="G353" s="23">
        <v>5</v>
      </c>
      <c r="H353" s="23" t="b">
        <v>1</v>
      </c>
      <c r="I353" s="23"/>
      <c r="J353" s="23"/>
      <c r="K353" s="23" t="b">
        <v>0</v>
      </c>
      <c r="L353" s="22" t="str">
        <f t="shared" si="5"/>
        <v>CLAIM_HEADER-PROVIDER_BILLING_GROUP_SID</v>
      </c>
    </row>
    <row r="354" spans="1:12">
      <c r="A354" s="22" t="str">
        <f>IFERROR(IF(MATCH(L354,Medical!W:W,0)&gt;0,"Y","N"),"N")</f>
        <v>N</v>
      </c>
      <c r="B354" s="23" t="s">
        <v>1714</v>
      </c>
      <c r="C354" s="23" t="s">
        <v>1865</v>
      </c>
      <c r="D354" s="23" t="s">
        <v>1851</v>
      </c>
      <c r="E354" s="23">
        <v>16</v>
      </c>
      <c r="F354" s="23" t="s">
        <v>1859</v>
      </c>
      <c r="G354" s="23">
        <v>5</v>
      </c>
      <c r="H354" s="23" t="b">
        <v>1</v>
      </c>
      <c r="I354" s="23"/>
      <c r="J354" s="23"/>
      <c r="K354" s="23" t="b">
        <v>0</v>
      </c>
      <c r="L354" s="22" t="str">
        <f t="shared" si="5"/>
        <v>CLAIM_HEADER-PROVIDER_BILLING_GROUP_PROV_FILE_SID</v>
      </c>
    </row>
    <row r="355" spans="1:12">
      <c r="A355" s="22" t="str">
        <f>IFERROR(IF(MATCH(L355,Medical!W:W,0)&gt;0,"Y","N"),"N")</f>
        <v>N</v>
      </c>
      <c r="B355" s="23" t="s">
        <v>1714</v>
      </c>
      <c r="C355" s="23" t="s">
        <v>1866</v>
      </c>
      <c r="D355" s="23" t="s">
        <v>1851</v>
      </c>
      <c r="E355" s="23">
        <v>17</v>
      </c>
      <c r="F355" s="23" t="s">
        <v>1857</v>
      </c>
      <c r="G355" s="23">
        <v>5</v>
      </c>
      <c r="H355" s="23" t="b">
        <v>1</v>
      </c>
      <c r="I355" s="23"/>
      <c r="J355" s="23"/>
      <c r="K355" s="23" t="b">
        <v>0</v>
      </c>
      <c r="L355" s="22" t="str">
        <f t="shared" si="5"/>
        <v>CLAIM_HEADER-PROVIDER_OPERATING_SID</v>
      </c>
    </row>
    <row r="356" spans="1:12">
      <c r="A356" s="22" t="str">
        <f>IFERROR(IF(MATCH(L356,Medical!W:W,0)&gt;0,"Y","N"),"N")</f>
        <v>N</v>
      </c>
      <c r="B356" s="23" t="s">
        <v>1714</v>
      </c>
      <c r="C356" s="23" t="s">
        <v>1867</v>
      </c>
      <c r="D356" s="23" t="s">
        <v>1851</v>
      </c>
      <c r="E356" s="23">
        <v>18</v>
      </c>
      <c r="F356" s="23" t="s">
        <v>1859</v>
      </c>
      <c r="G356" s="23">
        <v>5</v>
      </c>
      <c r="H356" s="23" t="b">
        <v>1</v>
      </c>
      <c r="I356" s="23"/>
      <c r="J356" s="23"/>
      <c r="K356" s="23" t="b">
        <v>0</v>
      </c>
      <c r="L356" s="22" t="str">
        <f t="shared" si="5"/>
        <v>CLAIM_HEADER-PROVIDER_OPERATING_PROV_FILE_SID</v>
      </c>
    </row>
    <row r="357" spans="1:12">
      <c r="A357" s="22" t="str">
        <f>IFERROR(IF(MATCH(L357,Medical!W:W,0)&gt;0,"Y","N"),"N")</f>
        <v>N</v>
      </c>
      <c r="B357" s="23" t="s">
        <v>1714</v>
      </c>
      <c r="C357" s="23" t="s">
        <v>1868</v>
      </c>
      <c r="D357" s="23" t="s">
        <v>1851</v>
      </c>
      <c r="E357" s="23">
        <v>19</v>
      </c>
      <c r="F357" s="23" t="s">
        <v>1857</v>
      </c>
      <c r="G357" s="23">
        <v>5</v>
      </c>
      <c r="H357" s="23" t="b">
        <v>1</v>
      </c>
      <c r="I357" s="23"/>
      <c r="J357" s="23"/>
      <c r="K357" s="23" t="b">
        <v>0</v>
      </c>
      <c r="L357" s="22" t="str">
        <f t="shared" si="5"/>
        <v>CLAIM_HEADER-PROVIDER_PCP_SID</v>
      </c>
    </row>
    <row r="358" spans="1:12">
      <c r="A358" s="22" t="str">
        <f>IFERROR(IF(MATCH(L358,Medical!W:W,0)&gt;0,"Y","N"),"N")</f>
        <v>N</v>
      </c>
      <c r="B358" s="23" t="s">
        <v>1714</v>
      </c>
      <c r="C358" s="23" t="s">
        <v>1869</v>
      </c>
      <c r="D358" s="23" t="s">
        <v>1851</v>
      </c>
      <c r="E358" s="23">
        <v>20</v>
      </c>
      <c r="F358" s="23" t="s">
        <v>1859</v>
      </c>
      <c r="G358" s="23">
        <v>5</v>
      </c>
      <c r="H358" s="23" t="b">
        <v>1</v>
      </c>
      <c r="I358" s="23"/>
      <c r="J358" s="23"/>
      <c r="K358" s="23" t="b">
        <v>0</v>
      </c>
      <c r="L358" s="22" t="str">
        <f t="shared" si="5"/>
        <v>CLAIM_HEADER-PROVIDER_PCP_PROV_FILE_SID</v>
      </c>
    </row>
    <row r="359" spans="1:12">
      <c r="A359" s="22" t="str">
        <f>IFERROR(IF(MATCH(L359,Medical!W:W,0)&gt;0,"Y","N"),"N")</f>
        <v>N</v>
      </c>
      <c r="B359" s="23" t="s">
        <v>1714</v>
      </c>
      <c r="C359" s="23" t="s">
        <v>1870</v>
      </c>
      <c r="D359" s="23" t="s">
        <v>1851</v>
      </c>
      <c r="E359" s="23">
        <v>23</v>
      </c>
      <c r="F359" s="23" t="s">
        <v>1857</v>
      </c>
      <c r="G359" s="23">
        <v>5</v>
      </c>
      <c r="H359" s="23" t="b">
        <v>1</v>
      </c>
      <c r="I359" s="23"/>
      <c r="J359" s="23"/>
      <c r="K359" s="23" t="b">
        <v>0</v>
      </c>
      <c r="L359" s="22" t="str">
        <f t="shared" si="5"/>
        <v>CLAIM_HEADER-PROVIDER_PCP_GROUP_SID</v>
      </c>
    </row>
    <row r="360" spans="1:12">
      <c r="A360" s="22" t="str">
        <f>IFERROR(IF(MATCH(L360,Medical!W:W,0)&gt;0,"Y","N"),"N")</f>
        <v>N</v>
      </c>
      <c r="B360" s="23" t="s">
        <v>1714</v>
      </c>
      <c r="C360" s="23" t="s">
        <v>1871</v>
      </c>
      <c r="D360" s="23" t="s">
        <v>1851</v>
      </c>
      <c r="E360" s="23">
        <v>24</v>
      </c>
      <c r="F360" s="23" t="s">
        <v>1859</v>
      </c>
      <c r="G360" s="23">
        <v>5</v>
      </c>
      <c r="H360" s="23" t="b">
        <v>1</v>
      </c>
      <c r="I360" s="23"/>
      <c r="J360" s="23"/>
      <c r="K360" s="23" t="b">
        <v>0</v>
      </c>
      <c r="L360" s="22" t="str">
        <f t="shared" si="5"/>
        <v>CLAIM_HEADER-PROVIDER_PCP_GROUP_PROV_FILE_SID</v>
      </c>
    </row>
    <row r="361" spans="1:12">
      <c r="A361" s="22" t="str">
        <f>IFERROR(IF(MATCH(L361,Medical!W:W,0)&gt;0,"Y","N"),"N")</f>
        <v>N</v>
      </c>
      <c r="B361" s="23" t="s">
        <v>1714</v>
      </c>
      <c r="C361" s="23" t="s">
        <v>1872</v>
      </c>
      <c r="D361" s="23" t="s">
        <v>1851</v>
      </c>
      <c r="E361" s="23">
        <v>21</v>
      </c>
      <c r="F361" s="23" t="s">
        <v>1857</v>
      </c>
      <c r="G361" s="23">
        <v>5</v>
      </c>
      <c r="H361" s="23" t="b">
        <v>1</v>
      </c>
      <c r="I361" s="23"/>
      <c r="J361" s="23"/>
      <c r="K361" s="23" t="b">
        <v>0</v>
      </c>
      <c r="L361" s="22" t="str">
        <f t="shared" si="5"/>
        <v>CLAIM_HEADER-PROVIDER_REFERRING_SID</v>
      </c>
    </row>
    <row r="362" spans="1:12">
      <c r="A362" s="22" t="str">
        <f>IFERROR(IF(MATCH(L362,Medical!W:W,0)&gt;0,"Y","N"),"N")</f>
        <v>N</v>
      </c>
      <c r="B362" s="23" t="s">
        <v>1714</v>
      </c>
      <c r="C362" s="23" t="s">
        <v>1873</v>
      </c>
      <c r="D362" s="23" t="s">
        <v>1851</v>
      </c>
      <c r="E362" s="23">
        <v>22</v>
      </c>
      <c r="F362" s="23" t="s">
        <v>1859</v>
      </c>
      <c r="G362" s="23">
        <v>5</v>
      </c>
      <c r="H362" s="23" t="b">
        <v>1</v>
      </c>
      <c r="I362" s="23"/>
      <c r="J362" s="23"/>
      <c r="K362" s="23" t="b">
        <v>0</v>
      </c>
      <c r="L362" s="22" t="str">
        <f t="shared" si="5"/>
        <v>CLAIM_HEADER-PROVIDER_REFERRING_PROV_FILE_SID</v>
      </c>
    </row>
    <row r="363" spans="1:12">
      <c r="A363" s="22" t="str">
        <f>IFERROR(IF(MATCH(L363,Medical!W:W,0)&gt;0,"Y","N"),"N")</f>
        <v>N</v>
      </c>
      <c r="B363" s="23" t="s">
        <v>1714</v>
      </c>
      <c r="C363" s="23" t="s">
        <v>1874</v>
      </c>
      <c r="D363" s="23" t="s">
        <v>1851</v>
      </c>
      <c r="E363" s="23">
        <v>23</v>
      </c>
      <c r="F363" s="23" t="s">
        <v>1857</v>
      </c>
      <c r="G363" s="23">
        <v>5</v>
      </c>
      <c r="H363" s="23" t="b">
        <v>1</v>
      </c>
      <c r="I363" s="23"/>
      <c r="J363" s="23"/>
      <c r="K363" s="23" t="b">
        <v>0</v>
      </c>
      <c r="L363" s="22" t="str">
        <f t="shared" si="5"/>
        <v>CLAIM_HEADER-PROVIDER_REFERRING_GROUP_SID</v>
      </c>
    </row>
    <row r="364" spans="1:12">
      <c r="A364" s="22" t="str">
        <f>IFERROR(IF(MATCH(L364,Medical!W:W,0)&gt;0,"Y","N"),"N")</f>
        <v>N</v>
      </c>
      <c r="B364" s="23" t="s">
        <v>1714</v>
      </c>
      <c r="C364" s="23" t="s">
        <v>1875</v>
      </c>
      <c r="D364" s="23" t="s">
        <v>1851</v>
      </c>
      <c r="E364" s="23">
        <v>24</v>
      </c>
      <c r="F364" s="23" t="s">
        <v>1859</v>
      </c>
      <c r="G364" s="23">
        <v>5</v>
      </c>
      <c r="H364" s="23" t="b">
        <v>1</v>
      </c>
      <c r="I364" s="23"/>
      <c r="J364" s="23"/>
      <c r="K364" s="23" t="b">
        <v>0</v>
      </c>
      <c r="L364" s="22" t="str">
        <f t="shared" si="5"/>
        <v>CLAIM_HEADER-PROVIDER_REFERRING_GROUP_PROV_FILE_SID</v>
      </c>
    </row>
    <row r="365" spans="1:12">
      <c r="A365" s="22" t="str">
        <f>IFERROR(IF(MATCH(L365,Medical!W:W,0)&gt;0,"Y","N"),"N")</f>
        <v>N</v>
      </c>
      <c r="B365" s="23" t="s">
        <v>1714</v>
      </c>
      <c r="C365" s="23" t="s">
        <v>1876</v>
      </c>
      <c r="D365" s="23" t="s">
        <v>1521</v>
      </c>
      <c r="E365" s="23">
        <v>25</v>
      </c>
      <c r="F365" s="23"/>
      <c r="G365" s="23">
        <v>5</v>
      </c>
      <c r="H365" s="23" t="b">
        <v>0</v>
      </c>
      <c r="I365" s="23"/>
      <c r="J365" s="23"/>
      <c r="K365" s="23" t="b">
        <v>0</v>
      </c>
      <c r="L365" s="22" t="str">
        <f t="shared" si="5"/>
        <v>CLAIM_HEADER-ACCIDENT_STATE_CD</v>
      </c>
    </row>
    <row r="366" spans="1:12">
      <c r="A366" s="22" t="str">
        <f>IFERROR(IF(MATCH(L366,Medical!W:W,0)&gt;0,"Y","N"),"N")</f>
        <v>N</v>
      </c>
      <c r="B366" s="23" t="s">
        <v>1714</v>
      </c>
      <c r="C366" s="23" t="s">
        <v>1877</v>
      </c>
      <c r="D366" s="23" t="s">
        <v>1534</v>
      </c>
      <c r="E366" s="23">
        <v>26</v>
      </c>
      <c r="F366" s="23"/>
      <c r="G366" s="23">
        <v>5</v>
      </c>
      <c r="H366" s="23" t="b">
        <v>0</v>
      </c>
      <c r="I366" s="23"/>
      <c r="J366" s="23" t="s">
        <v>1626</v>
      </c>
      <c r="K366" s="23" t="b">
        <v>0</v>
      </c>
      <c r="L366" s="22" t="str">
        <f t="shared" si="5"/>
        <v>CLAIM_HEADER-CLAIM_ACCIDENT_DT</v>
      </c>
    </row>
    <row r="367" spans="1:12">
      <c r="A367" s="22" t="str">
        <f>IFERROR(IF(MATCH(L367,Medical!W:W,0)&gt;0,"Y","N"),"N")</f>
        <v>N</v>
      </c>
      <c r="B367" s="23" t="s">
        <v>1714</v>
      </c>
      <c r="C367" s="23" t="s">
        <v>93</v>
      </c>
      <c r="D367" s="23" t="s">
        <v>1521</v>
      </c>
      <c r="E367" s="23">
        <v>27</v>
      </c>
      <c r="F367" s="23"/>
      <c r="G367" s="23">
        <v>5</v>
      </c>
      <c r="H367" s="23" t="b">
        <v>1</v>
      </c>
      <c r="I367" s="23"/>
      <c r="J367" s="23"/>
      <c r="K367" s="23" t="b">
        <v>0</v>
      </c>
      <c r="L367" s="22" t="str">
        <f t="shared" si="5"/>
        <v>CLAIM_HEADER-CLAIM_ADMIT_DIAG_CD</v>
      </c>
    </row>
    <row r="368" spans="1:12">
      <c r="A368" s="22" t="str">
        <f>IFERROR(IF(MATCH(L368,Medical!W:W,0)&gt;0,"Y","N"),"N")</f>
        <v>N</v>
      </c>
      <c r="B368" s="23" t="s">
        <v>1714</v>
      </c>
      <c r="C368" s="23" t="s">
        <v>1878</v>
      </c>
      <c r="D368" s="23" t="s">
        <v>1521</v>
      </c>
      <c r="E368" s="23">
        <v>28</v>
      </c>
      <c r="F368" s="23"/>
      <c r="G368" s="23">
        <v>5</v>
      </c>
      <c r="H368" s="23" t="b">
        <v>0</v>
      </c>
      <c r="I368" s="23"/>
      <c r="J368" s="23"/>
      <c r="K368" s="23" t="b">
        <v>0</v>
      </c>
      <c r="L368" s="22" t="str">
        <f t="shared" si="5"/>
        <v>CLAIM_HEADER-CLAIM_ADMIT_DIAG_IND</v>
      </c>
    </row>
    <row r="369" spans="1:12">
      <c r="A369" s="22" t="str">
        <f>IFERROR(IF(MATCH(L369,Medical!W:W,0)&gt;0,"Y","N"),"N")</f>
        <v>N</v>
      </c>
      <c r="B369" s="23" t="s">
        <v>1714</v>
      </c>
      <c r="C369" s="23" t="s">
        <v>95</v>
      </c>
      <c r="D369" s="23" t="s">
        <v>1534</v>
      </c>
      <c r="E369" s="23">
        <v>29</v>
      </c>
      <c r="F369" s="23"/>
      <c r="G369" s="23">
        <v>5</v>
      </c>
      <c r="H369" s="23" t="b">
        <v>1</v>
      </c>
      <c r="I369" s="23"/>
      <c r="J369" s="23" t="s">
        <v>1626</v>
      </c>
      <c r="K369" s="23" t="b">
        <v>1</v>
      </c>
      <c r="L369" s="22" t="str">
        <f t="shared" si="5"/>
        <v>CLAIM_HEADER-CLAIM_ADMIT_DT</v>
      </c>
    </row>
    <row r="370" spans="1:12">
      <c r="A370" s="22" t="str">
        <f>IFERROR(IF(MATCH(L370,Medical!W:W,0)&gt;0,"Y","N"),"N")</f>
        <v>N</v>
      </c>
      <c r="B370" s="23" t="s">
        <v>1714</v>
      </c>
      <c r="C370" s="23" t="s">
        <v>98</v>
      </c>
      <c r="D370" s="23" t="s">
        <v>1521</v>
      </c>
      <c r="E370" s="23">
        <v>30</v>
      </c>
      <c r="F370" s="23"/>
      <c r="G370" s="23">
        <v>5</v>
      </c>
      <c r="H370" s="23" t="b">
        <v>1</v>
      </c>
      <c r="I370" s="23"/>
      <c r="J370" s="23"/>
      <c r="K370" s="23" t="b">
        <v>0</v>
      </c>
      <c r="L370" s="22" t="str">
        <f t="shared" si="5"/>
        <v>CLAIM_HEADER-CLAIM_ADMIT_SOURCE</v>
      </c>
    </row>
    <row r="371" spans="1:12">
      <c r="A371" s="22" t="str">
        <f>IFERROR(IF(MATCH(L371,Medical!W:W,0)&gt;0,"Y","N"),"N")</f>
        <v>N</v>
      </c>
      <c r="B371" s="23" t="s">
        <v>1714</v>
      </c>
      <c r="C371" s="23" t="s">
        <v>100</v>
      </c>
      <c r="D371" s="23" t="s">
        <v>1879</v>
      </c>
      <c r="E371" s="23">
        <v>31</v>
      </c>
      <c r="F371" s="23"/>
      <c r="G371" s="23">
        <v>5</v>
      </c>
      <c r="H371" s="23" t="b">
        <v>0</v>
      </c>
      <c r="I371" s="23"/>
      <c r="J371" s="23"/>
      <c r="K371" s="23" t="b">
        <v>0</v>
      </c>
      <c r="L371" s="22" t="str">
        <f t="shared" si="5"/>
        <v>CLAIM_HEADER-CLAIM_ADMIT_TIME</v>
      </c>
    </row>
    <row r="372" spans="1:12">
      <c r="A372" s="22" t="str">
        <f>IFERROR(IF(MATCH(L372,Medical!W:W,0)&gt;0,"Y","N"),"N")</f>
        <v>N</v>
      </c>
      <c r="B372" s="23" t="s">
        <v>1714</v>
      </c>
      <c r="C372" s="23" t="s">
        <v>102</v>
      </c>
      <c r="D372" s="23" t="s">
        <v>1521</v>
      </c>
      <c r="E372" s="23">
        <v>32</v>
      </c>
      <c r="F372" s="23"/>
      <c r="G372" s="23">
        <v>5</v>
      </c>
      <c r="H372" s="23" t="b">
        <v>1</v>
      </c>
      <c r="I372" s="23"/>
      <c r="J372" s="23"/>
      <c r="K372" s="23" t="b">
        <v>0</v>
      </c>
      <c r="L372" s="22" t="str">
        <f t="shared" si="5"/>
        <v>CLAIM_HEADER-CLAIM_ADMIT_TYPE</v>
      </c>
    </row>
    <row r="373" spans="1:12">
      <c r="A373" s="22" t="str">
        <f>IFERROR(IF(MATCH(L373,Medical!W:W,0)&gt;0,"Y","N"),"N")</f>
        <v>N</v>
      </c>
      <c r="B373" s="23" t="s">
        <v>1714</v>
      </c>
      <c r="C373" s="23" t="s">
        <v>1880</v>
      </c>
      <c r="D373" s="23" t="s">
        <v>1713</v>
      </c>
      <c r="E373" s="23">
        <v>33</v>
      </c>
      <c r="F373" s="23"/>
      <c r="G373" s="23">
        <v>5</v>
      </c>
      <c r="H373" s="23" t="b">
        <v>1</v>
      </c>
      <c r="I373" s="23"/>
      <c r="J373" s="23"/>
      <c r="K373" s="23" t="b">
        <v>0</v>
      </c>
      <c r="L373" s="22" t="str">
        <f t="shared" si="5"/>
        <v>CLAIM_HEADER-CLAIM_ALTERNATIVE_LEVEL_OF_CARE_AP_DRG_APR_DRG_AMT</v>
      </c>
    </row>
    <row r="374" spans="1:12">
      <c r="A374" s="22" t="str">
        <f>IFERROR(IF(MATCH(L374,Medical!W:W,0)&gt;0,"Y","N"),"N")</f>
        <v>N</v>
      </c>
      <c r="B374" s="23" t="s">
        <v>1714</v>
      </c>
      <c r="C374" s="23" t="s">
        <v>1881</v>
      </c>
      <c r="D374" s="23" t="s">
        <v>1713</v>
      </c>
      <c r="E374" s="23">
        <v>34</v>
      </c>
      <c r="F374" s="23"/>
      <c r="G374" s="23">
        <v>5</v>
      </c>
      <c r="H374" s="23" t="b">
        <v>1</v>
      </c>
      <c r="I374" s="23"/>
      <c r="J374" s="23"/>
      <c r="K374" s="23" t="b">
        <v>0</v>
      </c>
      <c r="L374" s="22" t="str">
        <f t="shared" si="5"/>
        <v>CLAIM_HEADER-CLAIM_BILLED_AMT</v>
      </c>
    </row>
    <row r="375" spans="1:12">
      <c r="A375" s="22" t="str">
        <f>IFERROR(IF(MATCH(L375,Medical!W:W,0)&gt;0,"Y","N"),"N")</f>
        <v>N</v>
      </c>
      <c r="B375" s="23" t="s">
        <v>1714</v>
      </c>
      <c r="C375" s="23" t="s">
        <v>1882</v>
      </c>
      <c r="D375" s="23" t="s">
        <v>1713</v>
      </c>
      <c r="E375" s="23">
        <v>35</v>
      </c>
      <c r="F375" s="23"/>
      <c r="G375" s="23">
        <v>5</v>
      </c>
      <c r="H375" s="23" t="b">
        <v>0</v>
      </c>
      <c r="I375" s="23"/>
      <c r="J375" s="23"/>
      <c r="K375" s="23" t="b">
        <v>0</v>
      </c>
      <c r="L375" s="22" t="str">
        <f t="shared" si="5"/>
        <v>CLAIM_HEADER-CLAIM_BILLED_NET_AMT</v>
      </c>
    </row>
    <row r="376" spans="1:12">
      <c r="A376" s="22" t="str">
        <f>IFERROR(IF(MATCH(L376,Medical!W:W,0)&gt;0,"Y","N"),"N")</f>
        <v>N</v>
      </c>
      <c r="B376" s="23" t="s">
        <v>1714</v>
      </c>
      <c r="C376" s="23" t="s">
        <v>1883</v>
      </c>
      <c r="D376" s="23" t="s">
        <v>1713</v>
      </c>
      <c r="E376" s="23">
        <v>36</v>
      </c>
      <c r="F376" s="23"/>
      <c r="G376" s="23">
        <v>5</v>
      </c>
      <c r="H376" s="23" t="b">
        <v>0</v>
      </c>
      <c r="I376" s="23"/>
      <c r="J376" s="23"/>
      <c r="K376" s="23" t="b">
        <v>0</v>
      </c>
      <c r="L376" s="22" t="str">
        <f t="shared" si="5"/>
        <v>CLAIM_HEADER-CLAIM_COB_AMT</v>
      </c>
    </row>
    <row r="377" spans="1:12">
      <c r="A377" s="22" t="str">
        <f>IFERROR(IF(MATCH(L377,Medical!W:W,0)&gt;0,"Y","N"),"N")</f>
        <v>N</v>
      </c>
      <c r="B377" s="23" t="s">
        <v>1714</v>
      </c>
      <c r="C377" s="23" t="s">
        <v>1884</v>
      </c>
      <c r="D377" s="23" t="s">
        <v>1713</v>
      </c>
      <c r="E377" s="23">
        <v>37</v>
      </c>
      <c r="F377" s="23"/>
      <c r="G377" s="23">
        <v>5</v>
      </c>
      <c r="H377" s="23" t="b">
        <v>1</v>
      </c>
      <c r="I377" s="23"/>
      <c r="J377" s="23"/>
      <c r="K377" s="23" t="b">
        <v>0</v>
      </c>
      <c r="L377" s="22" t="str">
        <f t="shared" si="5"/>
        <v>CLAIM_HEADER-CLAIM_COPAY_AMT</v>
      </c>
    </row>
    <row r="378" spans="1:12">
      <c r="A378" s="22" t="str">
        <f>IFERROR(IF(MATCH(L378,Medical!W:W,0)&gt;0,"Y","N"),"N")</f>
        <v>N</v>
      </c>
      <c r="B378" s="23" t="s">
        <v>1714</v>
      </c>
      <c r="C378" s="23" t="s">
        <v>126</v>
      </c>
      <c r="D378" s="23" t="s">
        <v>1534</v>
      </c>
      <c r="E378" s="23">
        <v>38</v>
      </c>
      <c r="F378" s="23"/>
      <c r="G378" s="23">
        <v>5</v>
      </c>
      <c r="H378" s="23" t="b">
        <v>1</v>
      </c>
      <c r="I378" s="23"/>
      <c r="J378" s="23"/>
      <c r="K378" s="23" t="b">
        <v>0</v>
      </c>
      <c r="L378" s="22" t="str">
        <f t="shared" si="5"/>
        <v>CLAIM_HEADER-CLAIM_CREATE_DT</v>
      </c>
    </row>
    <row r="379" spans="1:12">
      <c r="A379" s="22" t="str">
        <f>IFERROR(IF(MATCH(L379,Medical!W:W,0)&gt;0,"Y","N"),"N")</f>
        <v>N</v>
      </c>
      <c r="B379" s="23" t="s">
        <v>1714</v>
      </c>
      <c r="C379" s="23" t="s">
        <v>1885</v>
      </c>
      <c r="D379" s="23" t="s">
        <v>1713</v>
      </c>
      <c r="E379" s="23">
        <v>39</v>
      </c>
      <c r="F379" s="23"/>
      <c r="G379" s="23">
        <v>5</v>
      </c>
      <c r="H379" s="23" t="b">
        <v>1</v>
      </c>
      <c r="I379" s="23"/>
      <c r="J379" s="23"/>
      <c r="K379" s="23" t="b">
        <v>0</v>
      </c>
      <c r="L379" s="22" t="str">
        <f t="shared" si="5"/>
        <v>CLAIM_HEADER-CLAIM_DEDUCTIBLE_AMT</v>
      </c>
    </row>
    <row r="380" spans="1:12">
      <c r="A380" s="22" t="str">
        <f>IFERROR(IF(MATCH(L380,Medical!W:W,0)&gt;0,"Y","N"),"N")</f>
        <v>N</v>
      </c>
      <c r="B380" s="23" t="s">
        <v>1714</v>
      </c>
      <c r="C380" s="23" t="s">
        <v>128</v>
      </c>
      <c r="D380" s="23" t="s">
        <v>1534</v>
      </c>
      <c r="E380" s="23">
        <v>40</v>
      </c>
      <c r="F380" s="23"/>
      <c r="G380" s="23">
        <v>5</v>
      </c>
      <c r="H380" s="23" t="b">
        <v>1</v>
      </c>
      <c r="I380" s="23"/>
      <c r="J380" s="23" t="s">
        <v>1626</v>
      </c>
      <c r="K380" s="23" t="b">
        <v>0</v>
      </c>
      <c r="L380" s="22" t="str">
        <f t="shared" si="5"/>
        <v>CLAIM_HEADER-CLAIM_DISCHARGE_DT</v>
      </c>
    </row>
    <row r="381" spans="1:12">
      <c r="A381" s="22" t="str">
        <f>IFERROR(IF(MATCH(L381,Medical!W:W,0)&gt;0,"Y","N"),"N")</f>
        <v>N</v>
      </c>
      <c r="B381" s="23" t="s">
        <v>1714</v>
      </c>
      <c r="C381" s="23" t="s">
        <v>130</v>
      </c>
      <c r="D381" s="23" t="s">
        <v>1521</v>
      </c>
      <c r="E381" s="23">
        <v>41</v>
      </c>
      <c r="F381" s="23"/>
      <c r="G381" s="23">
        <v>5</v>
      </c>
      <c r="H381" s="23" t="b">
        <v>1</v>
      </c>
      <c r="I381" s="23"/>
      <c r="J381" s="23"/>
      <c r="K381" s="23" t="b">
        <v>0</v>
      </c>
      <c r="L381" s="22" t="str">
        <f t="shared" si="5"/>
        <v>CLAIM_HEADER-CLAIM_DISCHARGE_STATUS_CD</v>
      </c>
    </row>
    <row r="382" spans="1:12">
      <c r="A382" s="22" t="str">
        <f>IFERROR(IF(MATCH(L382,Medical!W:W,0)&gt;0,"Y","N"),"N")</f>
        <v>N</v>
      </c>
      <c r="B382" s="23" t="s">
        <v>1714</v>
      </c>
      <c r="C382" s="23" t="s">
        <v>132</v>
      </c>
      <c r="D382" s="23" t="s">
        <v>1879</v>
      </c>
      <c r="E382" s="23">
        <v>42</v>
      </c>
      <c r="F382" s="23"/>
      <c r="G382" s="23">
        <v>5</v>
      </c>
      <c r="H382" s="23" t="b">
        <v>1</v>
      </c>
      <c r="I382" s="23"/>
      <c r="J382" s="23"/>
      <c r="K382" s="23" t="b">
        <v>0</v>
      </c>
      <c r="L382" s="22" t="str">
        <f t="shared" si="5"/>
        <v>CLAIM_HEADER-CLAIM_DISCHARGE_TIME</v>
      </c>
    </row>
    <row r="383" spans="1:12">
      <c r="A383" s="22" t="str">
        <f>IFERROR(IF(MATCH(L383,Medical!W:W,0)&gt;0,"Y","N"),"N")</f>
        <v>N</v>
      </c>
      <c r="B383" s="23" t="s">
        <v>1714</v>
      </c>
      <c r="C383" s="23" t="s">
        <v>1886</v>
      </c>
      <c r="D383" s="23" t="s">
        <v>1713</v>
      </c>
      <c r="E383" s="23">
        <v>43</v>
      </c>
      <c r="F383" s="23"/>
      <c r="G383" s="23">
        <v>5</v>
      </c>
      <c r="H383" s="23" t="b">
        <v>0</v>
      </c>
      <c r="I383" s="23"/>
      <c r="J383" s="23"/>
      <c r="K383" s="23" t="b">
        <v>0</v>
      </c>
      <c r="L383" s="22" t="str">
        <f t="shared" si="5"/>
        <v>CLAIM_HEADER-CLAIM_DISCOUNT_AMT</v>
      </c>
    </row>
    <row r="384" spans="1:12">
      <c r="A384" s="22" t="str">
        <f>IFERROR(IF(MATCH(L384,Medical!W:W,0)&gt;0,"Y","N"),"N")</f>
        <v>N</v>
      </c>
      <c r="B384" s="23" t="s">
        <v>1714</v>
      </c>
      <c r="C384" s="23" t="s">
        <v>1887</v>
      </c>
      <c r="D384" s="23" t="s">
        <v>1521</v>
      </c>
      <c r="E384" s="23">
        <v>88</v>
      </c>
      <c r="F384" s="23"/>
      <c r="G384" s="23">
        <v>5</v>
      </c>
      <c r="H384" s="23" t="b">
        <v>1</v>
      </c>
      <c r="I384" s="23"/>
      <c r="J384" s="23"/>
      <c r="K384" s="23" t="b">
        <v>0</v>
      </c>
      <c r="L384" s="22" t="str">
        <f t="shared" si="5"/>
        <v>CLAIM_HEADER-CONDITION_CD_11</v>
      </c>
    </row>
    <row r="385" spans="1:12">
      <c r="A385" s="22" t="str">
        <f>IFERROR(IF(MATCH(L385,Medical!W:W,0)&gt;0,"Y","N"),"N")</f>
        <v>N</v>
      </c>
      <c r="B385" s="23" t="s">
        <v>1714</v>
      </c>
      <c r="C385" s="23" t="s">
        <v>1888</v>
      </c>
      <c r="D385" s="23" t="s">
        <v>1521</v>
      </c>
      <c r="E385" s="23">
        <v>89</v>
      </c>
      <c r="F385" s="23"/>
      <c r="G385" s="23">
        <v>5</v>
      </c>
      <c r="H385" s="23" t="b">
        <v>1</v>
      </c>
      <c r="I385" s="23"/>
      <c r="J385" s="23"/>
      <c r="K385" s="23" t="b">
        <v>0</v>
      </c>
      <c r="L385" s="22" t="str">
        <f t="shared" si="5"/>
        <v>CLAIM_HEADER-CONDITION_CD_12</v>
      </c>
    </row>
    <row r="386" spans="1:12">
      <c r="A386" s="22" t="str">
        <f>IFERROR(IF(MATCH(L386,Medical!W:W,0)&gt;0,"Y","N"),"N")</f>
        <v>N</v>
      </c>
      <c r="B386" s="23" t="s">
        <v>1714</v>
      </c>
      <c r="C386" s="23" t="s">
        <v>1889</v>
      </c>
      <c r="D386" s="23" t="s">
        <v>1521</v>
      </c>
      <c r="E386" s="23">
        <v>90</v>
      </c>
      <c r="F386" s="23"/>
      <c r="G386" s="23">
        <v>5</v>
      </c>
      <c r="H386" s="23" t="b">
        <v>1</v>
      </c>
      <c r="I386" s="23"/>
      <c r="J386" s="23"/>
      <c r="K386" s="23" t="b">
        <v>0</v>
      </c>
      <c r="L386" s="22" t="str">
        <f t="shared" si="5"/>
        <v>CLAIM_HEADER-CONDITION_CD_13</v>
      </c>
    </row>
    <row r="387" spans="1:12">
      <c r="A387" s="22" t="str">
        <f>IFERROR(IF(MATCH(L387,Medical!W:W,0)&gt;0,"Y","N"),"N")</f>
        <v>N</v>
      </c>
      <c r="B387" s="23" t="s">
        <v>1714</v>
      </c>
      <c r="C387" s="23" t="s">
        <v>1890</v>
      </c>
      <c r="D387" s="23" t="s">
        <v>1521</v>
      </c>
      <c r="E387" s="23">
        <v>91</v>
      </c>
      <c r="F387" s="23"/>
      <c r="G387" s="23">
        <v>5</v>
      </c>
      <c r="H387" s="23" t="b">
        <v>1</v>
      </c>
      <c r="I387" s="23"/>
      <c r="J387" s="23"/>
      <c r="K387" s="23" t="b">
        <v>0</v>
      </c>
      <c r="L387" s="22" t="str">
        <f t="shared" ref="L387:L450" si="6">TRIM(B387)&amp;"-"&amp;TRIM(C387)</f>
        <v>CLAIM_HEADER-CONDITION_CD_14</v>
      </c>
    </row>
    <row r="388" spans="1:12">
      <c r="A388" s="22" t="str">
        <f>IFERROR(IF(MATCH(L388,Medical!W:W,0)&gt;0,"Y","N"),"N")</f>
        <v>N</v>
      </c>
      <c r="B388" s="23" t="s">
        <v>1714</v>
      </c>
      <c r="C388" s="23" t="s">
        <v>1891</v>
      </c>
      <c r="D388" s="23" t="s">
        <v>1521</v>
      </c>
      <c r="E388" s="23">
        <v>92</v>
      </c>
      <c r="F388" s="23"/>
      <c r="G388" s="23">
        <v>5</v>
      </c>
      <c r="H388" s="23" t="b">
        <v>1</v>
      </c>
      <c r="I388" s="23"/>
      <c r="J388" s="23"/>
      <c r="K388" s="23" t="b">
        <v>0</v>
      </c>
      <c r="L388" s="22" t="str">
        <f t="shared" si="6"/>
        <v>CLAIM_HEADER-CONDITION_CD_15</v>
      </c>
    </row>
    <row r="389" spans="1:12">
      <c r="A389" s="22" t="str">
        <f>IFERROR(IF(MATCH(L389,Medical!W:W,0)&gt;0,"Y","N"),"N")</f>
        <v>N</v>
      </c>
      <c r="B389" s="23" t="s">
        <v>1714</v>
      </c>
      <c r="C389" s="23" t="s">
        <v>1892</v>
      </c>
      <c r="D389" s="23" t="s">
        <v>1521</v>
      </c>
      <c r="E389" s="23">
        <v>93</v>
      </c>
      <c r="F389" s="23"/>
      <c r="G389" s="23">
        <v>5</v>
      </c>
      <c r="H389" s="23" t="b">
        <v>1</v>
      </c>
      <c r="I389" s="23"/>
      <c r="J389" s="23"/>
      <c r="K389" s="23" t="b">
        <v>0</v>
      </c>
      <c r="L389" s="22" t="str">
        <f t="shared" si="6"/>
        <v>CLAIM_HEADER-CONDITION_CD_16</v>
      </c>
    </row>
    <row r="390" spans="1:12">
      <c r="A390" s="22" t="str">
        <f>IFERROR(IF(MATCH(L390,Medical!W:W,0)&gt;0,"Y","N"),"N")</f>
        <v>N</v>
      </c>
      <c r="B390" s="23" t="s">
        <v>1714</v>
      </c>
      <c r="C390" s="23" t="s">
        <v>1893</v>
      </c>
      <c r="D390" s="23" t="s">
        <v>1521</v>
      </c>
      <c r="E390" s="23">
        <v>94</v>
      </c>
      <c r="F390" s="23"/>
      <c r="G390" s="23">
        <v>5</v>
      </c>
      <c r="H390" s="23" t="b">
        <v>1</v>
      </c>
      <c r="I390" s="23"/>
      <c r="J390" s="23"/>
      <c r="K390" s="23" t="b">
        <v>0</v>
      </c>
      <c r="L390" s="22" t="str">
        <f t="shared" si="6"/>
        <v>CLAIM_HEADER-CONDITION_CD_17</v>
      </c>
    </row>
    <row r="391" spans="1:12">
      <c r="A391" s="22" t="str">
        <f>IFERROR(IF(MATCH(L391,Medical!W:W,0)&gt;0,"Y","N"),"N")</f>
        <v>N</v>
      </c>
      <c r="B391" s="23" t="s">
        <v>1714</v>
      </c>
      <c r="C391" s="23" t="s">
        <v>1894</v>
      </c>
      <c r="D391" s="23" t="s">
        <v>1521</v>
      </c>
      <c r="E391" s="23">
        <v>95</v>
      </c>
      <c r="F391" s="23"/>
      <c r="G391" s="23">
        <v>5</v>
      </c>
      <c r="H391" s="23" t="b">
        <v>1</v>
      </c>
      <c r="I391" s="23"/>
      <c r="J391" s="23"/>
      <c r="K391" s="23" t="b">
        <v>0</v>
      </c>
      <c r="L391" s="22" t="str">
        <f t="shared" si="6"/>
        <v>CLAIM_HEADER-CONDITION_CD_18</v>
      </c>
    </row>
    <row r="392" spans="1:12">
      <c r="A392" s="22" t="str">
        <f>IFERROR(IF(MATCH(L392,Medical!W:W,0)&gt;0,"Y","N"),"N")</f>
        <v>N</v>
      </c>
      <c r="B392" s="23" t="s">
        <v>1714</v>
      </c>
      <c r="C392" s="23" t="s">
        <v>1895</v>
      </c>
      <c r="D392" s="23" t="s">
        <v>1521</v>
      </c>
      <c r="E392" s="23">
        <v>96</v>
      </c>
      <c r="F392" s="23"/>
      <c r="G392" s="23">
        <v>5</v>
      </c>
      <c r="H392" s="23" t="b">
        <v>1</v>
      </c>
      <c r="I392" s="23"/>
      <c r="J392" s="23"/>
      <c r="K392" s="23" t="b">
        <v>0</v>
      </c>
      <c r="L392" s="22" t="str">
        <f t="shared" si="6"/>
        <v>CLAIM_HEADER-CONDITION_CD_19</v>
      </c>
    </row>
    <row r="393" spans="1:12">
      <c r="A393" s="22" t="str">
        <f>IFERROR(IF(MATCH(L393,Medical!W:W,0)&gt;0,"Y","N"),"N")</f>
        <v>N</v>
      </c>
      <c r="B393" s="23" t="s">
        <v>1714</v>
      </c>
      <c r="C393" s="23" t="s">
        <v>1896</v>
      </c>
      <c r="D393" s="23" t="s">
        <v>1521</v>
      </c>
      <c r="E393" s="23">
        <v>97</v>
      </c>
      <c r="F393" s="23"/>
      <c r="G393" s="23">
        <v>5</v>
      </c>
      <c r="H393" s="23" t="b">
        <v>1</v>
      </c>
      <c r="I393" s="23"/>
      <c r="J393" s="23"/>
      <c r="K393" s="23" t="b">
        <v>0</v>
      </c>
      <c r="L393" s="22" t="str">
        <f t="shared" si="6"/>
        <v>CLAIM_HEADER-CONDITION_CD_20</v>
      </c>
    </row>
    <row r="394" spans="1:12">
      <c r="A394" s="22" t="str">
        <f>IFERROR(IF(MATCH(L394,Medical!W:W,0)&gt;0,"Y","N"),"N")</f>
        <v>N</v>
      </c>
      <c r="B394" s="23" t="s">
        <v>1714</v>
      </c>
      <c r="C394" s="23" t="s">
        <v>1897</v>
      </c>
      <c r="D394" s="23" t="s">
        <v>1521</v>
      </c>
      <c r="E394" s="23">
        <v>98</v>
      </c>
      <c r="F394" s="23"/>
      <c r="G394" s="23">
        <v>5</v>
      </c>
      <c r="H394" s="23" t="b">
        <v>1</v>
      </c>
      <c r="I394" s="23"/>
      <c r="J394" s="23"/>
      <c r="K394" s="23" t="b">
        <v>0</v>
      </c>
      <c r="L394" s="22" t="str">
        <f t="shared" si="6"/>
        <v>CLAIM_HEADER-CONDITION_CD_21</v>
      </c>
    </row>
    <row r="395" spans="1:12">
      <c r="A395" s="22" t="str">
        <f>IFERROR(IF(MATCH(L395,Medical!W:W,0)&gt;0,"Y","N"),"N")</f>
        <v>N</v>
      </c>
      <c r="B395" s="23" t="s">
        <v>1714</v>
      </c>
      <c r="C395" s="23" t="s">
        <v>1898</v>
      </c>
      <c r="D395" s="23" t="s">
        <v>1521</v>
      </c>
      <c r="E395" s="23">
        <v>99</v>
      </c>
      <c r="F395" s="23"/>
      <c r="G395" s="23">
        <v>5</v>
      </c>
      <c r="H395" s="23" t="b">
        <v>1</v>
      </c>
      <c r="I395" s="23"/>
      <c r="J395" s="23"/>
      <c r="K395" s="23" t="b">
        <v>0</v>
      </c>
      <c r="L395" s="22" t="str">
        <f t="shared" si="6"/>
        <v>CLAIM_HEADER-CONDITION_CD_22</v>
      </c>
    </row>
    <row r="396" spans="1:12">
      <c r="A396" s="22" t="str">
        <f>IFERROR(IF(MATCH(L396,Medical!W:W,0)&gt;0,"Y","N"),"N")</f>
        <v>N</v>
      </c>
      <c r="B396" s="23" t="s">
        <v>1714</v>
      </c>
      <c r="C396" s="23" t="s">
        <v>1899</v>
      </c>
      <c r="D396" s="23" t="s">
        <v>1521</v>
      </c>
      <c r="E396" s="23">
        <v>100</v>
      </c>
      <c r="F396" s="23"/>
      <c r="G396" s="23">
        <v>5</v>
      </c>
      <c r="H396" s="23" t="b">
        <v>1</v>
      </c>
      <c r="I396" s="23"/>
      <c r="J396" s="23"/>
      <c r="K396" s="23" t="b">
        <v>0</v>
      </c>
      <c r="L396" s="22" t="str">
        <f t="shared" si="6"/>
        <v>CLAIM_HEADER-CONDITION_CD_23</v>
      </c>
    </row>
    <row r="397" spans="1:12">
      <c r="A397" s="22" t="str">
        <f>IFERROR(IF(MATCH(L397,Medical!W:W,0)&gt;0,"Y","N"),"N")</f>
        <v>N</v>
      </c>
      <c r="B397" s="23" t="s">
        <v>1714</v>
      </c>
      <c r="C397" s="23" t="s">
        <v>1900</v>
      </c>
      <c r="D397" s="23" t="s">
        <v>1521</v>
      </c>
      <c r="E397" s="23">
        <v>101</v>
      </c>
      <c r="F397" s="23"/>
      <c r="G397" s="23">
        <v>5</v>
      </c>
      <c r="H397" s="23" t="b">
        <v>1</v>
      </c>
      <c r="I397" s="23"/>
      <c r="J397" s="23"/>
      <c r="K397" s="23" t="b">
        <v>0</v>
      </c>
      <c r="L397" s="22" t="str">
        <f t="shared" si="6"/>
        <v>CLAIM_HEADER-CONDITION_CD_24</v>
      </c>
    </row>
    <row r="398" spans="1:12">
      <c r="A398" s="22" t="str">
        <f>IFERROR(IF(MATCH(L398,Medical!W:W,0)&gt;0,"Y","N"),"N")</f>
        <v>N</v>
      </c>
      <c r="B398" s="23" t="s">
        <v>1714</v>
      </c>
      <c r="C398" s="23" t="s">
        <v>1901</v>
      </c>
      <c r="D398" s="23" t="s">
        <v>1521</v>
      </c>
      <c r="E398" s="23">
        <v>102</v>
      </c>
      <c r="F398" s="23"/>
      <c r="G398" s="23">
        <v>5</v>
      </c>
      <c r="H398" s="23" t="b">
        <v>1</v>
      </c>
      <c r="I398" s="23"/>
      <c r="J398" s="23"/>
      <c r="K398" s="23" t="b">
        <v>0</v>
      </c>
      <c r="L398" s="22" t="str">
        <f t="shared" si="6"/>
        <v>CLAIM_HEADER-DIAG_CD_01</v>
      </c>
    </row>
    <row r="399" spans="1:12">
      <c r="A399" s="22" t="str">
        <f>IFERROR(IF(MATCH(L399,Medical!W:W,0)&gt;0,"Y","N"),"N")</f>
        <v>N</v>
      </c>
      <c r="B399" s="23" t="s">
        <v>1714</v>
      </c>
      <c r="C399" s="23" t="s">
        <v>1902</v>
      </c>
      <c r="D399" s="23" t="s">
        <v>1521</v>
      </c>
      <c r="E399" s="23">
        <v>103</v>
      </c>
      <c r="F399" s="23"/>
      <c r="G399" s="23">
        <v>5</v>
      </c>
      <c r="H399" s="23" t="b">
        <v>1</v>
      </c>
      <c r="I399" s="23"/>
      <c r="J399" s="23"/>
      <c r="K399" s="23" t="b">
        <v>0</v>
      </c>
      <c r="L399" s="22" t="str">
        <f t="shared" si="6"/>
        <v>CLAIM_HEADER-DIAG_CD_01_POA</v>
      </c>
    </row>
    <row r="400" spans="1:12">
      <c r="A400" s="22" t="str">
        <f>IFERROR(IF(MATCH(L400,Medical!W:W,0)&gt;0,"Y","N"),"N")</f>
        <v>N</v>
      </c>
      <c r="B400" s="23" t="s">
        <v>1714</v>
      </c>
      <c r="C400" s="23" t="s">
        <v>1903</v>
      </c>
      <c r="D400" s="23" t="s">
        <v>1521</v>
      </c>
      <c r="E400" s="23">
        <v>104</v>
      </c>
      <c r="F400" s="23"/>
      <c r="G400" s="23">
        <v>5</v>
      </c>
      <c r="H400" s="23" t="b">
        <v>1</v>
      </c>
      <c r="I400" s="23"/>
      <c r="J400" s="23"/>
      <c r="K400" s="23" t="b">
        <v>0</v>
      </c>
      <c r="L400" s="22" t="str">
        <f t="shared" si="6"/>
        <v>CLAIM_HEADER-DIAG_CD_02</v>
      </c>
    </row>
    <row r="401" spans="1:12">
      <c r="A401" s="22" t="str">
        <f>IFERROR(IF(MATCH(L401,Medical!W:W,0)&gt;0,"Y","N"),"N")</f>
        <v>N</v>
      </c>
      <c r="B401" s="23" t="s">
        <v>1714</v>
      </c>
      <c r="C401" s="23" t="s">
        <v>1904</v>
      </c>
      <c r="D401" s="23" t="s">
        <v>1521</v>
      </c>
      <c r="E401" s="23">
        <v>105</v>
      </c>
      <c r="F401" s="23"/>
      <c r="G401" s="23">
        <v>5</v>
      </c>
      <c r="H401" s="23" t="b">
        <v>1</v>
      </c>
      <c r="I401" s="23"/>
      <c r="J401" s="23"/>
      <c r="K401" s="23" t="b">
        <v>0</v>
      </c>
      <c r="L401" s="22" t="str">
        <f t="shared" si="6"/>
        <v>CLAIM_HEADER-DIAG_CD_02_POA</v>
      </c>
    </row>
    <row r="402" spans="1:12">
      <c r="A402" s="22" t="str">
        <f>IFERROR(IF(MATCH(L402,Medical!W:W,0)&gt;0,"Y","N"),"N")</f>
        <v>N</v>
      </c>
      <c r="B402" s="23" t="s">
        <v>1714</v>
      </c>
      <c r="C402" s="23" t="s">
        <v>1905</v>
      </c>
      <c r="D402" s="23" t="s">
        <v>1521</v>
      </c>
      <c r="E402" s="23">
        <v>106</v>
      </c>
      <c r="F402" s="23"/>
      <c r="G402" s="23">
        <v>5</v>
      </c>
      <c r="H402" s="23" t="b">
        <v>1</v>
      </c>
      <c r="I402" s="23"/>
      <c r="J402" s="23"/>
      <c r="K402" s="23" t="b">
        <v>0</v>
      </c>
      <c r="L402" s="22" t="str">
        <f t="shared" si="6"/>
        <v>CLAIM_HEADER-DIAG_CD_03</v>
      </c>
    </row>
    <row r="403" spans="1:12">
      <c r="A403" s="22" t="str">
        <f>IFERROR(IF(MATCH(L403,Medical!W:W,0)&gt;0,"Y","N"),"N")</f>
        <v>N</v>
      </c>
      <c r="B403" s="23" t="s">
        <v>1714</v>
      </c>
      <c r="C403" s="23" t="s">
        <v>1906</v>
      </c>
      <c r="D403" s="23" t="s">
        <v>1521</v>
      </c>
      <c r="E403" s="23">
        <v>107</v>
      </c>
      <c r="F403" s="23"/>
      <c r="G403" s="23">
        <v>5</v>
      </c>
      <c r="H403" s="23" t="b">
        <v>1</v>
      </c>
      <c r="I403" s="23"/>
      <c r="J403" s="23"/>
      <c r="K403" s="23" t="b">
        <v>0</v>
      </c>
      <c r="L403" s="22" t="str">
        <f t="shared" si="6"/>
        <v>CLAIM_HEADER-DIAG_CD_03_POA</v>
      </c>
    </row>
    <row r="404" spans="1:12">
      <c r="A404" s="22" t="str">
        <f>IFERROR(IF(MATCH(L404,Medical!W:W,0)&gt;0,"Y","N"),"N")</f>
        <v>N</v>
      </c>
      <c r="B404" s="23" t="s">
        <v>1714</v>
      </c>
      <c r="C404" s="23" t="s">
        <v>1907</v>
      </c>
      <c r="D404" s="23" t="s">
        <v>1521</v>
      </c>
      <c r="E404" s="23">
        <v>108</v>
      </c>
      <c r="F404" s="23"/>
      <c r="G404" s="23">
        <v>5</v>
      </c>
      <c r="H404" s="23" t="b">
        <v>1</v>
      </c>
      <c r="I404" s="23"/>
      <c r="J404" s="23"/>
      <c r="K404" s="23" t="b">
        <v>0</v>
      </c>
      <c r="L404" s="22" t="str">
        <f t="shared" si="6"/>
        <v>CLAIM_HEADER-DIAG_CD_04</v>
      </c>
    </row>
    <row r="405" spans="1:12">
      <c r="A405" s="22" t="str">
        <f>IFERROR(IF(MATCH(L405,Medical!W:W,0)&gt;0,"Y","N"),"N")</f>
        <v>N</v>
      </c>
      <c r="B405" s="23" t="s">
        <v>1714</v>
      </c>
      <c r="C405" s="23" t="s">
        <v>1908</v>
      </c>
      <c r="D405" s="23" t="s">
        <v>1521</v>
      </c>
      <c r="E405" s="23">
        <v>109</v>
      </c>
      <c r="F405" s="23"/>
      <c r="G405" s="23">
        <v>5</v>
      </c>
      <c r="H405" s="23" t="b">
        <v>1</v>
      </c>
      <c r="I405" s="23"/>
      <c r="J405" s="23"/>
      <c r="K405" s="23" t="b">
        <v>0</v>
      </c>
      <c r="L405" s="22" t="str">
        <f t="shared" si="6"/>
        <v>CLAIM_HEADER-DIAG_CD_04_POA</v>
      </c>
    </row>
    <row r="406" spans="1:12">
      <c r="A406" s="22" t="str">
        <f>IFERROR(IF(MATCH(L406,Medical!W:W,0)&gt;0,"Y","N"),"N")</f>
        <v>N</v>
      </c>
      <c r="B406" s="23" t="s">
        <v>1714</v>
      </c>
      <c r="C406" s="23" t="s">
        <v>1909</v>
      </c>
      <c r="D406" s="23" t="s">
        <v>1521</v>
      </c>
      <c r="E406" s="23">
        <v>110</v>
      </c>
      <c r="F406" s="23"/>
      <c r="G406" s="23">
        <v>5</v>
      </c>
      <c r="H406" s="23" t="b">
        <v>1</v>
      </c>
      <c r="I406" s="23"/>
      <c r="J406" s="23"/>
      <c r="K406" s="23" t="b">
        <v>0</v>
      </c>
      <c r="L406" s="22" t="str">
        <f t="shared" si="6"/>
        <v>CLAIM_HEADER-DIAG_CD_05</v>
      </c>
    </row>
    <row r="407" spans="1:12">
      <c r="A407" s="22" t="str">
        <f>IFERROR(IF(MATCH(L407,Medical!W:W,0)&gt;0,"Y","N"),"N")</f>
        <v>N</v>
      </c>
      <c r="B407" s="23" t="s">
        <v>1714</v>
      </c>
      <c r="C407" s="23" t="s">
        <v>1910</v>
      </c>
      <c r="D407" s="23" t="s">
        <v>1521</v>
      </c>
      <c r="E407" s="23">
        <v>111</v>
      </c>
      <c r="F407" s="23"/>
      <c r="G407" s="23">
        <v>5</v>
      </c>
      <c r="H407" s="23" t="b">
        <v>1</v>
      </c>
      <c r="I407" s="23"/>
      <c r="J407" s="23"/>
      <c r="K407" s="23" t="b">
        <v>0</v>
      </c>
      <c r="L407" s="22" t="str">
        <f t="shared" si="6"/>
        <v>CLAIM_HEADER-DIAG_CD_05_POA</v>
      </c>
    </row>
    <row r="408" spans="1:12">
      <c r="A408" s="22" t="str">
        <f>IFERROR(IF(MATCH(L408,Medical!W:W,0)&gt;0,"Y","N"),"N")</f>
        <v>N</v>
      </c>
      <c r="B408" s="23" t="s">
        <v>1714</v>
      </c>
      <c r="C408" s="23" t="s">
        <v>1911</v>
      </c>
      <c r="D408" s="23" t="s">
        <v>1521</v>
      </c>
      <c r="E408" s="23">
        <v>112</v>
      </c>
      <c r="F408" s="23"/>
      <c r="G408" s="23">
        <v>5</v>
      </c>
      <c r="H408" s="23" t="b">
        <v>1</v>
      </c>
      <c r="I408" s="23"/>
      <c r="J408" s="23"/>
      <c r="K408" s="23" t="b">
        <v>0</v>
      </c>
      <c r="L408" s="22" t="str">
        <f t="shared" si="6"/>
        <v>CLAIM_HEADER-DIAG_CD_06</v>
      </c>
    </row>
    <row r="409" spans="1:12">
      <c r="A409" s="22" t="str">
        <f>IFERROR(IF(MATCH(L409,Medical!W:W,0)&gt;0,"Y","N"),"N")</f>
        <v>N</v>
      </c>
      <c r="B409" s="23" t="s">
        <v>1714</v>
      </c>
      <c r="C409" s="23" t="s">
        <v>1912</v>
      </c>
      <c r="D409" s="23" t="s">
        <v>1521</v>
      </c>
      <c r="E409" s="23">
        <v>113</v>
      </c>
      <c r="F409" s="23"/>
      <c r="G409" s="23">
        <v>5</v>
      </c>
      <c r="H409" s="23" t="b">
        <v>1</v>
      </c>
      <c r="I409" s="23"/>
      <c r="J409" s="23"/>
      <c r="K409" s="23" t="b">
        <v>0</v>
      </c>
      <c r="L409" s="22" t="str">
        <f t="shared" si="6"/>
        <v>CLAIM_HEADER-DIAG_CD_06_POA</v>
      </c>
    </row>
    <row r="410" spans="1:12">
      <c r="A410" s="22" t="str">
        <f>IFERROR(IF(MATCH(L410,Medical!W:W,0)&gt;0,"Y","N"),"N")</f>
        <v>N</v>
      </c>
      <c r="B410" s="23" t="s">
        <v>1714</v>
      </c>
      <c r="C410" s="23" t="s">
        <v>1913</v>
      </c>
      <c r="D410" s="23" t="s">
        <v>1521</v>
      </c>
      <c r="E410" s="23">
        <v>114</v>
      </c>
      <c r="F410" s="23"/>
      <c r="G410" s="23">
        <v>5</v>
      </c>
      <c r="H410" s="23" t="b">
        <v>1</v>
      </c>
      <c r="I410" s="23"/>
      <c r="J410" s="23"/>
      <c r="K410" s="23" t="b">
        <v>0</v>
      </c>
      <c r="L410" s="22" t="str">
        <f t="shared" si="6"/>
        <v>CLAIM_HEADER-DIAG_CD_07</v>
      </c>
    </row>
    <row r="411" spans="1:12">
      <c r="A411" s="22" t="str">
        <f>IFERROR(IF(MATCH(L411,Medical!W:W,0)&gt;0,"Y","N"),"N")</f>
        <v>N</v>
      </c>
      <c r="B411" s="23" t="s">
        <v>1714</v>
      </c>
      <c r="C411" s="23" t="s">
        <v>1914</v>
      </c>
      <c r="D411" s="23" t="s">
        <v>1521</v>
      </c>
      <c r="E411" s="23">
        <v>115</v>
      </c>
      <c r="F411" s="23"/>
      <c r="G411" s="23">
        <v>5</v>
      </c>
      <c r="H411" s="23" t="b">
        <v>1</v>
      </c>
      <c r="I411" s="23"/>
      <c r="J411" s="23"/>
      <c r="K411" s="23" t="b">
        <v>0</v>
      </c>
      <c r="L411" s="22" t="str">
        <f t="shared" si="6"/>
        <v>CLAIM_HEADER-DIAG_CD_07_POA</v>
      </c>
    </row>
    <row r="412" spans="1:12">
      <c r="A412" s="22" t="str">
        <f>IFERROR(IF(MATCH(L412,Medical!W:W,0)&gt;0,"Y","N"),"N")</f>
        <v>N</v>
      </c>
      <c r="B412" s="23" t="s">
        <v>1714</v>
      </c>
      <c r="C412" s="23" t="s">
        <v>1915</v>
      </c>
      <c r="D412" s="23" t="s">
        <v>1521</v>
      </c>
      <c r="E412" s="23">
        <v>116</v>
      </c>
      <c r="F412" s="23"/>
      <c r="G412" s="23">
        <v>5</v>
      </c>
      <c r="H412" s="23" t="b">
        <v>1</v>
      </c>
      <c r="I412" s="23"/>
      <c r="J412" s="23"/>
      <c r="K412" s="23" t="b">
        <v>0</v>
      </c>
      <c r="L412" s="22" t="str">
        <f t="shared" si="6"/>
        <v>CLAIM_HEADER-DIAG_CD_08</v>
      </c>
    </row>
    <row r="413" spans="1:12">
      <c r="A413" s="22" t="str">
        <f>IFERROR(IF(MATCH(L413,Medical!W:W,0)&gt;0,"Y","N"),"N")</f>
        <v>N</v>
      </c>
      <c r="B413" s="23" t="s">
        <v>1714</v>
      </c>
      <c r="C413" s="23" t="s">
        <v>1916</v>
      </c>
      <c r="D413" s="23" t="s">
        <v>1521</v>
      </c>
      <c r="E413" s="23">
        <v>117</v>
      </c>
      <c r="F413" s="23"/>
      <c r="G413" s="23">
        <v>5</v>
      </c>
      <c r="H413" s="23" t="b">
        <v>1</v>
      </c>
      <c r="I413" s="23"/>
      <c r="J413" s="23"/>
      <c r="K413" s="23" t="b">
        <v>0</v>
      </c>
      <c r="L413" s="22" t="str">
        <f t="shared" si="6"/>
        <v>CLAIM_HEADER-DIAG_CD_08_POA</v>
      </c>
    </row>
    <row r="414" spans="1:12">
      <c r="A414" s="22" t="str">
        <f>IFERROR(IF(MATCH(L414,Medical!W:W,0)&gt;0,"Y","N"),"N")</f>
        <v>N</v>
      </c>
      <c r="B414" s="23" t="s">
        <v>1714</v>
      </c>
      <c r="C414" s="23" t="s">
        <v>1917</v>
      </c>
      <c r="D414" s="23" t="s">
        <v>1521</v>
      </c>
      <c r="E414" s="23">
        <v>118</v>
      </c>
      <c r="F414" s="23"/>
      <c r="G414" s="23">
        <v>5</v>
      </c>
      <c r="H414" s="23" t="b">
        <v>1</v>
      </c>
      <c r="I414" s="23"/>
      <c r="J414" s="23"/>
      <c r="K414" s="23" t="b">
        <v>0</v>
      </c>
      <c r="L414" s="22" t="str">
        <f t="shared" si="6"/>
        <v>CLAIM_HEADER-DIAG_CD_09</v>
      </c>
    </row>
    <row r="415" spans="1:12">
      <c r="A415" s="22" t="str">
        <f>IFERROR(IF(MATCH(L415,Medical!W:W,0)&gt;0,"Y","N"),"N")</f>
        <v>N</v>
      </c>
      <c r="B415" s="23" t="s">
        <v>1714</v>
      </c>
      <c r="C415" s="23" t="s">
        <v>1918</v>
      </c>
      <c r="D415" s="23" t="s">
        <v>1521</v>
      </c>
      <c r="E415" s="23">
        <v>119</v>
      </c>
      <c r="F415" s="23"/>
      <c r="G415" s="23">
        <v>5</v>
      </c>
      <c r="H415" s="23" t="b">
        <v>1</v>
      </c>
      <c r="I415" s="23"/>
      <c r="J415" s="23"/>
      <c r="K415" s="23" t="b">
        <v>0</v>
      </c>
      <c r="L415" s="22" t="str">
        <f t="shared" si="6"/>
        <v>CLAIM_HEADER-DIAG_CD_09_POA</v>
      </c>
    </row>
    <row r="416" spans="1:12">
      <c r="A416" s="22" t="str">
        <f>IFERROR(IF(MATCH(L416,Medical!W:W,0)&gt;0,"Y","N"),"N")</f>
        <v>N</v>
      </c>
      <c r="B416" s="23" t="s">
        <v>1714</v>
      </c>
      <c r="C416" s="23" t="s">
        <v>1919</v>
      </c>
      <c r="D416" s="23" t="s">
        <v>1521</v>
      </c>
      <c r="E416" s="23">
        <v>120</v>
      </c>
      <c r="F416" s="23"/>
      <c r="G416" s="23">
        <v>5</v>
      </c>
      <c r="H416" s="23" t="b">
        <v>1</v>
      </c>
      <c r="I416" s="23"/>
      <c r="J416" s="23"/>
      <c r="K416" s="23" t="b">
        <v>0</v>
      </c>
      <c r="L416" s="22" t="str">
        <f t="shared" si="6"/>
        <v>CLAIM_HEADER-DIAG_CD_10</v>
      </c>
    </row>
    <row r="417" spans="1:12">
      <c r="A417" s="22" t="str">
        <f>IFERROR(IF(MATCH(L417,Medical!W:W,0)&gt;0,"Y","N"),"N")</f>
        <v>N</v>
      </c>
      <c r="B417" s="23" t="s">
        <v>1714</v>
      </c>
      <c r="C417" s="23" t="s">
        <v>1920</v>
      </c>
      <c r="D417" s="23" t="s">
        <v>1521</v>
      </c>
      <c r="E417" s="23">
        <v>121</v>
      </c>
      <c r="F417" s="23"/>
      <c r="G417" s="23">
        <v>5</v>
      </c>
      <c r="H417" s="23" t="b">
        <v>1</v>
      </c>
      <c r="I417" s="23"/>
      <c r="J417" s="23"/>
      <c r="K417" s="23" t="b">
        <v>0</v>
      </c>
      <c r="L417" s="22" t="str">
        <f t="shared" si="6"/>
        <v>CLAIM_HEADER-DIAG_CD_10_POA</v>
      </c>
    </row>
    <row r="418" spans="1:12">
      <c r="A418" s="22" t="str">
        <f>IFERROR(IF(MATCH(L418,Medical!W:W,0)&gt;0,"Y","N"),"N")</f>
        <v>N</v>
      </c>
      <c r="B418" s="23" t="s">
        <v>1714</v>
      </c>
      <c r="C418" s="23" t="s">
        <v>1921</v>
      </c>
      <c r="D418" s="23" t="s">
        <v>1521</v>
      </c>
      <c r="E418" s="23">
        <v>122</v>
      </c>
      <c r="F418" s="23"/>
      <c r="G418" s="23">
        <v>5</v>
      </c>
      <c r="H418" s="23" t="b">
        <v>1</v>
      </c>
      <c r="I418" s="23"/>
      <c r="J418" s="23"/>
      <c r="K418" s="23" t="b">
        <v>0</v>
      </c>
      <c r="L418" s="22" t="str">
        <f t="shared" si="6"/>
        <v>CLAIM_HEADER-DIAG_CD_11</v>
      </c>
    </row>
    <row r="419" spans="1:12">
      <c r="A419" s="22" t="str">
        <f>IFERROR(IF(MATCH(L419,Medical!W:W,0)&gt;0,"Y","N"),"N")</f>
        <v>N</v>
      </c>
      <c r="B419" s="23" t="s">
        <v>1714</v>
      </c>
      <c r="C419" s="23" t="s">
        <v>1922</v>
      </c>
      <c r="D419" s="23" t="s">
        <v>1521</v>
      </c>
      <c r="E419" s="23">
        <v>123</v>
      </c>
      <c r="F419" s="23"/>
      <c r="G419" s="23">
        <v>5</v>
      </c>
      <c r="H419" s="23" t="b">
        <v>1</v>
      </c>
      <c r="I419" s="23"/>
      <c r="J419" s="23"/>
      <c r="K419" s="23" t="b">
        <v>0</v>
      </c>
      <c r="L419" s="22" t="str">
        <f t="shared" si="6"/>
        <v>CLAIM_HEADER-DIAG_CD_11_POA</v>
      </c>
    </row>
    <row r="420" spans="1:12">
      <c r="A420" s="22" t="str">
        <f>IFERROR(IF(MATCH(L420,Medical!W:W,0)&gt;0,"Y","N"),"N")</f>
        <v>N</v>
      </c>
      <c r="B420" s="23" t="s">
        <v>1714</v>
      </c>
      <c r="C420" s="23" t="s">
        <v>1923</v>
      </c>
      <c r="D420" s="23" t="s">
        <v>1521</v>
      </c>
      <c r="E420" s="23">
        <v>124</v>
      </c>
      <c r="F420" s="23"/>
      <c r="G420" s="23">
        <v>5</v>
      </c>
      <c r="H420" s="23" t="b">
        <v>1</v>
      </c>
      <c r="I420" s="23"/>
      <c r="J420" s="23"/>
      <c r="K420" s="23" t="b">
        <v>0</v>
      </c>
      <c r="L420" s="22" t="str">
        <f t="shared" si="6"/>
        <v>CLAIM_HEADER-DIAG_CD_12</v>
      </c>
    </row>
    <row r="421" spans="1:12">
      <c r="A421" s="22" t="str">
        <f>IFERROR(IF(MATCH(L421,Medical!W:W,0)&gt;0,"Y","N"),"N")</f>
        <v>N</v>
      </c>
      <c r="B421" s="23" t="s">
        <v>1714</v>
      </c>
      <c r="C421" s="23" t="s">
        <v>1924</v>
      </c>
      <c r="D421" s="23" t="s">
        <v>1521</v>
      </c>
      <c r="E421" s="23">
        <v>125</v>
      </c>
      <c r="F421" s="23"/>
      <c r="G421" s="23">
        <v>5</v>
      </c>
      <c r="H421" s="23" t="b">
        <v>1</v>
      </c>
      <c r="I421" s="23"/>
      <c r="J421" s="23"/>
      <c r="K421" s="23" t="b">
        <v>0</v>
      </c>
      <c r="L421" s="22" t="str">
        <f t="shared" si="6"/>
        <v>CLAIM_HEADER-DIAG_CD_12_POA</v>
      </c>
    </row>
    <row r="422" spans="1:12">
      <c r="A422" s="22" t="str">
        <f>IFERROR(IF(MATCH(L422,Medical!W:W,0)&gt;0,"Y","N"),"N")</f>
        <v>N</v>
      </c>
      <c r="B422" s="23" t="s">
        <v>1714</v>
      </c>
      <c r="C422" s="23" t="s">
        <v>1925</v>
      </c>
      <c r="D422" s="23" t="s">
        <v>1521</v>
      </c>
      <c r="E422" s="23">
        <v>126</v>
      </c>
      <c r="F422" s="23"/>
      <c r="G422" s="23">
        <v>5</v>
      </c>
      <c r="H422" s="23" t="b">
        <v>1</v>
      </c>
      <c r="I422" s="23"/>
      <c r="J422" s="23"/>
      <c r="K422" s="23" t="b">
        <v>0</v>
      </c>
      <c r="L422" s="22" t="str">
        <f t="shared" si="6"/>
        <v>CLAIM_HEADER-DIAG_CD_13</v>
      </c>
    </row>
    <row r="423" spans="1:12">
      <c r="A423" s="22" t="str">
        <f>IFERROR(IF(MATCH(L423,Medical!W:W,0)&gt;0,"Y","N"),"N")</f>
        <v>N</v>
      </c>
      <c r="B423" s="23" t="s">
        <v>1714</v>
      </c>
      <c r="C423" s="23" t="s">
        <v>1926</v>
      </c>
      <c r="D423" s="23" t="s">
        <v>1521</v>
      </c>
      <c r="E423" s="23">
        <v>127</v>
      </c>
      <c r="F423" s="23"/>
      <c r="G423" s="23">
        <v>5</v>
      </c>
      <c r="H423" s="23" t="b">
        <v>1</v>
      </c>
      <c r="I423" s="23"/>
      <c r="J423" s="23"/>
      <c r="K423" s="23" t="b">
        <v>0</v>
      </c>
      <c r="L423" s="22" t="str">
        <f t="shared" si="6"/>
        <v>CLAIM_HEADER-DIAG_CD_13_POA</v>
      </c>
    </row>
    <row r="424" spans="1:12">
      <c r="A424" s="22" t="str">
        <f>IFERROR(IF(MATCH(L424,Medical!W:W,0)&gt;0,"Y","N"),"N")</f>
        <v>N</v>
      </c>
      <c r="B424" s="23" t="s">
        <v>1714</v>
      </c>
      <c r="C424" s="23" t="s">
        <v>1927</v>
      </c>
      <c r="D424" s="23" t="s">
        <v>1521</v>
      </c>
      <c r="E424" s="23">
        <v>128</v>
      </c>
      <c r="F424" s="23"/>
      <c r="G424" s="23">
        <v>5</v>
      </c>
      <c r="H424" s="23" t="b">
        <v>1</v>
      </c>
      <c r="I424" s="23"/>
      <c r="J424" s="23"/>
      <c r="K424" s="23" t="b">
        <v>0</v>
      </c>
      <c r="L424" s="22" t="str">
        <f t="shared" si="6"/>
        <v>CLAIM_HEADER-DIAG_CD_14</v>
      </c>
    </row>
    <row r="425" spans="1:12">
      <c r="A425" s="22" t="str">
        <f>IFERROR(IF(MATCH(L425,Medical!W:W,0)&gt;0,"Y","N"),"N")</f>
        <v>N</v>
      </c>
      <c r="B425" s="23" t="s">
        <v>1714</v>
      </c>
      <c r="C425" s="23" t="s">
        <v>1928</v>
      </c>
      <c r="D425" s="23" t="s">
        <v>1521</v>
      </c>
      <c r="E425" s="23">
        <v>129</v>
      </c>
      <c r="F425" s="23"/>
      <c r="G425" s="23">
        <v>5</v>
      </c>
      <c r="H425" s="23" t="b">
        <v>1</v>
      </c>
      <c r="I425" s="23"/>
      <c r="J425" s="23"/>
      <c r="K425" s="23" t="b">
        <v>0</v>
      </c>
      <c r="L425" s="22" t="str">
        <f t="shared" si="6"/>
        <v>CLAIM_HEADER-DIAG_CD_14_POA</v>
      </c>
    </row>
    <row r="426" spans="1:12">
      <c r="A426" s="22" t="str">
        <f>IFERROR(IF(MATCH(L426,Medical!W:W,0)&gt;0,"Y","N"),"N")</f>
        <v>N</v>
      </c>
      <c r="B426" s="23" t="s">
        <v>1714</v>
      </c>
      <c r="C426" s="23" t="s">
        <v>1929</v>
      </c>
      <c r="D426" s="23" t="s">
        <v>1521</v>
      </c>
      <c r="E426" s="23">
        <v>130</v>
      </c>
      <c r="F426" s="23"/>
      <c r="G426" s="23">
        <v>5</v>
      </c>
      <c r="H426" s="23" t="b">
        <v>1</v>
      </c>
      <c r="I426" s="23"/>
      <c r="J426" s="23"/>
      <c r="K426" s="23" t="b">
        <v>0</v>
      </c>
      <c r="L426" s="22" t="str">
        <f t="shared" si="6"/>
        <v>CLAIM_HEADER-DIAG_CD_15</v>
      </c>
    </row>
    <row r="427" spans="1:12">
      <c r="A427" s="22" t="str">
        <f>IFERROR(IF(MATCH(L427,Medical!W:W,0)&gt;0,"Y","N"),"N")</f>
        <v>N</v>
      </c>
      <c r="B427" s="23" t="s">
        <v>1714</v>
      </c>
      <c r="C427" s="23" t="s">
        <v>1930</v>
      </c>
      <c r="D427" s="23" t="s">
        <v>1521</v>
      </c>
      <c r="E427" s="23">
        <v>131</v>
      </c>
      <c r="F427" s="23"/>
      <c r="G427" s="23">
        <v>5</v>
      </c>
      <c r="H427" s="23" t="b">
        <v>1</v>
      </c>
      <c r="I427" s="23"/>
      <c r="J427" s="23"/>
      <c r="K427" s="23" t="b">
        <v>0</v>
      </c>
      <c r="L427" s="22" t="str">
        <f t="shared" si="6"/>
        <v>CLAIM_HEADER-DIAG_CD_15_POA</v>
      </c>
    </row>
    <row r="428" spans="1:12">
      <c r="A428" s="22" t="str">
        <f>IFERROR(IF(MATCH(L428,Medical!W:W,0)&gt;0,"Y","N"),"N")</f>
        <v>N</v>
      </c>
      <c r="B428" s="23" t="s">
        <v>1714</v>
      </c>
      <c r="C428" s="23" t="s">
        <v>1931</v>
      </c>
      <c r="D428" s="23" t="s">
        <v>1534</v>
      </c>
      <c r="E428" s="23">
        <v>219</v>
      </c>
      <c r="F428" s="23"/>
      <c r="G428" s="23">
        <v>5</v>
      </c>
      <c r="H428" s="23" t="b">
        <v>1</v>
      </c>
      <c r="I428" s="23"/>
      <c r="J428" s="23" t="s">
        <v>1626</v>
      </c>
      <c r="K428" s="23" t="b">
        <v>0</v>
      </c>
      <c r="L428" s="22" t="str">
        <f t="shared" si="6"/>
        <v>CLAIM_HEADER-OCCUR_DT_5</v>
      </c>
    </row>
    <row r="429" spans="1:12">
      <c r="A429" s="22" t="str">
        <f>IFERROR(IF(MATCH(L429,Medical!W:W,0)&gt;0,"Y","N"),"N")</f>
        <v>N</v>
      </c>
      <c r="B429" s="23" t="s">
        <v>1714</v>
      </c>
      <c r="C429" s="23" t="s">
        <v>1932</v>
      </c>
      <c r="D429" s="23" t="s">
        <v>1534</v>
      </c>
      <c r="E429" s="23">
        <v>220</v>
      </c>
      <c r="F429" s="23"/>
      <c r="G429" s="23">
        <v>5</v>
      </c>
      <c r="H429" s="23" t="b">
        <v>0</v>
      </c>
      <c r="I429" s="23"/>
      <c r="J429" s="23" t="s">
        <v>1626</v>
      </c>
      <c r="K429" s="23" t="b">
        <v>0</v>
      </c>
      <c r="L429" s="22" t="str">
        <f t="shared" si="6"/>
        <v>CLAIM_HEADER-OCCUR_DT_6</v>
      </c>
    </row>
    <row r="430" spans="1:12">
      <c r="A430" s="22" t="str">
        <f>IFERROR(IF(MATCH(L430,Medical!W:W,0)&gt;0,"Y","N"),"N")</f>
        <v>N</v>
      </c>
      <c r="B430" s="23" t="s">
        <v>1714</v>
      </c>
      <c r="C430" s="23" t="s">
        <v>1933</v>
      </c>
      <c r="D430" s="23" t="s">
        <v>1534</v>
      </c>
      <c r="E430" s="23">
        <v>221</v>
      </c>
      <c r="F430" s="23"/>
      <c r="G430" s="23">
        <v>5</v>
      </c>
      <c r="H430" s="23" t="b">
        <v>0</v>
      </c>
      <c r="I430" s="23"/>
      <c r="J430" s="23" t="s">
        <v>1626</v>
      </c>
      <c r="K430" s="23" t="b">
        <v>0</v>
      </c>
      <c r="L430" s="22" t="str">
        <f t="shared" si="6"/>
        <v>CLAIM_HEADER-OCCUR_DT_7</v>
      </c>
    </row>
    <row r="431" spans="1:12">
      <c r="A431" s="22" t="str">
        <f>IFERROR(IF(MATCH(L431,Medical!W:W,0)&gt;0,"Y","N"),"N")</f>
        <v>N</v>
      </c>
      <c r="B431" s="23" t="s">
        <v>1714</v>
      </c>
      <c r="C431" s="23" t="s">
        <v>1934</v>
      </c>
      <c r="D431" s="23" t="s">
        <v>1534</v>
      </c>
      <c r="E431" s="23">
        <v>222</v>
      </c>
      <c r="F431" s="23"/>
      <c r="G431" s="23">
        <v>5</v>
      </c>
      <c r="H431" s="23" t="b">
        <v>0</v>
      </c>
      <c r="I431" s="23"/>
      <c r="J431" s="23" t="s">
        <v>1626</v>
      </c>
      <c r="K431" s="23" t="b">
        <v>0</v>
      </c>
      <c r="L431" s="22" t="str">
        <f t="shared" si="6"/>
        <v>CLAIM_HEADER-OCCUR_DT_8</v>
      </c>
    </row>
    <row r="432" spans="1:12">
      <c r="A432" s="22" t="str">
        <f>IFERROR(IF(MATCH(L432,Medical!W:W,0)&gt;0,"Y","N"),"N")</f>
        <v>N</v>
      </c>
      <c r="B432" s="23" t="s">
        <v>1714</v>
      </c>
      <c r="C432" s="23" t="s">
        <v>1935</v>
      </c>
      <c r="D432" s="23" t="s">
        <v>1521</v>
      </c>
      <c r="E432" s="23">
        <v>223</v>
      </c>
      <c r="F432" s="23"/>
      <c r="G432" s="23">
        <v>5</v>
      </c>
      <c r="H432" s="23" t="b">
        <v>1</v>
      </c>
      <c r="I432" s="23"/>
      <c r="J432" s="23"/>
      <c r="K432" s="23" t="b">
        <v>0</v>
      </c>
      <c r="L432" s="22" t="str">
        <f t="shared" si="6"/>
        <v>CLAIM_HEADER-OCCUR_SPAN_CD_1</v>
      </c>
    </row>
    <row r="433" spans="1:12">
      <c r="A433" s="22" t="str">
        <f>IFERROR(IF(MATCH(L433,Medical!W:W,0)&gt;0,"Y","N"),"N")</f>
        <v>N</v>
      </c>
      <c r="B433" s="23" t="s">
        <v>1714</v>
      </c>
      <c r="C433" s="23" t="s">
        <v>1936</v>
      </c>
      <c r="D433" s="23" t="s">
        <v>1521</v>
      </c>
      <c r="E433" s="23">
        <v>224</v>
      </c>
      <c r="F433" s="23"/>
      <c r="G433" s="23">
        <v>5</v>
      </c>
      <c r="H433" s="23" t="b">
        <v>1</v>
      </c>
      <c r="I433" s="23"/>
      <c r="J433" s="23"/>
      <c r="K433" s="23" t="b">
        <v>0</v>
      </c>
      <c r="L433" s="22" t="str">
        <f t="shared" si="6"/>
        <v>CLAIM_HEADER-OCCUR_SPAN_CD_2</v>
      </c>
    </row>
    <row r="434" spans="1:12">
      <c r="A434" s="22" t="str">
        <f>IFERROR(IF(MATCH(L434,Medical!W:W,0)&gt;0,"Y","N"),"N")</f>
        <v>N</v>
      </c>
      <c r="B434" s="23" t="s">
        <v>1714</v>
      </c>
      <c r="C434" s="23" t="s">
        <v>1937</v>
      </c>
      <c r="D434" s="23" t="s">
        <v>1521</v>
      </c>
      <c r="E434" s="23">
        <v>225</v>
      </c>
      <c r="F434" s="23"/>
      <c r="G434" s="23">
        <v>5</v>
      </c>
      <c r="H434" s="23" t="b">
        <v>1</v>
      </c>
      <c r="I434" s="23"/>
      <c r="J434" s="23"/>
      <c r="K434" s="23" t="b">
        <v>0</v>
      </c>
      <c r="L434" s="22" t="str">
        <f t="shared" si="6"/>
        <v>CLAIM_HEADER-OCCUR_SPAN_CD_3</v>
      </c>
    </row>
    <row r="435" spans="1:12">
      <c r="A435" s="22" t="str">
        <f>IFERROR(IF(MATCH(L435,Medical!W:W,0)&gt;0,"Y","N"),"N")</f>
        <v>N</v>
      </c>
      <c r="B435" s="23" t="s">
        <v>1714</v>
      </c>
      <c r="C435" s="23" t="s">
        <v>1938</v>
      </c>
      <c r="D435" s="23" t="s">
        <v>1521</v>
      </c>
      <c r="E435" s="23">
        <v>226</v>
      </c>
      <c r="F435" s="23"/>
      <c r="G435" s="23">
        <v>5</v>
      </c>
      <c r="H435" s="23" t="b">
        <v>1</v>
      </c>
      <c r="I435" s="23"/>
      <c r="J435" s="23"/>
      <c r="K435" s="23" t="b">
        <v>0</v>
      </c>
      <c r="L435" s="22" t="str">
        <f t="shared" si="6"/>
        <v>CLAIM_HEADER-OCCUR_SPAN_CD_4</v>
      </c>
    </row>
    <row r="436" spans="1:12">
      <c r="A436" s="22" t="str">
        <f>IFERROR(IF(MATCH(L436,Medical!W:W,0)&gt;0,"Y","N"),"N")</f>
        <v>N</v>
      </c>
      <c r="B436" s="23" t="s">
        <v>1714</v>
      </c>
      <c r="C436" s="23" t="s">
        <v>1939</v>
      </c>
      <c r="D436" s="23" t="s">
        <v>1534</v>
      </c>
      <c r="E436" s="23">
        <v>227</v>
      </c>
      <c r="F436" s="23"/>
      <c r="G436" s="23">
        <v>5</v>
      </c>
      <c r="H436" s="23" t="b">
        <v>1</v>
      </c>
      <c r="I436" s="23"/>
      <c r="J436" s="23" t="s">
        <v>1626</v>
      </c>
      <c r="K436" s="23" t="b">
        <v>0</v>
      </c>
      <c r="L436" s="22" t="str">
        <f t="shared" si="6"/>
        <v>CLAIM_HEADER-OCCUR_SPAN_DT_FROM_1</v>
      </c>
    </row>
    <row r="437" spans="1:12">
      <c r="A437" s="22" t="str">
        <f>IFERROR(IF(MATCH(L437,Medical!W:W,0)&gt;0,"Y","N"),"N")</f>
        <v>N</v>
      </c>
      <c r="B437" s="23" t="s">
        <v>1714</v>
      </c>
      <c r="C437" s="23" t="s">
        <v>1940</v>
      </c>
      <c r="D437" s="23" t="s">
        <v>1534</v>
      </c>
      <c r="E437" s="23">
        <v>228</v>
      </c>
      <c r="F437" s="23"/>
      <c r="G437" s="23">
        <v>5</v>
      </c>
      <c r="H437" s="23" t="b">
        <v>1</v>
      </c>
      <c r="I437" s="23"/>
      <c r="J437" s="23" t="s">
        <v>1626</v>
      </c>
      <c r="K437" s="23" t="b">
        <v>0</v>
      </c>
      <c r="L437" s="22" t="str">
        <f t="shared" si="6"/>
        <v>CLAIM_HEADER-OCCUR_SPAN_DT_FROM_2</v>
      </c>
    </row>
    <row r="438" spans="1:12">
      <c r="A438" s="22" t="str">
        <f>IFERROR(IF(MATCH(L438,Medical!W:W,0)&gt;0,"Y","N"),"N")</f>
        <v>N</v>
      </c>
      <c r="B438" s="23" t="s">
        <v>1714</v>
      </c>
      <c r="C438" s="23" t="s">
        <v>1941</v>
      </c>
      <c r="D438" s="23" t="s">
        <v>1534</v>
      </c>
      <c r="E438" s="23">
        <v>229</v>
      </c>
      <c r="F438" s="23"/>
      <c r="G438" s="23">
        <v>5</v>
      </c>
      <c r="H438" s="23" t="b">
        <v>1</v>
      </c>
      <c r="I438" s="23"/>
      <c r="J438" s="23" t="s">
        <v>1626</v>
      </c>
      <c r="K438" s="23" t="b">
        <v>0</v>
      </c>
      <c r="L438" s="22" t="str">
        <f t="shared" si="6"/>
        <v>CLAIM_HEADER-OCCUR_SPAN_DT_FROM_3</v>
      </c>
    </row>
    <row r="439" spans="1:12">
      <c r="A439" s="22" t="str">
        <f>IFERROR(IF(MATCH(L439,Medical!W:W,0)&gt;0,"Y","N"),"N")</f>
        <v>N</v>
      </c>
      <c r="B439" s="23" t="s">
        <v>1714</v>
      </c>
      <c r="C439" s="23" t="s">
        <v>1942</v>
      </c>
      <c r="D439" s="23" t="s">
        <v>1534</v>
      </c>
      <c r="E439" s="23">
        <v>230</v>
      </c>
      <c r="F439" s="23"/>
      <c r="G439" s="23">
        <v>5</v>
      </c>
      <c r="H439" s="23" t="b">
        <v>1</v>
      </c>
      <c r="I439" s="23"/>
      <c r="J439" s="23" t="s">
        <v>1626</v>
      </c>
      <c r="K439" s="23" t="b">
        <v>0</v>
      </c>
      <c r="L439" s="22" t="str">
        <f t="shared" si="6"/>
        <v>CLAIM_HEADER-OCCUR_SPAN_DT_FROM_4</v>
      </c>
    </row>
    <row r="440" spans="1:12">
      <c r="A440" s="22" t="str">
        <f>IFERROR(IF(MATCH(L440,Medical!W:W,0)&gt;0,"Y","N"),"N")</f>
        <v>N</v>
      </c>
      <c r="B440" s="23" t="s">
        <v>1714</v>
      </c>
      <c r="C440" s="23" t="s">
        <v>1943</v>
      </c>
      <c r="D440" s="23" t="s">
        <v>1534</v>
      </c>
      <c r="E440" s="23">
        <v>231</v>
      </c>
      <c r="F440" s="23"/>
      <c r="G440" s="23">
        <v>5</v>
      </c>
      <c r="H440" s="23" t="b">
        <v>1</v>
      </c>
      <c r="I440" s="23"/>
      <c r="J440" s="23" t="s">
        <v>1626</v>
      </c>
      <c r="K440" s="23" t="b">
        <v>0</v>
      </c>
      <c r="L440" s="22" t="str">
        <f t="shared" si="6"/>
        <v>CLAIM_HEADER-OCCUR_SPAN_DT_THRU_1</v>
      </c>
    </row>
    <row r="441" spans="1:12">
      <c r="A441" s="22" t="str">
        <f>IFERROR(IF(MATCH(L441,Medical!W:W,0)&gt;0,"Y","N"),"N")</f>
        <v>N</v>
      </c>
      <c r="B441" s="23" t="s">
        <v>1714</v>
      </c>
      <c r="C441" s="23" t="s">
        <v>1944</v>
      </c>
      <c r="D441" s="23" t="s">
        <v>1534</v>
      </c>
      <c r="E441" s="23">
        <v>232</v>
      </c>
      <c r="F441" s="23"/>
      <c r="G441" s="23">
        <v>5</v>
      </c>
      <c r="H441" s="23" t="b">
        <v>1</v>
      </c>
      <c r="I441" s="23"/>
      <c r="J441" s="23" t="s">
        <v>1626</v>
      </c>
      <c r="K441" s="23" t="b">
        <v>0</v>
      </c>
      <c r="L441" s="22" t="str">
        <f t="shared" si="6"/>
        <v>CLAIM_HEADER-OCCUR_SPAN_DT_THRU_2</v>
      </c>
    </row>
    <row r="442" spans="1:12">
      <c r="A442" s="22" t="str">
        <f>IFERROR(IF(MATCH(L442,Medical!W:W,0)&gt;0,"Y","N"),"N")</f>
        <v>N</v>
      </c>
      <c r="B442" s="23" t="s">
        <v>1714</v>
      </c>
      <c r="C442" s="23" t="s">
        <v>1945</v>
      </c>
      <c r="D442" s="23" t="s">
        <v>1534</v>
      </c>
      <c r="E442" s="23">
        <v>233</v>
      </c>
      <c r="F442" s="23"/>
      <c r="G442" s="23">
        <v>5</v>
      </c>
      <c r="H442" s="23" t="b">
        <v>1</v>
      </c>
      <c r="I442" s="23"/>
      <c r="J442" s="23" t="s">
        <v>1626</v>
      </c>
      <c r="K442" s="23" t="b">
        <v>0</v>
      </c>
      <c r="L442" s="22" t="str">
        <f t="shared" si="6"/>
        <v>CLAIM_HEADER-OCCUR_SPAN_DT_THRU_3</v>
      </c>
    </row>
    <row r="443" spans="1:12">
      <c r="A443" s="22" t="str">
        <f>IFERROR(IF(MATCH(L443,Medical!W:W,0)&gt;0,"Y","N"),"N")</f>
        <v>N</v>
      </c>
      <c r="B443" s="23" t="s">
        <v>1714</v>
      </c>
      <c r="C443" s="23" t="s">
        <v>1946</v>
      </c>
      <c r="D443" s="23" t="s">
        <v>1534</v>
      </c>
      <c r="E443" s="23">
        <v>234</v>
      </c>
      <c r="F443" s="23"/>
      <c r="G443" s="23">
        <v>5</v>
      </c>
      <c r="H443" s="23" t="b">
        <v>1</v>
      </c>
      <c r="I443" s="23"/>
      <c r="J443" s="23" t="s">
        <v>1626</v>
      </c>
      <c r="K443" s="23" t="b">
        <v>0</v>
      </c>
      <c r="L443" s="22" t="str">
        <f t="shared" si="6"/>
        <v>CLAIM_HEADER-OCCUR_SPAN_DT_THRU_4</v>
      </c>
    </row>
    <row r="444" spans="1:12">
      <c r="A444" s="22" t="str">
        <f>IFERROR(IF(MATCH(L444,Medical!W:W,0)&gt;0,"Y","N"),"N")</f>
        <v>N</v>
      </c>
      <c r="B444" s="23" t="s">
        <v>1714</v>
      </c>
      <c r="C444" s="23" t="s">
        <v>1947</v>
      </c>
      <c r="D444" s="23" t="s">
        <v>1534</v>
      </c>
      <c r="E444" s="23">
        <v>235</v>
      </c>
      <c r="F444" s="23"/>
      <c r="G444" s="23">
        <v>5</v>
      </c>
      <c r="H444" s="23" t="b">
        <v>0</v>
      </c>
      <c r="I444" s="23"/>
      <c r="J444" s="23" t="s">
        <v>1626</v>
      </c>
      <c r="K444" s="23" t="b">
        <v>0</v>
      </c>
      <c r="L444" s="22" t="str">
        <f t="shared" si="6"/>
        <v>CLAIM_HEADER-PAT_PREGNANCY_DT</v>
      </c>
    </row>
    <row r="445" spans="1:12">
      <c r="A445" s="22" t="str">
        <f>IFERROR(IF(MATCH(L445,Medical!W:W,0)&gt;0,"Y","N"),"N")</f>
        <v>N</v>
      </c>
      <c r="B445" s="23" t="s">
        <v>1714</v>
      </c>
      <c r="C445" s="23" t="s">
        <v>1948</v>
      </c>
      <c r="D445" s="23" t="s">
        <v>1521</v>
      </c>
      <c r="E445" s="23">
        <v>236</v>
      </c>
      <c r="F445" s="23"/>
      <c r="G445" s="23">
        <v>5</v>
      </c>
      <c r="H445" s="23" t="b">
        <v>0</v>
      </c>
      <c r="I445" s="23"/>
      <c r="J445" s="23"/>
      <c r="K445" s="23" t="b">
        <v>0</v>
      </c>
      <c r="L445" s="22" t="str">
        <f t="shared" si="6"/>
        <v>CLAIM_HEADER-PAYMENT_METHOD</v>
      </c>
    </row>
    <row r="446" spans="1:12">
      <c r="A446" s="22" t="str">
        <f>IFERROR(IF(MATCH(L446,Medical!W:W,0)&gt;0,"Y","N"),"N")</f>
        <v>N</v>
      </c>
      <c r="B446" s="23" t="s">
        <v>1714</v>
      </c>
      <c r="C446" s="23" t="s">
        <v>1949</v>
      </c>
      <c r="D446" s="23" t="s">
        <v>1521</v>
      </c>
      <c r="E446" s="23">
        <v>237</v>
      </c>
      <c r="F446" s="23"/>
      <c r="G446" s="23">
        <v>5</v>
      </c>
      <c r="H446" s="23" t="b">
        <v>0</v>
      </c>
      <c r="I446" s="23"/>
      <c r="J446" s="23"/>
      <c r="K446" s="23" t="b">
        <v>0</v>
      </c>
      <c r="L446" s="22" t="str">
        <f t="shared" si="6"/>
        <v>CLAIM_HEADER-PAYTO_CD</v>
      </c>
    </row>
    <row r="447" spans="1:12">
      <c r="A447" s="22" t="str">
        <f>IFERROR(IF(MATCH(L447,Medical!W:W,0)&gt;0,"Y","N"),"N")</f>
        <v>N</v>
      </c>
      <c r="B447" s="23" t="s">
        <v>1714</v>
      </c>
      <c r="C447" s="23" t="s">
        <v>1950</v>
      </c>
      <c r="D447" s="23" t="s">
        <v>1534</v>
      </c>
      <c r="E447" s="23">
        <v>238</v>
      </c>
      <c r="F447" s="23"/>
      <c r="G447" s="23">
        <v>5</v>
      </c>
      <c r="H447" s="23" t="b">
        <v>1</v>
      </c>
      <c r="I447" s="23"/>
      <c r="J447" s="23" t="s">
        <v>1626</v>
      </c>
      <c r="K447" s="23" t="b">
        <v>0</v>
      </c>
      <c r="L447" s="22" t="str">
        <f t="shared" si="6"/>
        <v>CLAIM_HEADER-PROC_01_DT</v>
      </c>
    </row>
    <row r="448" spans="1:12">
      <c r="A448" s="22" t="str">
        <f>IFERROR(IF(MATCH(L448,Medical!W:W,0)&gt;0,"Y","N"),"N")</f>
        <v>N</v>
      </c>
      <c r="B448" s="23" t="s">
        <v>1714</v>
      </c>
      <c r="C448" s="23" t="s">
        <v>1951</v>
      </c>
      <c r="D448" s="23" t="s">
        <v>1534</v>
      </c>
      <c r="E448" s="23">
        <v>239</v>
      </c>
      <c r="F448" s="23"/>
      <c r="G448" s="23">
        <v>5</v>
      </c>
      <c r="H448" s="23" t="b">
        <v>1</v>
      </c>
      <c r="I448" s="23"/>
      <c r="J448" s="23" t="s">
        <v>1626</v>
      </c>
      <c r="K448" s="23" t="b">
        <v>0</v>
      </c>
      <c r="L448" s="22" t="str">
        <f t="shared" si="6"/>
        <v>CLAIM_HEADER-PROC_02_DT</v>
      </c>
    </row>
    <row r="449" spans="1:12">
      <c r="A449" s="22" t="str">
        <f>IFERROR(IF(MATCH(L449,Medical!W:W,0)&gt;0,"Y","N"),"N")</f>
        <v>N</v>
      </c>
      <c r="B449" s="23" t="s">
        <v>1714</v>
      </c>
      <c r="C449" s="23" t="s">
        <v>1952</v>
      </c>
      <c r="D449" s="23" t="s">
        <v>1534</v>
      </c>
      <c r="E449" s="23">
        <v>240</v>
      </c>
      <c r="F449" s="23"/>
      <c r="G449" s="23">
        <v>5</v>
      </c>
      <c r="H449" s="23" t="b">
        <v>1</v>
      </c>
      <c r="I449" s="23"/>
      <c r="J449" s="23" t="s">
        <v>1626</v>
      </c>
      <c r="K449" s="23" t="b">
        <v>0</v>
      </c>
      <c r="L449" s="22" t="str">
        <f t="shared" si="6"/>
        <v>CLAIM_HEADER-PROC_03_DT</v>
      </c>
    </row>
    <row r="450" spans="1:12">
      <c r="A450" s="22" t="str">
        <f>IFERROR(IF(MATCH(L450,Medical!W:W,0)&gt;0,"Y","N"),"N")</f>
        <v>N</v>
      </c>
      <c r="B450" s="23" t="s">
        <v>1714</v>
      </c>
      <c r="C450" s="23" t="s">
        <v>1953</v>
      </c>
      <c r="D450" s="23" t="s">
        <v>1534</v>
      </c>
      <c r="E450" s="23">
        <v>241</v>
      </c>
      <c r="F450" s="23"/>
      <c r="G450" s="23">
        <v>5</v>
      </c>
      <c r="H450" s="23" t="b">
        <v>1</v>
      </c>
      <c r="I450" s="23"/>
      <c r="J450" s="23" t="s">
        <v>1626</v>
      </c>
      <c r="K450" s="23" t="b">
        <v>0</v>
      </c>
      <c r="L450" s="22" t="str">
        <f t="shared" si="6"/>
        <v>CLAIM_HEADER-PROC_04_DT</v>
      </c>
    </row>
    <row r="451" spans="1:12">
      <c r="A451" s="22" t="str">
        <f>IFERROR(IF(MATCH(L451,Medical!W:W,0)&gt;0,"Y","N"),"N")</f>
        <v>N</v>
      </c>
      <c r="B451" s="23" t="s">
        <v>1714</v>
      </c>
      <c r="C451" s="23" t="s">
        <v>1954</v>
      </c>
      <c r="D451" s="23" t="s">
        <v>1534</v>
      </c>
      <c r="E451" s="23">
        <v>242</v>
      </c>
      <c r="F451" s="23"/>
      <c r="G451" s="23">
        <v>5</v>
      </c>
      <c r="H451" s="23" t="b">
        <v>1</v>
      </c>
      <c r="I451" s="23"/>
      <c r="J451" s="23" t="s">
        <v>1626</v>
      </c>
      <c r="K451" s="23" t="b">
        <v>0</v>
      </c>
      <c r="L451" s="22" t="str">
        <f t="shared" ref="L451:L514" si="7">TRIM(B451)&amp;"-"&amp;TRIM(C451)</f>
        <v>CLAIM_HEADER-PROC_05_DT</v>
      </c>
    </row>
    <row r="452" spans="1:12">
      <c r="A452" s="22" t="str">
        <f>IFERROR(IF(MATCH(L452,Medical!W:W,0)&gt;0,"Y","N"),"N")</f>
        <v>N</v>
      </c>
      <c r="B452" s="23" t="s">
        <v>1714</v>
      </c>
      <c r="C452" s="23" t="s">
        <v>1955</v>
      </c>
      <c r="D452" s="23" t="s">
        <v>1534</v>
      </c>
      <c r="E452" s="23">
        <v>243</v>
      </c>
      <c r="F452" s="23"/>
      <c r="G452" s="23">
        <v>5</v>
      </c>
      <c r="H452" s="23" t="b">
        <v>1</v>
      </c>
      <c r="I452" s="23"/>
      <c r="J452" s="23" t="s">
        <v>1626</v>
      </c>
      <c r="K452" s="23" t="b">
        <v>0</v>
      </c>
      <c r="L452" s="22" t="str">
        <f t="shared" si="7"/>
        <v>CLAIM_HEADER-PROC_06_DT</v>
      </c>
    </row>
    <row r="453" spans="1:12">
      <c r="A453" s="22" t="str">
        <f>IFERROR(IF(MATCH(L453,Medical!W:W,0)&gt;0,"Y","N"),"N")</f>
        <v>N</v>
      </c>
      <c r="B453" s="23" t="s">
        <v>1714</v>
      </c>
      <c r="C453" s="23" t="s">
        <v>1956</v>
      </c>
      <c r="D453" s="23" t="s">
        <v>1534</v>
      </c>
      <c r="E453" s="23">
        <v>244</v>
      </c>
      <c r="F453" s="23"/>
      <c r="G453" s="23">
        <v>5</v>
      </c>
      <c r="H453" s="23" t="b">
        <v>1</v>
      </c>
      <c r="I453" s="23"/>
      <c r="J453" s="23" t="s">
        <v>1626</v>
      </c>
      <c r="K453" s="23" t="b">
        <v>0</v>
      </c>
      <c r="L453" s="22" t="str">
        <f t="shared" si="7"/>
        <v>CLAIM_HEADER-PROC_07_DT</v>
      </c>
    </row>
    <row r="454" spans="1:12">
      <c r="A454" s="22" t="str">
        <f>IFERROR(IF(MATCH(L454,Medical!W:W,0)&gt;0,"Y","N"),"N")</f>
        <v>N</v>
      </c>
      <c r="B454" s="23" t="s">
        <v>1714</v>
      </c>
      <c r="C454" s="23" t="s">
        <v>1957</v>
      </c>
      <c r="D454" s="23" t="s">
        <v>1534</v>
      </c>
      <c r="E454" s="23">
        <v>245</v>
      </c>
      <c r="F454" s="23"/>
      <c r="G454" s="23">
        <v>5</v>
      </c>
      <c r="H454" s="23" t="b">
        <v>1</v>
      </c>
      <c r="I454" s="23"/>
      <c r="J454" s="23" t="s">
        <v>1626</v>
      </c>
      <c r="K454" s="23" t="b">
        <v>0</v>
      </c>
      <c r="L454" s="22" t="str">
        <f t="shared" si="7"/>
        <v>CLAIM_HEADER-PROC_08_DT</v>
      </c>
    </row>
    <row r="455" spans="1:12">
      <c r="A455" s="22" t="str">
        <f>IFERROR(IF(MATCH(L455,Medical!W:W,0)&gt;0,"Y","N"),"N")</f>
        <v>N</v>
      </c>
      <c r="B455" s="23" t="s">
        <v>1714</v>
      </c>
      <c r="C455" s="23" t="s">
        <v>1958</v>
      </c>
      <c r="D455" s="23" t="s">
        <v>1534</v>
      </c>
      <c r="E455" s="23">
        <v>246</v>
      </c>
      <c r="F455" s="23"/>
      <c r="G455" s="23">
        <v>5</v>
      </c>
      <c r="H455" s="23" t="b">
        <v>1</v>
      </c>
      <c r="I455" s="23"/>
      <c r="J455" s="23" t="s">
        <v>1626</v>
      </c>
      <c r="K455" s="23" t="b">
        <v>0</v>
      </c>
      <c r="L455" s="22" t="str">
        <f t="shared" si="7"/>
        <v>CLAIM_HEADER-PROC_09_DT</v>
      </c>
    </row>
    <row r="456" spans="1:12">
      <c r="A456" s="22" t="str">
        <f>IFERROR(IF(MATCH(L456,Medical!W:W,0)&gt;0,"Y","N"),"N")</f>
        <v>N</v>
      </c>
      <c r="B456" s="23" t="s">
        <v>1714</v>
      </c>
      <c r="C456" s="23" t="s">
        <v>1959</v>
      </c>
      <c r="D456" s="23" t="s">
        <v>1534</v>
      </c>
      <c r="E456" s="23">
        <v>247</v>
      </c>
      <c r="F456" s="23"/>
      <c r="G456" s="23">
        <v>5</v>
      </c>
      <c r="H456" s="23" t="b">
        <v>1</v>
      </c>
      <c r="I456" s="23"/>
      <c r="J456" s="23" t="s">
        <v>1626</v>
      </c>
      <c r="K456" s="23" t="b">
        <v>0</v>
      </c>
      <c r="L456" s="22" t="str">
        <f t="shared" si="7"/>
        <v>CLAIM_HEADER-PROC_10_DT</v>
      </c>
    </row>
    <row r="457" spans="1:12">
      <c r="A457" s="22" t="str">
        <f>IFERROR(IF(MATCH(L457,Medical!W:W,0)&gt;0,"Y","N"),"N")</f>
        <v>N</v>
      </c>
      <c r="B457" s="23" t="s">
        <v>1714</v>
      </c>
      <c r="C457" s="23" t="s">
        <v>1960</v>
      </c>
      <c r="D457" s="23" t="s">
        <v>1534</v>
      </c>
      <c r="E457" s="23">
        <v>248</v>
      </c>
      <c r="F457" s="23"/>
      <c r="G457" s="23">
        <v>5</v>
      </c>
      <c r="H457" s="23" t="b">
        <v>1</v>
      </c>
      <c r="I457" s="23"/>
      <c r="J457" s="23" t="s">
        <v>1626</v>
      </c>
      <c r="K457" s="23" t="b">
        <v>0</v>
      </c>
      <c r="L457" s="22" t="str">
        <f t="shared" si="7"/>
        <v>CLAIM_HEADER-PROC_11_DT</v>
      </c>
    </row>
    <row r="458" spans="1:12">
      <c r="A458" s="22" t="str">
        <f>IFERROR(IF(MATCH(L458,Medical!W:W,0)&gt;0,"Y","N"),"N")</f>
        <v>N</v>
      </c>
      <c r="B458" s="23" t="s">
        <v>1714</v>
      </c>
      <c r="C458" s="23" t="s">
        <v>1961</v>
      </c>
      <c r="D458" s="23" t="s">
        <v>1534</v>
      </c>
      <c r="E458" s="23">
        <v>249</v>
      </c>
      <c r="F458" s="23"/>
      <c r="G458" s="23">
        <v>5</v>
      </c>
      <c r="H458" s="23" t="b">
        <v>1</v>
      </c>
      <c r="I458" s="23"/>
      <c r="J458" s="23" t="s">
        <v>1626</v>
      </c>
      <c r="K458" s="23" t="b">
        <v>0</v>
      </c>
      <c r="L458" s="22" t="str">
        <f t="shared" si="7"/>
        <v>CLAIM_HEADER-PROC_12_DT</v>
      </c>
    </row>
    <row r="459" spans="1:12">
      <c r="A459" s="22" t="str">
        <f>IFERROR(IF(MATCH(L459,Medical!W:W,0)&gt;0,"Y","N"),"N")</f>
        <v>N</v>
      </c>
      <c r="B459" s="23" t="s">
        <v>1714</v>
      </c>
      <c r="C459" s="23" t="s">
        <v>1962</v>
      </c>
      <c r="D459" s="23" t="s">
        <v>1534</v>
      </c>
      <c r="E459" s="23">
        <v>250</v>
      </c>
      <c r="F459" s="23"/>
      <c r="G459" s="23">
        <v>5</v>
      </c>
      <c r="H459" s="23" t="b">
        <v>1</v>
      </c>
      <c r="I459" s="23"/>
      <c r="J459" s="23" t="s">
        <v>1626</v>
      </c>
      <c r="K459" s="23" t="b">
        <v>0</v>
      </c>
      <c r="L459" s="22" t="str">
        <f t="shared" si="7"/>
        <v>CLAIM_HEADER-PROC_13_DT</v>
      </c>
    </row>
    <row r="460" spans="1:12">
      <c r="A460" s="22" t="str">
        <f>IFERROR(IF(MATCH(L460,Medical!W:W,0)&gt;0,"Y","N"),"N")</f>
        <v>N</v>
      </c>
      <c r="B460" s="23" t="s">
        <v>1714</v>
      </c>
      <c r="C460" s="23" t="s">
        <v>1963</v>
      </c>
      <c r="D460" s="23" t="s">
        <v>1534</v>
      </c>
      <c r="E460" s="23">
        <v>251</v>
      </c>
      <c r="F460" s="23"/>
      <c r="G460" s="23">
        <v>5</v>
      </c>
      <c r="H460" s="23" t="b">
        <v>1</v>
      </c>
      <c r="I460" s="23"/>
      <c r="J460" s="23" t="s">
        <v>1626</v>
      </c>
      <c r="K460" s="23" t="b">
        <v>0</v>
      </c>
      <c r="L460" s="22" t="str">
        <f t="shared" si="7"/>
        <v>CLAIM_HEADER-PROC_14_DT</v>
      </c>
    </row>
    <row r="461" spans="1:12">
      <c r="A461" s="22" t="str">
        <f>IFERROR(IF(MATCH(L461,Medical!W:W,0)&gt;0,"Y","N"),"N")</f>
        <v>N</v>
      </c>
      <c r="B461" s="23" t="s">
        <v>1714</v>
      </c>
      <c r="C461" s="23" t="s">
        <v>1964</v>
      </c>
      <c r="D461" s="23" t="s">
        <v>1534</v>
      </c>
      <c r="E461" s="23">
        <v>252</v>
      </c>
      <c r="F461" s="23"/>
      <c r="G461" s="23">
        <v>5</v>
      </c>
      <c r="H461" s="23" t="b">
        <v>1</v>
      </c>
      <c r="I461" s="23"/>
      <c r="J461" s="23" t="s">
        <v>1626</v>
      </c>
      <c r="K461" s="23" t="b">
        <v>0</v>
      </c>
      <c r="L461" s="22" t="str">
        <f t="shared" si="7"/>
        <v>CLAIM_HEADER-PROC_15_DT</v>
      </c>
    </row>
    <row r="462" spans="1:12">
      <c r="A462" s="22" t="str">
        <f>IFERROR(IF(MATCH(L462,Medical!W:W,0)&gt;0,"Y","N"),"N")</f>
        <v>N</v>
      </c>
      <c r="B462" s="23" t="s">
        <v>1714</v>
      </c>
      <c r="C462" s="23" t="s">
        <v>1965</v>
      </c>
      <c r="D462" s="23" t="s">
        <v>1534</v>
      </c>
      <c r="E462" s="23">
        <v>253</v>
      </c>
      <c r="F462" s="23"/>
      <c r="G462" s="23">
        <v>5</v>
      </c>
      <c r="H462" s="23" t="b">
        <v>1</v>
      </c>
      <c r="I462" s="23"/>
      <c r="J462" s="23" t="s">
        <v>1626</v>
      </c>
      <c r="K462" s="23" t="b">
        <v>0</v>
      </c>
      <c r="L462" s="22" t="str">
        <f t="shared" si="7"/>
        <v>CLAIM_HEADER-PROC_16_DT</v>
      </c>
    </row>
    <row r="463" spans="1:12">
      <c r="A463" s="22" t="str">
        <f>IFERROR(IF(MATCH(L463,Medical!W:W,0)&gt;0,"Y","N"),"N")</f>
        <v>N</v>
      </c>
      <c r="B463" s="23" t="s">
        <v>1714</v>
      </c>
      <c r="C463" s="23" t="s">
        <v>1966</v>
      </c>
      <c r="D463" s="23" t="s">
        <v>1534</v>
      </c>
      <c r="E463" s="23">
        <v>254</v>
      </c>
      <c r="F463" s="23"/>
      <c r="G463" s="23">
        <v>5</v>
      </c>
      <c r="H463" s="23" t="b">
        <v>1</v>
      </c>
      <c r="I463" s="23"/>
      <c r="J463" s="23" t="s">
        <v>1626</v>
      </c>
      <c r="K463" s="23" t="b">
        <v>0</v>
      </c>
      <c r="L463" s="22" t="str">
        <f t="shared" si="7"/>
        <v>CLAIM_HEADER-PROC_17_DT</v>
      </c>
    </row>
    <row r="464" spans="1:12">
      <c r="A464" s="22" t="str">
        <f>IFERROR(IF(MATCH(L464,Medical!W:W,0)&gt;0,"Y","N"),"N")</f>
        <v>N</v>
      </c>
      <c r="B464" s="23" t="s">
        <v>1714</v>
      </c>
      <c r="C464" s="23" t="s">
        <v>1967</v>
      </c>
      <c r="D464" s="23" t="s">
        <v>1534</v>
      </c>
      <c r="E464" s="23">
        <v>255</v>
      </c>
      <c r="F464" s="23"/>
      <c r="G464" s="23">
        <v>5</v>
      </c>
      <c r="H464" s="23" t="b">
        <v>1</v>
      </c>
      <c r="I464" s="23"/>
      <c r="J464" s="23" t="s">
        <v>1626</v>
      </c>
      <c r="K464" s="23" t="b">
        <v>0</v>
      </c>
      <c r="L464" s="22" t="str">
        <f t="shared" si="7"/>
        <v>CLAIM_HEADER-PROC_18_DT</v>
      </c>
    </row>
    <row r="465" spans="1:12">
      <c r="A465" s="22" t="str">
        <f>IFERROR(IF(MATCH(L465,Medical!W:W,0)&gt;0,"Y","N"),"N")</f>
        <v>N</v>
      </c>
      <c r="B465" s="23" t="s">
        <v>1714</v>
      </c>
      <c r="C465" s="23" t="s">
        <v>1968</v>
      </c>
      <c r="D465" s="23" t="s">
        <v>1534</v>
      </c>
      <c r="E465" s="23">
        <v>256</v>
      </c>
      <c r="F465" s="23"/>
      <c r="G465" s="23">
        <v>5</v>
      </c>
      <c r="H465" s="23" t="b">
        <v>1</v>
      </c>
      <c r="I465" s="23"/>
      <c r="J465" s="23" t="s">
        <v>1626</v>
      </c>
      <c r="K465" s="23" t="b">
        <v>0</v>
      </c>
      <c r="L465" s="22" t="str">
        <f t="shared" si="7"/>
        <v>CLAIM_HEADER-PROC_19_DT</v>
      </c>
    </row>
    <row r="466" spans="1:12">
      <c r="A466" s="22" t="str">
        <f>IFERROR(IF(MATCH(L466,Medical!W:W,0)&gt;0,"Y","N"),"N")</f>
        <v>N</v>
      </c>
      <c r="B466" s="23" t="s">
        <v>1714</v>
      </c>
      <c r="C466" s="23" t="s">
        <v>1969</v>
      </c>
      <c r="D466" s="23" t="s">
        <v>1534</v>
      </c>
      <c r="E466" s="23">
        <v>257</v>
      </c>
      <c r="F466" s="23"/>
      <c r="G466" s="23">
        <v>5</v>
      </c>
      <c r="H466" s="23" t="b">
        <v>1</v>
      </c>
      <c r="I466" s="23"/>
      <c r="J466" s="23" t="s">
        <v>1626</v>
      </c>
      <c r="K466" s="23" t="b">
        <v>0</v>
      </c>
      <c r="L466" s="22" t="str">
        <f t="shared" si="7"/>
        <v>CLAIM_HEADER-PROC_20_DT</v>
      </c>
    </row>
    <row r="467" spans="1:12">
      <c r="A467" s="22" t="str">
        <f>IFERROR(IF(MATCH(L467,Medical!W:W,0)&gt;0,"Y","N"),"N")</f>
        <v>N</v>
      </c>
      <c r="B467" s="23" t="s">
        <v>1714</v>
      </c>
      <c r="C467" s="23" t="s">
        <v>1970</v>
      </c>
      <c r="D467" s="23" t="s">
        <v>1534</v>
      </c>
      <c r="E467" s="23">
        <v>258</v>
      </c>
      <c r="F467" s="23"/>
      <c r="G467" s="23">
        <v>5</v>
      </c>
      <c r="H467" s="23" t="b">
        <v>1</v>
      </c>
      <c r="I467" s="23"/>
      <c r="J467" s="23" t="s">
        <v>1626</v>
      </c>
      <c r="K467" s="23" t="b">
        <v>0</v>
      </c>
      <c r="L467" s="22" t="str">
        <f t="shared" si="7"/>
        <v>CLAIM_HEADER-PROC_21_DT</v>
      </c>
    </row>
    <row r="468" spans="1:12">
      <c r="A468" s="22" t="str">
        <f>IFERROR(IF(MATCH(L468,Medical!W:W,0)&gt;0,"Y","N"),"N")</f>
        <v>N</v>
      </c>
      <c r="B468" s="23" t="s">
        <v>1714</v>
      </c>
      <c r="C468" s="23" t="s">
        <v>1971</v>
      </c>
      <c r="D468" s="23" t="s">
        <v>1534</v>
      </c>
      <c r="E468" s="23">
        <v>259</v>
      </c>
      <c r="F468" s="23"/>
      <c r="G468" s="23">
        <v>5</v>
      </c>
      <c r="H468" s="23" t="b">
        <v>1</v>
      </c>
      <c r="I468" s="23"/>
      <c r="J468" s="23" t="s">
        <v>1626</v>
      </c>
      <c r="K468" s="23" t="b">
        <v>0</v>
      </c>
      <c r="L468" s="22" t="str">
        <f t="shared" si="7"/>
        <v>CLAIM_HEADER-PROC_22_DT</v>
      </c>
    </row>
    <row r="469" spans="1:12">
      <c r="A469" s="22" t="str">
        <f>IFERROR(IF(MATCH(L469,Medical!W:W,0)&gt;0,"Y","N"),"N")</f>
        <v>N</v>
      </c>
      <c r="B469" s="23" t="s">
        <v>1714</v>
      </c>
      <c r="C469" s="23" t="s">
        <v>1972</v>
      </c>
      <c r="D469" s="23" t="s">
        <v>1534</v>
      </c>
      <c r="E469" s="23">
        <v>260</v>
      </c>
      <c r="F469" s="23"/>
      <c r="G469" s="23">
        <v>5</v>
      </c>
      <c r="H469" s="23" t="b">
        <v>1</v>
      </c>
      <c r="I469" s="23"/>
      <c r="J469" s="23" t="s">
        <v>1626</v>
      </c>
      <c r="K469" s="23" t="b">
        <v>0</v>
      </c>
      <c r="L469" s="22" t="str">
        <f t="shared" si="7"/>
        <v>CLAIM_HEADER-PROC_23_DT</v>
      </c>
    </row>
    <row r="470" spans="1:12">
      <c r="A470" s="22" t="str">
        <f>IFERROR(IF(MATCH(L470,Medical!W:W,0)&gt;0,"Y","N"),"N")</f>
        <v>N</v>
      </c>
      <c r="B470" s="23" t="s">
        <v>1714</v>
      </c>
      <c r="C470" s="23" t="s">
        <v>1973</v>
      </c>
      <c r="D470" s="23" t="s">
        <v>1534</v>
      </c>
      <c r="E470" s="23">
        <v>261</v>
      </c>
      <c r="F470" s="23"/>
      <c r="G470" s="23">
        <v>5</v>
      </c>
      <c r="H470" s="23" t="b">
        <v>1</v>
      </c>
      <c r="I470" s="23"/>
      <c r="J470" s="23" t="s">
        <v>1626</v>
      </c>
      <c r="K470" s="23" t="b">
        <v>0</v>
      </c>
      <c r="L470" s="22" t="str">
        <f t="shared" si="7"/>
        <v>CLAIM_HEADER-PROC_24_DT</v>
      </c>
    </row>
    <row r="471" spans="1:12">
      <c r="A471" s="22" t="str">
        <f>IFERROR(IF(MATCH(L471,Medical!W:W,0)&gt;0,"Y","N"),"N")</f>
        <v>N</v>
      </c>
      <c r="B471" s="23" t="s">
        <v>1714</v>
      </c>
      <c r="C471" s="23" t="s">
        <v>1974</v>
      </c>
      <c r="D471" s="23" t="s">
        <v>1534</v>
      </c>
      <c r="E471" s="23">
        <v>262</v>
      </c>
      <c r="F471" s="23"/>
      <c r="G471" s="23">
        <v>5</v>
      </c>
      <c r="H471" s="23" t="b">
        <v>1</v>
      </c>
      <c r="I471" s="23"/>
      <c r="J471" s="23" t="s">
        <v>1626</v>
      </c>
      <c r="K471" s="23" t="b">
        <v>0</v>
      </c>
      <c r="L471" s="22" t="str">
        <f t="shared" si="7"/>
        <v>CLAIM_HEADER-PROC_25_DT</v>
      </c>
    </row>
    <row r="472" spans="1:12">
      <c r="A472" s="22" t="str">
        <f>IFERROR(IF(MATCH(L472,Medical!W:W,0)&gt;0,"Y","N"),"N")</f>
        <v>N</v>
      </c>
      <c r="B472" s="23" t="s">
        <v>1714</v>
      </c>
      <c r="C472" s="23" t="s">
        <v>1975</v>
      </c>
      <c r="D472" s="23" t="s">
        <v>1713</v>
      </c>
      <c r="E472" s="23">
        <v>306</v>
      </c>
      <c r="F472" s="23"/>
      <c r="G472" s="23">
        <v>5</v>
      </c>
      <c r="H472" s="23" t="b">
        <v>0</v>
      </c>
      <c r="I472" s="23"/>
      <c r="J472" s="23"/>
      <c r="K472" s="23" t="b">
        <v>0</v>
      </c>
      <c r="L472" s="22" t="str">
        <f t="shared" si="7"/>
        <v>CLAIM_HEADER-VALUE_AMT_08</v>
      </c>
    </row>
    <row r="473" spans="1:12">
      <c r="A473" s="22" t="str">
        <f>IFERROR(IF(MATCH(L473,Medical!W:W,0)&gt;0,"Y","N"),"N")</f>
        <v>N</v>
      </c>
      <c r="B473" s="23" t="s">
        <v>1714</v>
      </c>
      <c r="C473" s="23" t="s">
        <v>1976</v>
      </c>
      <c r="D473" s="23" t="s">
        <v>1713</v>
      </c>
      <c r="E473" s="23">
        <v>307</v>
      </c>
      <c r="F473" s="23"/>
      <c r="G473" s="23">
        <v>5</v>
      </c>
      <c r="H473" s="23" t="b">
        <v>0</v>
      </c>
      <c r="I473" s="23"/>
      <c r="J473" s="23"/>
      <c r="K473" s="23" t="b">
        <v>0</v>
      </c>
      <c r="L473" s="22" t="str">
        <f t="shared" si="7"/>
        <v>CLAIM_HEADER-VALUE_AMT_09</v>
      </c>
    </row>
    <row r="474" spans="1:12">
      <c r="A474" s="22" t="str">
        <f>IFERROR(IF(MATCH(L474,Medical!W:W,0)&gt;0,"Y","N"),"N")</f>
        <v>N</v>
      </c>
      <c r="B474" s="23" t="s">
        <v>1714</v>
      </c>
      <c r="C474" s="23" t="s">
        <v>1977</v>
      </c>
      <c r="D474" s="23" t="s">
        <v>1713</v>
      </c>
      <c r="E474" s="23">
        <v>308</v>
      </c>
      <c r="F474" s="23"/>
      <c r="G474" s="23">
        <v>5</v>
      </c>
      <c r="H474" s="23" t="b">
        <v>0</v>
      </c>
      <c r="I474" s="23"/>
      <c r="J474" s="23"/>
      <c r="K474" s="23" t="b">
        <v>0</v>
      </c>
      <c r="L474" s="22" t="str">
        <f t="shared" si="7"/>
        <v>CLAIM_HEADER-VALUE_AMT_10</v>
      </c>
    </row>
    <row r="475" spans="1:12">
      <c r="A475" s="22" t="str">
        <f>IFERROR(IF(MATCH(L475,Medical!W:W,0)&gt;0,"Y","N"),"N")</f>
        <v>N</v>
      </c>
      <c r="B475" s="23" t="s">
        <v>1714</v>
      </c>
      <c r="C475" s="23" t="s">
        <v>1978</v>
      </c>
      <c r="D475" s="23" t="s">
        <v>1713</v>
      </c>
      <c r="E475" s="23">
        <v>309</v>
      </c>
      <c r="F475" s="23"/>
      <c r="G475" s="23">
        <v>5</v>
      </c>
      <c r="H475" s="23" t="b">
        <v>0</v>
      </c>
      <c r="I475" s="23"/>
      <c r="J475" s="23"/>
      <c r="K475" s="23" t="b">
        <v>0</v>
      </c>
      <c r="L475" s="22" t="str">
        <f t="shared" si="7"/>
        <v>CLAIM_HEADER-VALUE_AMT_11</v>
      </c>
    </row>
    <row r="476" spans="1:12">
      <c r="A476" s="22" t="str">
        <f>IFERROR(IF(MATCH(L476,Medical!W:W,0)&gt;0,"Y","N"),"N")</f>
        <v>N</v>
      </c>
      <c r="B476" s="23" t="s">
        <v>1714</v>
      </c>
      <c r="C476" s="23" t="s">
        <v>1979</v>
      </c>
      <c r="D476" s="23" t="s">
        <v>1713</v>
      </c>
      <c r="E476" s="23">
        <v>310</v>
      </c>
      <c r="F476" s="23"/>
      <c r="G476" s="23">
        <v>5</v>
      </c>
      <c r="H476" s="23" t="b">
        <v>0</v>
      </c>
      <c r="I476" s="23"/>
      <c r="J476" s="23"/>
      <c r="K476" s="23" t="b">
        <v>0</v>
      </c>
      <c r="L476" s="22" t="str">
        <f t="shared" si="7"/>
        <v>CLAIM_HEADER-VALUE_AMT_12</v>
      </c>
    </row>
    <row r="477" spans="1:12">
      <c r="A477" s="22" t="str">
        <f>IFERROR(IF(MATCH(L477,Medical!W:W,0)&gt;0,"Y","N"),"N")</f>
        <v>N</v>
      </c>
      <c r="B477" s="23" t="s">
        <v>1714</v>
      </c>
      <c r="C477" s="23" t="s">
        <v>1980</v>
      </c>
      <c r="D477" s="23" t="s">
        <v>1713</v>
      </c>
      <c r="E477" s="23">
        <v>311</v>
      </c>
      <c r="F477" s="23"/>
      <c r="G477" s="23">
        <v>5</v>
      </c>
      <c r="H477" s="23" t="b">
        <v>0</v>
      </c>
      <c r="I477" s="23"/>
      <c r="J477" s="23"/>
      <c r="K477" s="23" t="b">
        <v>0</v>
      </c>
      <c r="L477" s="22" t="str">
        <f t="shared" si="7"/>
        <v>CLAIM_HEADER-VALUE_AMT_13</v>
      </c>
    </row>
    <row r="478" spans="1:12">
      <c r="A478" s="22" t="str">
        <f>IFERROR(IF(MATCH(L478,Medical!W:W,0)&gt;0,"Y","N"),"N")</f>
        <v>N</v>
      </c>
      <c r="B478" s="23" t="s">
        <v>1714</v>
      </c>
      <c r="C478" s="23" t="s">
        <v>1981</v>
      </c>
      <c r="D478" s="23" t="s">
        <v>1713</v>
      </c>
      <c r="E478" s="23">
        <v>312</v>
      </c>
      <c r="F478" s="23"/>
      <c r="G478" s="23">
        <v>5</v>
      </c>
      <c r="H478" s="23" t="b">
        <v>0</v>
      </c>
      <c r="I478" s="23"/>
      <c r="J478" s="23"/>
      <c r="K478" s="23" t="b">
        <v>0</v>
      </c>
      <c r="L478" s="22" t="str">
        <f t="shared" si="7"/>
        <v>CLAIM_HEADER-VALUE_AMT_14</v>
      </c>
    </row>
    <row r="479" spans="1:12">
      <c r="A479" s="22" t="str">
        <f>IFERROR(IF(MATCH(L479,Medical!W:W,0)&gt;0,"Y","N"),"N")</f>
        <v>N</v>
      </c>
      <c r="B479" s="23" t="s">
        <v>1714</v>
      </c>
      <c r="C479" s="23" t="s">
        <v>1982</v>
      </c>
      <c r="D479" s="23" t="s">
        <v>1713</v>
      </c>
      <c r="E479" s="23">
        <v>313</v>
      </c>
      <c r="F479" s="23"/>
      <c r="G479" s="23">
        <v>5</v>
      </c>
      <c r="H479" s="23" t="b">
        <v>0</v>
      </c>
      <c r="I479" s="23"/>
      <c r="J479" s="23"/>
      <c r="K479" s="23" t="b">
        <v>0</v>
      </c>
      <c r="L479" s="22" t="str">
        <f t="shared" si="7"/>
        <v>CLAIM_HEADER-VALUE_AMT_15</v>
      </c>
    </row>
    <row r="480" spans="1:12">
      <c r="A480" s="22" t="str">
        <f>IFERROR(IF(MATCH(L480,Medical!W:W,0)&gt;0,"Y","N"),"N")</f>
        <v>N</v>
      </c>
      <c r="B480" s="23" t="s">
        <v>1714</v>
      </c>
      <c r="C480" s="23" t="s">
        <v>1983</v>
      </c>
      <c r="D480" s="23" t="s">
        <v>1713</v>
      </c>
      <c r="E480" s="23">
        <v>314</v>
      </c>
      <c r="F480" s="23"/>
      <c r="G480" s="23">
        <v>5</v>
      </c>
      <c r="H480" s="23" t="b">
        <v>0</v>
      </c>
      <c r="I480" s="23"/>
      <c r="J480" s="23"/>
      <c r="K480" s="23" t="b">
        <v>0</v>
      </c>
      <c r="L480" s="22" t="str">
        <f t="shared" si="7"/>
        <v>CLAIM_HEADER-VALUE_AMT_16</v>
      </c>
    </row>
    <row r="481" spans="1:12">
      <c r="A481" s="22" t="str">
        <f>IFERROR(IF(MATCH(L481,Medical!W:W,0)&gt;0,"Y","N"),"N")</f>
        <v>N</v>
      </c>
      <c r="B481" s="23" t="s">
        <v>1714</v>
      </c>
      <c r="C481" s="23" t="s">
        <v>1984</v>
      </c>
      <c r="D481" s="23" t="s">
        <v>1713</v>
      </c>
      <c r="E481" s="23">
        <v>315</v>
      </c>
      <c r="F481" s="23"/>
      <c r="G481" s="23">
        <v>5</v>
      </c>
      <c r="H481" s="23" t="b">
        <v>0</v>
      </c>
      <c r="I481" s="23"/>
      <c r="J481" s="23"/>
      <c r="K481" s="23" t="b">
        <v>0</v>
      </c>
      <c r="L481" s="22" t="str">
        <f t="shared" si="7"/>
        <v>CLAIM_HEADER-VALUE_AMT_17</v>
      </c>
    </row>
    <row r="482" spans="1:12">
      <c r="A482" s="22" t="str">
        <f>IFERROR(IF(MATCH(L482,Medical!W:W,0)&gt;0,"Y","N"),"N")</f>
        <v>N</v>
      </c>
      <c r="B482" s="23" t="s">
        <v>1714</v>
      </c>
      <c r="C482" s="23" t="s">
        <v>1985</v>
      </c>
      <c r="D482" s="23" t="s">
        <v>1713</v>
      </c>
      <c r="E482" s="23">
        <v>316</v>
      </c>
      <c r="F482" s="23"/>
      <c r="G482" s="23">
        <v>5</v>
      </c>
      <c r="H482" s="23" t="b">
        <v>0</v>
      </c>
      <c r="I482" s="23"/>
      <c r="J482" s="23"/>
      <c r="K482" s="23" t="b">
        <v>0</v>
      </c>
      <c r="L482" s="22" t="str">
        <f t="shared" si="7"/>
        <v>CLAIM_HEADER-VALUE_AMT_18</v>
      </c>
    </row>
    <row r="483" spans="1:12">
      <c r="A483" s="22" t="str">
        <f>IFERROR(IF(MATCH(L483,Medical!W:W,0)&gt;0,"Y","N"),"N")</f>
        <v>N</v>
      </c>
      <c r="B483" s="23" t="s">
        <v>1714</v>
      </c>
      <c r="C483" s="23" t="s">
        <v>1986</v>
      </c>
      <c r="D483" s="23" t="s">
        <v>1713</v>
      </c>
      <c r="E483" s="23">
        <v>317</v>
      </c>
      <c r="F483" s="23"/>
      <c r="G483" s="23">
        <v>5</v>
      </c>
      <c r="H483" s="23" t="b">
        <v>0</v>
      </c>
      <c r="I483" s="23"/>
      <c r="J483" s="23"/>
      <c r="K483" s="23" t="b">
        <v>0</v>
      </c>
      <c r="L483" s="22" t="str">
        <f t="shared" si="7"/>
        <v>CLAIM_HEADER-VALUE_AMT_19</v>
      </c>
    </row>
    <row r="484" spans="1:12">
      <c r="A484" s="22" t="str">
        <f>IFERROR(IF(MATCH(L484,Medical!W:W,0)&gt;0,"Y","N"),"N")</f>
        <v>N</v>
      </c>
      <c r="B484" s="23" t="s">
        <v>1714</v>
      </c>
      <c r="C484" s="23" t="s">
        <v>1987</v>
      </c>
      <c r="D484" s="23" t="s">
        <v>1713</v>
      </c>
      <c r="E484" s="23">
        <v>318</v>
      </c>
      <c r="F484" s="23"/>
      <c r="G484" s="23">
        <v>5</v>
      </c>
      <c r="H484" s="23" t="b">
        <v>0</v>
      </c>
      <c r="I484" s="23"/>
      <c r="J484" s="23"/>
      <c r="K484" s="23" t="b">
        <v>0</v>
      </c>
      <c r="L484" s="22" t="str">
        <f t="shared" si="7"/>
        <v>CLAIM_HEADER-VALUE_AMT_20</v>
      </c>
    </row>
    <row r="485" spans="1:12">
      <c r="A485" s="22" t="str">
        <f>IFERROR(IF(MATCH(L485,Medical!W:W,0)&gt;0,"Y","N"),"N")</f>
        <v>N</v>
      </c>
      <c r="B485" s="23" t="s">
        <v>1714</v>
      </c>
      <c r="C485" s="23" t="s">
        <v>1988</v>
      </c>
      <c r="D485" s="23" t="s">
        <v>1713</v>
      </c>
      <c r="E485" s="23">
        <v>319</v>
      </c>
      <c r="F485" s="23"/>
      <c r="G485" s="23">
        <v>5</v>
      </c>
      <c r="H485" s="23" t="b">
        <v>0</v>
      </c>
      <c r="I485" s="23"/>
      <c r="J485" s="23"/>
      <c r="K485" s="23" t="b">
        <v>0</v>
      </c>
      <c r="L485" s="22" t="str">
        <f t="shared" si="7"/>
        <v>CLAIM_HEADER-VALUE_AMT_21</v>
      </c>
    </row>
    <row r="486" spans="1:12">
      <c r="A486" s="22" t="str">
        <f>IFERROR(IF(MATCH(L486,Medical!W:W,0)&gt;0,"Y","N"),"N")</f>
        <v>N</v>
      </c>
      <c r="B486" s="23" t="s">
        <v>1714</v>
      </c>
      <c r="C486" s="23" t="s">
        <v>1989</v>
      </c>
      <c r="D486" s="23" t="s">
        <v>1713</v>
      </c>
      <c r="E486" s="23">
        <v>320</v>
      </c>
      <c r="F486" s="23"/>
      <c r="G486" s="23">
        <v>5</v>
      </c>
      <c r="H486" s="23" t="b">
        <v>0</v>
      </c>
      <c r="I486" s="23"/>
      <c r="J486" s="23"/>
      <c r="K486" s="23" t="b">
        <v>0</v>
      </c>
      <c r="L486" s="22" t="str">
        <f t="shared" si="7"/>
        <v>CLAIM_HEADER-VALUE_AMT_22</v>
      </c>
    </row>
    <row r="487" spans="1:12">
      <c r="A487" s="22" t="str">
        <f>IFERROR(IF(MATCH(L487,Medical!W:W,0)&gt;0,"Y","N"),"N")</f>
        <v>N</v>
      </c>
      <c r="B487" s="23" t="s">
        <v>1714</v>
      </c>
      <c r="C487" s="23" t="s">
        <v>1990</v>
      </c>
      <c r="D487" s="23" t="s">
        <v>1713</v>
      </c>
      <c r="E487" s="23">
        <v>321</v>
      </c>
      <c r="F487" s="23"/>
      <c r="G487" s="23">
        <v>5</v>
      </c>
      <c r="H487" s="23" t="b">
        <v>0</v>
      </c>
      <c r="I487" s="23"/>
      <c r="J487" s="23"/>
      <c r="K487" s="23" t="b">
        <v>0</v>
      </c>
      <c r="L487" s="22" t="str">
        <f t="shared" si="7"/>
        <v>CLAIM_HEADER-VALUE_AMT_23</v>
      </c>
    </row>
    <row r="488" spans="1:12">
      <c r="A488" s="22" t="str">
        <f>IFERROR(IF(MATCH(L488,Medical!W:W,0)&gt;0,"Y","N"),"N")</f>
        <v>N</v>
      </c>
      <c r="B488" s="23" t="s">
        <v>1714</v>
      </c>
      <c r="C488" s="23" t="s">
        <v>1991</v>
      </c>
      <c r="D488" s="23" t="s">
        <v>1713</v>
      </c>
      <c r="E488" s="23">
        <v>322</v>
      </c>
      <c r="F488" s="23"/>
      <c r="G488" s="23">
        <v>5</v>
      </c>
      <c r="H488" s="23" t="b">
        <v>0</v>
      </c>
      <c r="I488" s="23"/>
      <c r="J488" s="23"/>
      <c r="K488" s="23" t="b">
        <v>0</v>
      </c>
      <c r="L488" s="22" t="str">
        <f t="shared" si="7"/>
        <v>CLAIM_HEADER-VALUE_AMT_24</v>
      </c>
    </row>
    <row r="489" spans="1:12">
      <c r="A489" s="22" t="str">
        <f>IFERROR(IF(MATCH(L489,Medical!W:W,0)&gt;0,"Y","N"),"N")</f>
        <v>N</v>
      </c>
      <c r="B489" s="23" t="s">
        <v>1714</v>
      </c>
      <c r="C489" s="23" t="s">
        <v>1992</v>
      </c>
      <c r="D489" s="23" t="s">
        <v>1521</v>
      </c>
      <c r="E489" s="23">
        <v>323</v>
      </c>
      <c r="F489" s="23"/>
      <c r="G489" s="23">
        <v>5</v>
      </c>
      <c r="H489" s="23" t="b">
        <v>1</v>
      </c>
      <c r="I489" s="23"/>
      <c r="J489" s="23"/>
      <c r="K489" s="23" t="b">
        <v>0</v>
      </c>
      <c r="L489" s="22" t="str">
        <f t="shared" si="7"/>
        <v>CLAIM_HEADER-VALUE_CD_01</v>
      </c>
    </row>
    <row r="490" spans="1:12">
      <c r="A490" s="22" t="str">
        <f>IFERROR(IF(MATCH(L490,Medical!W:W,0)&gt;0,"Y","N"),"N")</f>
        <v>N</v>
      </c>
      <c r="B490" s="23" t="s">
        <v>1714</v>
      </c>
      <c r="C490" s="23" t="s">
        <v>1993</v>
      </c>
      <c r="D490" s="23" t="s">
        <v>1521</v>
      </c>
      <c r="E490" s="23">
        <v>324</v>
      </c>
      <c r="F490" s="23"/>
      <c r="G490" s="23">
        <v>5</v>
      </c>
      <c r="H490" s="23" t="b">
        <v>1</v>
      </c>
      <c r="I490" s="23"/>
      <c r="J490" s="23"/>
      <c r="K490" s="23" t="b">
        <v>0</v>
      </c>
      <c r="L490" s="22" t="str">
        <f t="shared" si="7"/>
        <v>CLAIM_HEADER-VALUE_CD_02</v>
      </c>
    </row>
    <row r="491" spans="1:12">
      <c r="A491" s="22" t="str">
        <f>IFERROR(IF(MATCH(L491,Medical!W:W,0)&gt;0,"Y","N"),"N")</f>
        <v>N</v>
      </c>
      <c r="B491" s="23" t="s">
        <v>1714</v>
      </c>
      <c r="C491" s="23" t="s">
        <v>1994</v>
      </c>
      <c r="D491" s="23" t="s">
        <v>1521</v>
      </c>
      <c r="E491" s="23">
        <v>325</v>
      </c>
      <c r="F491" s="23"/>
      <c r="G491" s="23">
        <v>5</v>
      </c>
      <c r="H491" s="23" t="b">
        <v>1</v>
      </c>
      <c r="I491" s="23"/>
      <c r="J491" s="23"/>
      <c r="K491" s="23" t="b">
        <v>0</v>
      </c>
      <c r="L491" s="22" t="str">
        <f t="shared" si="7"/>
        <v>CLAIM_HEADER-VALUE_CD_03</v>
      </c>
    </row>
    <row r="492" spans="1:12">
      <c r="A492" s="22" t="str">
        <f>IFERROR(IF(MATCH(L492,Medical!W:W,0)&gt;0,"Y","N"),"N")</f>
        <v>N</v>
      </c>
      <c r="B492" s="23" t="s">
        <v>1714</v>
      </c>
      <c r="C492" s="23" t="s">
        <v>1995</v>
      </c>
      <c r="D492" s="23" t="s">
        <v>1521</v>
      </c>
      <c r="E492" s="23">
        <v>326</v>
      </c>
      <c r="F492" s="23"/>
      <c r="G492" s="23">
        <v>5</v>
      </c>
      <c r="H492" s="23" t="b">
        <v>1</v>
      </c>
      <c r="I492" s="23"/>
      <c r="J492" s="23"/>
      <c r="K492" s="23" t="b">
        <v>0</v>
      </c>
      <c r="L492" s="22" t="str">
        <f t="shared" si="7"/>
        <v>CLAIM_HEADER-VALUE_CD_04</v>
      </c>
    </row>
    <row r="493" spans="1:12">
      <c r="A493" s="22" t="str">
        <f>IFERROR(IF(MATCH(L493,Medical!W:W,0)&gt;0,"Y","N"),"N")</f>
        <v>N</v>
      </c>
      <c r="B493" s="23" t="s">
        <v>1714</v>
      </c>
      <c r="C493" s="23" t="s">
        <v>1996</v>
      </c>
      <c r="D493" s="23" t="s">
        <v>1521</v>
      </c>
      <c r="E493" s="23">
        <v>327</v>
      </c>
      <c r="F493" s="23"/>
      <c r="G493" s="23">
        <v>5</v>
      </c>
      <c r="H493" s="23" t="b">
        <v>1</v>
      </c>
      <c r="I493" s="23"/>
      <c r="J493" s="23"/>
      <c r="K493" s="23" t="b">
        <v>0</v>
      </c>
      <c r="L493" s="22" t="str">
        <f t="shared" si="7"/>
        <v>CLAIM_HEADER-VALUE_CD_05</v>
      </c>
    </row>
    <row r="494" spans="1:12">
      <c r="A494" s="22" t="str">
        <f>IFERROR(IF(MATCH(L494,Medical!W:W,0)&gt;0,"Y","N"),"N")</f>
        <v>N</v>
      </c>
      <c r="B494" s="23" t="s">
        <v>1714</v>
      </c>
      <c r="C494" s="23" t="s">
        <v>1997</v>
      </c>
      <c r="D494" s="23" t="s">
        <v>1521</v>
      </c>
      <c r="E494" s="23">
        <v>328</v>
      </c>
      <c r="F494" s="23"/>
      <c r="G494" s="23">
        <v>5</v>
      </c>
      <c r="H494" s="23" t="b">
        <v>0</v>
      </c>
      <c r="I494" s="23"/>
      <c r="J494" s="23"/>
      <c r="K494" s="23" t="b">
        <v>0</v>
      </c>
      <c r="L494" s="22" t="str">
        <f t="shared" si="7"/>
        <v>CLAIM_HEADER-VALUE_CD_06</v>
      </c>
    </row>
    <row r="495" spans="1:12">
      <c r="A495" s="22" t="str">
        <f>IFERROR(IF(MATCH(L495,Medical!W:W,0)&gt;0,"Y","N"),"N")</f>
        <v>N</v>
      </c>
      <c r="B495" s="23" t="s">
        <v>1714</v>
      </c>
      <c r="C495" s="23" t="s">
        <v>1998</v>
      </c>
      <c r="D495" s="23" t="s">
        <v>1521</v>
      </c>
      <c r="E495" s="23">
        <v>329</v>
      </c>
      <c r="F495" s="23"/>
      <c r="G495" s="23">
        <v>5</v>
      </c>
      <c r="H495" s="23" t="b">
        <v>0</v>
      </c>
      <c r="I495" s="23"/>
      <c r="J495" s="23"/>
      <c r="K495" s="23" t="b">
        <v>0</v>
      </c>
      <c r="L495" s="22" t="str">
        <f t="shared" si="7"/>
        <v>CLAIM_HEADER-VALUE_CD_07</v>
      </c>
    </row>
    <row r="496" spans="1:12">
      <c r="A496" s="22" t="str">
        <f>IFERROR(IF(MATCH(L496,Medical!W:W,0)&gt;0,"Y","N"),"N")</f>
        <v>N</v>
      </c>
      <c r="B496" s="23" t="s">
        <v>1714</v>
      </c>
      <c r="C496" s="23" t="s">
        <v>1999</v>
      </c>
      <c r="D496" s="23" t="s">
        <v>1521</v>
      </c>
      <c r="E496" s="23">
        <v>330</v>
      </c>
      <c r="F496" s="23"/>
      <c r="G496" s="23">
        <v>5</v>
      </c>
      <c r="H496" s="23" t="b">
        <v>0</v>
      </c>
      <c r="I496" s="23"/>
      <c r="J496" s="23"/>
      <c r="K496" s="23" t="b">
        <v>0</v>
      </c>
      <c r="L496" s="22" t="str">
        <f t="shared" si="7"/>
        <v>CLAIM_HEADER-VALUE_CD_08</v>
      </c>
    </row>
    <row r="497" spans="1:12">
      <c r="A497" s="22" t="str">
        <f>IFERROR(IF(MATCH(L497,Medical!W:W,0)&gt;0,"Y","N"),"N")</f>
        <v>N</v>
      </c>
      <c r="B497" s="23" t="s">
        <v>1714</v>
      </c>
      <c r="C497" s="23" t="s">
        <v>2000</v>
      </c>
      <c r="D497" s="23" t="s">
        <v>1521</v>
      </c>
      <c r="E497" s="23">
        <v>331</v>
      </c>
      <c r="F497" s="23"/>
      <c r="G497" s="23">
        <v>5</v>
      </c>
      <c r="H497" s="23" t="b">
        <v>0</v>
      </c>
      <c r="I497" s="23"/>
      <c r="J497" s="23"/>
      <c r="K497" s="23" t="b">
        <v>0</v>
      </c>
      <c r="L497" s="22" t="str">
        <f t="shared" si="7"/>
        <v>CLAIM_HEADER-VALUE_CD_09</v>
      </c>
    </row>
    <row r="498" spans="1:12">
      <c r="A498" s="22" t="str">
        <f>IFERROR(IF(MATCH(L498,Medical!W:W,0)&gt;0,"Y","N"),"N")</f>
        <v>N</v>
      </c>
      <c r="B498" s="23" t="s">
        <v>1714</v>
      </c>
      <c r="C498" s="23" t="s">
        <v>2001</v>
      </c>
      <c r="D498" s="23" t="s">
        <v>1521</v>
      </c>
      <c r="E498" s="23">
        <v>332</v>
      </c>
      <c r="F498" s="23"/>
      <c r="G498" s="23">
        <v>5</v>
      </c>
      <c r="H498" s="23" t="b">
        <v>0</v>
      </c>
      <c r="I498" s="23"/>
      <c r="J498" s="23"/>
      <c r="K498" s="23" t="b">
        <v>0</v>
      </c>
      <c r="L498" s="22" t="str">
        <f t="shared" si="7"/>
        <v>CLAIM_HEADER-VALUE_CD_10</v>
      </c>
    </row>
    <row r="499" spans="1:12">
      <c r="A499" s="22" t="str">
        <f>IFERROR(IF(MATCH(L499,Medical!W:W,0)&gt;0,"Y","N"),"N")</f>
        <v>N</v>
      </c>
      <c r="B499" s="23" t="s">
        <v>1714</v>
      </c>
      <c r="C499" s="23" t="s">
        <v>2002</v>
      </c>
      <c r="D499" s="23" t="s">
        <v>1521</v>
      </c>
      <c r="E499" s="23">
        <v>333</v>
      </c>
      <c r="F499" s="23"/>
      <c r="G499" s="23">
        <v>5</v>
      </c>
      <c r="H499" s="23" t="b">
        <v>0</v>
      </c>
      <c r="I499" s="23"/>
      <c r="J499" s="23"/>
      <c r="K499" s="23" t="b">
        <v>0</v>
      </c>
      <c r="L499" s="22" t="str">
        <f t="shared" si="7"/>
        <v>CLAIM_HEADER-VALUE_CD_11</v>
      </c>
    </row>
    <row r="500" spans="1:12">
      <c r="A500" s="22" t="str">
        <f>IFERROR(IF(MATCH(L500,Medical!W:W,0)&gt;0,"Y","N"),"N")</f>
        <v>N</v>
      </c>
      <c r="B500" s="23" t="s">
        <v>1714</v>
      </c>
      <c r="C500" s="23" t="s">
        <v>2003</v>
      </c>
      <c r="D500" s="23" t="s">
        <v>1521</v>
      </c>
      <c r="E500" s="23">
        <v>334</v>
      </c>
      <c r="F500" s="23"/>
      <c r="G500" s="23">
        <v>5</v>
      </c>
      <c r="H500" s="23" t="b">
        <v>0</v>
      </c>
      <c r="I500" s="23"/>
      <c r="J500" s="23"/>
      <c r="K500" s="23" t="b">
        <v>0</v>
      </c>
      <c r="L500" s="22" t="str">
        <f t="shared" si="7"/>
        <v>CLAIM_HEADER-VALUE_CD_12</v>
      </c>
    </row>
    <row r="501" spans="1:12">
      <c r="A501" s="22" t="str">
        <f>IFERROR(IF(MATCH(L501,Medical!W:W,0)&gt;0,"Y","N"),"N")</f>
        <v>N</v>
      </c>
      <c r="B501" s="23" t="s">
        <v>1714</v>
      </c>
      <c r="C501" s="23" t="s">
        <v>2004</v>
      </c>
      <c r="D501" s="23" t="s">
        <v>1521</v>
      </c>
      <c r="E501" s="23">
        <v>335</v>
      </c>
      <c r="F501" s="23"/>
      <c r="G501" s="23">
        <v>5</v>
      </c>
      <c r="H501" s="23" t="b">
        <v>0</v>
      </c>
      <c r="I501" s="23"/>
      <c r="J501" s="23"/>
      <c r="K501" s="23" t="b">
        <v>0</v>
      </c>
      <c r="L501" s="22" t="str">
        <f t="shared" si="7"/>
        <v>CLAIM_HEADER-VALUE_CD_13</v>
      </c>
    </row>
    <row r="502" spans="1:12">
      <c r="A502" s="22" t="str">
        <f>IFERROR(IF(MATCH(L502,Medical!W:W,0)&gt;0,"Y","N"),"N")</f>
        <v>N</v>
      </c>
      <c r="B502" s="23" t="s">
        <v>1714</v>
      </c>
      <c r="C502" s="23" t="s">
        <v>2005</v>
      </c>
      <c r="D502" s="23" t="s">
        <v>1521</v>
      </c>
      <c r="E502" s="23">
        <v>336</v>
      </c>
      <c r="F502" s="23"/>
      <c r="G502" s="23">
        <v>5</v>
      </c>
      <c r="H502" s="23" t="b">
        <v>0</v>
      </c>
      <c r="I502" s="23"/>
      <c r="J502" s="23"/>
      <c r="K502" s="23" t="b">
        <v>0</v>
      </c>
      <c r="L502" s="22" t="str">
        <f t="shared" si="7"/>
        <v>CLAIM_HEADER-VALUE_CD_14</v>
      </c>
    </row>
    <row r="503" spans="1:12">
      <c r="A503" s="22" t="str">
        <f>IFERROR(IF(MATCH(L503,Medical!W:W,0)&gt;0,"Y","N"),"N")</f>
        <v>N</v>
      </c>
      <c r="B503" s="23" t="s">
        <v>1714</v>
      </c>
      <c r="C503" s="23" t="s">
        <v>2006</v>
      </c>
      <c r="D503" s="23" t="s">
        <v>1521</v>
      </c>
      <c r="E503" s="23">
        <v>337</v>
      </c>
      <c r="F503" s="23"/>
      <c r="G503" s="23">
        <v>5</v>
      </c>
      <c r="H503" s="23" t="b">
        <v>0</v>
      </c>
      <c r="I503" s="23"/>
      <c r="J503" s="23"/>
      <c r="K503" s="23" t="b">
        <v>0</v>
      </c>
      <c r="L503" s="22" t="str">
        <f t="shared" si="7"/>
        <v>CLAIM_HEADER-VALUE_CD_15</v>
      </c>
    </row>
    <row r="504" spans="1:12">
      <c r="A504" s="22" t="str">
        <f>IFERROR(IF(MATCH(L504,Medical!W:W,0)&gt;0,"Y","N"),"N")</f>
        <v>N</v>
      </c>
      <c r="B504" s="23" t="s">
        <v>1714</v>
      </c>
      <c r="C504" s="23" t="s">
        <v>2007</v>
      </c>
      <c r="D504" s="23" t="s">
        <v>1521</v>
      </c>
      <c r="E504" s="23">
        <v>338</v>
      </c>
      <c r="F504" s="23"/>
      <c r="G504" s="23">
        <v>5</v>
      </c>
      <c r="H504" s="23" t="b">
        <v>0</v>
      </c>
      <c r="I504" s="23"/>
      <c r="J504" s="23"/>
      <c r="K504" s="23" t="b">
        <v>0</v>
      </c>
      <c r="L504" s="22" t="str">
        <f t="shared" si="7"/>
        <v>CLAIM_HEADER-VALUE_CD_16</v>
      </c>
    </row>
    <row r="505" spans="1:12">
      <c r="A505" s="22" t="str">
        <f>IFERROR(IF(MATCH(L505,Medical!W:W,0)&gt;0,"Y","N"),"N")</f>
        <v>N</v>
      </c>
      <c r="B505" s="23" t="s">
        <v>1714</v>
      </c>
      <c r="C505" s="23" t="s">
        <v>2008</v>
      </c>
      <c r="D505" s="23" t="s">
        <v>1521</v>
      </c>
      <c r="E505" s="23">
        <v>339</v>
      </c>
      <c r="F505" s="23"/>
      <c r="G505" s="23">
        <v>5</v>
      </c>
      <c r="H505" s="23" t="b">
        <v>0</v>
      </c>
      <c r="I505" s="23"/>
      <c r="J505" s="23"/>
      <c r="K505" s="23" t="b">
        <v>0</v>
      </c>
      <c r="L505" s="22" t="str">
        <f t="shared" si="7"/>
        <v>CLAIM_HEADER-VALUE_CD_17</v>
      </c>
    </row>
    <row r="506" spans="1:12">
      <c r="A506" s="22" t="str">
        <f>IFERROR(IF(MATCH(L506,Medical!W:W,0)&gt;0,"Y","N"),"N")</f>
        <v>N</v>
      </c>
      <c r="B506" s="23" t="s">
        <v>1714</v>
      </c>
      <c r="C506" s="23" t="s">
        <v>2009</v>
      </c>
      <c r="D506" s="23" t="s">
        <v>1521</v>
      </c>
      <c r="E506" s="23">
        <v>340</v>
      </c>
      <c r="F506" s="23"/>
      <c r="G506" s="23">
        <v>5</v>
      </c>
      <c r="H506" s="23" t="b">
        <v>0</v>
      </c>
      <c r="I506" s="23"/>
      <c r="J506" s="23"/>
      <c r="K506" s="23" t="b">
        <v>0</v>
      </c>
      <c r="L506" s="22" t="str">
        <f t="shared" si="7"/>
        <v>CLAIM_HEADER-VALUE_CD_18</v>
      </c>
    </row>
    <row r="507" spans="1:12">
      <c r="A507" s="22" t="str">
        <f>IFERROR(IF(MATCH(L507,Medical!W:W,0)&gt;0,"Y","N"),"N")</f>
        <v>N</v>
      </c>
      <c r="B507" s="23" t="s">
        <v>1714</v>
      </c>
      <c r="C507" s="23" t="s">
        <v>2010</v>
      </c>
      <c r="D507" s="23" t="s">
        <v>1521</v>
      </c>
      <c r="E507" s="23">
        <v>341</v>
      </c>
      <c r="F507" s="23"/>
      <c r="G507" s="23">
        <v>5</v>
      </c>
      <c r="H507" s="23" t="b">
        <v>0</v>
      </c>
      <c r="I507" s="23"/>
      <c r="J507" s="23"/>
      <c r="K507" s="23" t="b">
        <v>0</v>
      </c>
      <c r="L507" s="22" t="str">
        <f t="shared" si="7"/>
        <v>CLAIM_HEADER-VALUE_CD_19</v>
      </c>
    </row>
    <row r="508" spans="1:12">
      <c r="A508" s="22" t="str">
        <f>IFERROR(IF(MATCH(L508,Medical!W:W,0)&gt;0,"Y","N"),"N")</f>
        <v>N</v>
      </c>
      <c r="B508" s="23" t="s">
        <v>1714</v>
      </c>
      <c r="C508" s="23" t="s">
        <v>2011</v>
      </c>
      <c r="D508" s="23" t="s">
        <v>1521</v>
      </c>
      <c r="E508" s="23">
        <v>342</v>
      </c>
      <c r="F508" s="23"/>
      <c r="G508" s="23">
        <v>5</v>
      </c>
      <c r="H508" s="23" t="b">
        <v>0</v>
      </c>
      <c r="I508" s="23"/>
      <c r="J508" s="23"/>
      <c r="K508" s="23" t="b">
        <v>0</v>
      </c>
      <c r="L508" s="22" t="str">
        <f t="shared" si="7"/>
        <v>CLAIM_HEADER-VALUE_CD_20</v>
      </c>
    </row>
    <row r="509" spans="1:12">
      <c r="A509" s="22" t="str">
        <f>IFERROR(IF(MATCH(L509,Medical!W:W,0)&gt;0,"Y","N"),"N")</f>
        <v>N</v>
      </c>
      <c r="B509" s="23" t="s">
        <v>1714</v>
      </c>
      <c r="C509" s="23" t="s">
        <v>2012</v>
      </c>
      <c r="D509" s="23" t="s">
        <v>1521</v>
      </c>
      <c r="E509" s="23">
        <v>343</v>
      </c>
      <c r="F509" s="23"/>
      <c r="G509" s="23">
        <v>5</v>
      </c>
      <c r="H509" s="23" t="b">
        <v>0</v>
      </c>
      <c r="I509" s="23"/>
      <c r="J509" s="23"/>
      <c r="K509" s="23" t="b">
        <v>0</v>
      </c>
      <c r="L509" s="22" t="str">
        <f t="shared" si="7"/>
        <v>CLAIM_HEADER-VALUE_CD_21</v>
      </c>
    </row>
    <row r="510" spans="1:12">
      <c r="A510" s="22" t="str">
        <f>IFERROR(IF(MATCH(L510,Medical!W:W,0)&gt;0,"Y","N"),"N")</f>
        <v>N</v>
      </c>
      <c r="B510" s="23" t="s">
        <v>1714</v>
      </c>
      <c r="C510" s="23" t="s">
        <v>2013</v>
      </c>
      <c r="D510" s="23" t="s">
        <v>1521</v>
      </c>
      <c r="E510" s="23">
        <v>344</v>
      </c>
      <c r="F510" s="23"/>
      <c r="G510" s="23">
        <v>5</v>
      </c>
      <c r="H510" s="23" t="b">
        <v>0</v>
      </c>
      <c r="I510" s="23"/>
      <c r="J510" s="23"/>
      <c r="K510" s="23" t="b">
        <v>0</v>
      </c>
      <c r="L510" s="22" t="str">
        <f t="shared" si="7"/>
        <v>CLAIM_HEADER-VALUE_CD_22</v>
      </c>
    </row>
    <row r="511" spans="1:12">
      <c r="A511" s="22" t="str">
        <f>IFERROR(IF(MATCH(L511,Medical!W:W,0)&gt;0,"Y","N"),"N")</f>
        <v>N</v>
      </c>
      <c r="B511" s="23" t="s">
        <v>1714</v>
      </c>
      <c r="C511" s="23" t="s">
        <v>2014</v>
      </c>
      <c r="D511" s="23" t="s">
        <v>1521</v>
      </c>
      <c r="E511" s="23">
        <v>345</v>
      </c>
      <c r="F511" s="23"/>
      <c r="G511" s="23">
        <v>5</v>
      </c>
      <c r="H511" s="23" t="b">
        <v>0</v>
      </c>
      <c r="I511" s="23"/>
      <c r="J511" s="23"/>
      <c r="K511" s="23" t="b">
        <v>0</v>
      </c>
      <c r="L511" s="22" t="str">
        <f t="shared" si="7"/>
        <v>CLAIM_HEADER-VALUE_CD_23</v>
      </c>
    </row>
    <row r="512" spans="1:12">
      <c r="A512" s="22" t="str">
        <f>IFERROR(IF(MATCH(L512,Medical!W:W,0)&gt;0,"Y","N"),"N")</f>
        <v>N</v>
      </c>
      <c r="B512" s="23" t="s">
        <v>1714</v>
      </c>
      <c r="C512" s="23" t="s">
        <v>2015</v>
      </c>
      <c r="D512" s="23" t="s">
        <v>1521</v>
      </c>
      <c r="E512" s="23">
        <v>346</v>
      </c>
      <c r="F512" s="23"/>
      <c r="G512" s="23">
        <v>5</v>
      </c>
      <c r="H512" s="23" t="b">
        <v>0</v>
      </c>
      <c r="I512" s="23"/>
      <c r="J512" s="23"/>
      <c r="K512" s="23" t="b">
        <v>0</v>
      </c>
      <c r="L512" s="22" t="str">
        <f t="shared" si="7"/>
        <v>CLAIM_HEADER-VALUE_CD_24</v>
      </c>
    </row>
    <row r="513" spans="1:12">
      <c r="A513" s="22" t="str">
        <f>IFERROR(IF(MATCH(L513,Medical!W:W,0)&gt;0,"Y","N"),"N")</f>
        <v>N</v>
      </c>
      <c r="B513" s="23" t="s">
        <v>1714</v>
      </c>
      <c r="C513" s="23" t="s">
        <v>2016</v>
      </c>
      <c r="D513" s="23" t="s">
        <v>1521</v>
      </c>
      <c r="E513" s="23">
        <v>347</v>
      </c>
      <c r="F513" s="23"/>
      <c r="G513" s="23">
        <v>5</v>
      </c>
      <c r="H513" s="23" t="b">
        <v>1</v>
      </c>
      <c r="I513" s="23"/>
      <c r="J513" s="23"/>
      <c r="K513" s="23" t="b">
        <v>0</v>
      </c>
      <c r="L513" s="22" t="str">
        <f t="shared" si="7"/>
        <v>CLAIM_HEADER-VISIT_REASON_A</v>
      </c>
    </row>
    <row r="514" spans="1:12">
      <c r="A514" s="22" t="str">
        <f>IFERROR(IF(MATCH(L514,Medical!W:W,0)&gt;0,"Y","N"),"N")</f>
        <v>N</v>
      </c>
      <c r="B514" s="23" t="s">
        <v>1714</v>
      </c>
      <c r="C514" s="23" t="s">
        <v>2017</v>
      </c>
      <c r="D514" s="23" t="s">
        <v>1521</v>
      </c>
      <c r="E514" s="23">
        <v>348</v>
      </c>
      <c r="F514" s="23"/>
      <c r="G514" s="23">
        <v>5</v>
      </c>
      <c r="H514" s="23" t="b">
        <v>1</v>
      </c>
      <c r="I514" s="23"/>
      <c r="J514" s="23"/>
      <c r="K514" s="23" t="b">
        <v>0</v>
      </c>
      <c r="L514" s="22" t="str">
        <f t="shared" si="7"/>
        <v>CLAIM_HEADER-VISIT_REASON_B</v>
      </c>
    </row>
    <row r="515" spans="1:12">
      <c r="A515" s="22" t="str">
        <f>IFERROR(IF(MATCH(L515,Medical!W:W,0)&gt;0,"Y","N"),"N")</f>
        <v>N</v>
      </c>
      <c r="B515" s="23" t="s">
        <v>1714</v>
      </c>
      <c r="C515" s="23" t="s">
        <v>2018</v>
      </c>
      <c r="D515" s="23" t="s">
        <v>1521</v>
      </c>
      <c r="E515" s="23">
        <v>349</v>
      </c>
      <c r="F515" s="23"/>
      <c r="G515" s="23">
        <v>5</v>
      </c>
      <c r="H515" s="23" t="b">
        <v>1</v>
      </c>
      <c r="I515" s="23"/>
      <c r="J515" s="23"/>
      <c r="K515" s="23" t="b">
        <v>0</v>
      </c>
      <c r="L515" s="22" t="str">
        <f t="shared" ref="L515:L578" si="8">TRIM(B515)&amp;"-"&amp;TRIM(C515)</f>
        <v>CLAIM_HEADER-VISIT_REASON_C</v>
      </c>
    </row>
    <row r="516" spans="1:12">
      <c r="A516" s="22" t="str">
        <f>IFERROR(IF(MATCH(L516,Medical!W:W,0)&gt;0,"Y","N"),"N")</f>
        <v>N</v>
      </c>
      <c r="B516" s="23" t="s">
        <v>1714</v>
      </c>
      <c r="C516" s="23" t="s">
        <v>2019</v>
      </c>
      <c r="D516" s="23" t="s">
        <v>1521</v>
      </c>
      <c r="E516" s="23">
        <v>175</v>
      </c>
      <c r="F516" s="23"/>
      <c r="G516" s="23">
        <v>5</v>
      </c>
      <c r="H516" s="23" t="b">
        <v>0</v>
      </c>
      <c r="I516" s="23"/>
      <c r="J516" s="23"/>
      <c r="K516" s="23" t="b">
        <v>0</v>
      </c>
      <c r="L516" s="22" t="str">
        <f t="shared" si="8"/>
        <v>CLAIM_HEADER-EXTERNAL_CAUSE_INJURY_CD_12</v>
      </c>
    </row>
    <row r="517" spans="1:12">
      <c r="A517" s="22" t="str">
        <f>IFERROR(IF(MATCH(L517,Medical!W:W,0)&gt;0,"Y","N"),"N")</f>
        <v>N</v>
      </c>
      <c r="B517" s="23" t="s">
        <v>1714</v>
      </c>
      <c r="C517" s="23" t="s">
        <v>2020</v>
      </c>
      <c r="D517" s="23" t="s">
        <v>1521</v>
      </c>
      <c r="E517" s="23">
        <v>176</v>
      </c>
      <c r="F517" s="23"/>
      <c r="G517" s="23">
        <v>5</v>
      </c>
      <c r="H517" s="23" t="b">
        <v>0</v>
      </c>
      <c r="I517" s="23"/>
      <c r="J517" s="23"/>
      <c r="K517" s="23" t="b">
        <v>0</v>
      </c>
      <c r="L517" s="22" t="str">
        <f t="shared" si="8"/>
        <v>CLAIM_HEADER-EXTERNAL_CAUSE_INJURY_CD_12_POA</v>
      </c>
    </row>
    <row r="518" spans="1:12">
      <c r="A518" s="22" t="str">
        <f>IFERROR(IF(MATCH(L518,Medical!W:W,0)&gt;0,"Y","N"),"N")</f>
        <v>N</v>
      </c>
      <c r="B518" s="23" t="s">
        <v>1714</v>
      </c>
      <c r="C518" s="23" t="s">
        <v>2021</v>
      </c>
      <c r="D518" s="23" t="s">
        <v>1521</v>
      </c>
      <c r="E518" s="23">
        <v>177</v>
      </c>
      <c r="F518" s="23"/>
      <c r="G518" s="23">
        <v>5</v>
      </c>
      <c r="H518" s="23" t="b">
        <v>1</v>
      </c>
      <c r="I518" s="23"/>
      <c r="J518" s="23"/>
      <c r="K518" s="23" t="b">
        <v>0</v>
      </c>
      <c r="L518" s="22" t="str">
        <f t="shared" si="8"/>
        <v>CLAIM_HEADER-FACILITY_ACCOMODATION_RATE</v>
      </c>
    </row>
    <row r="519" spans="1:12">
      <c r="A519" s="22" t="str">
        <f>IFERROR(IF(MATCH(L519,Medical!W:W,0)&gt;0,"Y","N"),"N")</f>
        <v>N</v>
      </c>
      <c r="B519" s="23" t="s">
        <v>1714</v>
      </c>
      <c r="C519" s="23" t="s">
        <v>2022</v>
      </c>
      <c r="D519" s="23" t="s">
        <v>1561</v>
      </c>
      <c r="E519" s="23">
        <v>178</v>
      </c>
      <c r="F519" s="23"/>
      <c r="G519" s="23">
        <v>5</v>
      </c>
      <c r="H519" s="23" t="b">
        <v>1</v>
      </c>
      <c r="I519" s="23"/>
      <c r="J519" s="23"/>
      <c r="K519" s="23" t="b">
        <v>0</v>
      </c>
      <c r="L519" s="22" t="str">
        <f t="shared" si="8"/>
        <v>CLAIM_HEADER-FACILITY_ALC_DAYS</v>
      </c>
    </row>
    <row r="520" spans="1:12">
      <c r="A520" s="22" t="str">
        <f>IFERROR(IF(MATCH(L520,Medical!W:W,0)&gt;0,"Y","N"),"N")</f>
        <v>N</v>
      </c>
      <c r="B520" s="23" t="s">
        <v>1714</v>
      </c>
      <c r="C520" s="24" t="s">
        <v>2023</v>
      </c>
      <c r="D520" s="23" t="s">
        <v>1521</v>
      </c>
      <c r="E520" s="23">
        <v>180</v>
      </c>
      <c r="F520" s="23"/>
      <c r="G520" s="23">
        <v>5</v>
      </c>
      <c r="H520" s="23" t="b">
        <v>0</v>
      </c>
      <c r="I520" s="23"/>
      <c r="J520" s="23"/>
      <c r="K520" s="23" t="b">
        <v>0</v>
      </c>
      <c r="L520" s="22" t="str">
        <f t="shared" si="8"/>
        <v>CLAIM_HEADER-FACILITY_APR_DRG_BILLED_DESC</v>
      </c>
    </row>
    <row r="521" spans="1:12">
      <c r="A521" s="22" t="str">
        <f>IFERROR(IF(MATCH(L521,Medical!W:W,0)&gt;0,"Y","N"),"N")</f>
        <v>N</v>
      </c>
      <c r="B521" s="23" t="s">
        <v>1714</v>
      </c>
      <c r="C521" s="24" t="s">
        <v>2024</v>
      </c>
      <c r="D521" s="23" t="s">
        <v>1521</v>
      </c>
      <c r="E521" s="23">
        <v>181</v>
      </c>
      <c r="F521" s="23"/>
      <c r="G521" s="23">
        <v>5</v>
      </c>
      <c r="H521" s="23" t="b">
        <v>1</v>
      </c>
      <c r="I521" s="23"/>
      <c r="J521" s="23"/>
      <c r="K521" s="23" t="b">
        <v>0</v>
      </c>
      <c r="L521" s="22" t="str">
        <f t="shared" si="8"/>
        <v>CLAIM_HEADER-FACILITY_APR_DRG_CD_BILLED</v>
      </c>
    </row>
    <row r="522" spans="1:12">
      <c r="A522" s="22" t="str">
        <f>IFERROR(IF(MATCH(L522,Medical!W:W,0)&gt;0,"Y","N"),"N")</f>
        <v>N</v>
      </c>
      <c r="B522" s="23" t="s">
        <v>1714</v>
      </c>
      <c r="C522" s="24" t="s">
        <v>2025</v>
      </c>
      <c r="D522" s="23" t="s">
        <v>1521</v>
      </c>
      <c r="E522" s="23">
        <v>182</v>
      </c>
      <c r="F522" s="23"/>
      <c r="G522" s="23">
        <v>5</v>
      </c>
      <c r="H522" s="23" t="b">
        <v>1</v>
      </c>
      <c r="I522" s="23"/>
      <c r="J522" s="23"/>
      <c r="K522" s="23" t="b">
        <v>0</v>
      </c>
      <c r="L522" s="22" t="str">
        <f t="shared" si="8"/>
        <v>CLAIM_HEADER-FACILITY_APR_DRG_CD_PAID</v>
      </c>
    </row>
    <row r="523" spans="1:12">
      <c r="A523" s="22" t="str">
        <f>IFERROR(IF(MATCH(L523,Medical!W:W,0)&gt;0,"Y","N"),"N")</f>
        <v>N</v>
      </c>
      <c r="B523" s="23" t="s">
        <v>1714</v>
      </c>
      <c r="C523" s="24" t="s">
        <v>2026</v>
      </c>
      <c r="D523" s="23" t="s">
        <v>1521</v>
      </c>
      <c r="E523" s="23">
        <v>183</v>
      </c>
      <c r="F523" s="23"/>
      <c r="G523" s="23">
        <v>5</v>
      </c>
      <c r="H523" s="23" t="b">
        <v>0</v>
      </c>
      <c r="I523" s="23"/>
      <c r="J523" s="23"/>
      <c r="K523" s="23" t="b">
        <v>0</v>
      </c>
      <c r="L523" s="22" t="str">
        <f t="shared" si="8"/>
        <v>CLAIM_HEADER-FACILITY_APR_DRG_PAID_DESC</v>
      </c>
    </row>
    <row r="524" spans="1:12">
      <c r="A524" s="22" t="str">
        <f>IFERROR(IF(MATCH(L524,Medical!W:W,0)&gt;0,"Y","N"),"N")</f>
        <v>N</v>
      </c>
      <c r="B524" s="23" t="s">
        <v>1714</v>
      </c>
      <c r="C524" s="24" t="s">
        <v>2027</v>
      </c>
      <c r="D524" s="23" t="s">
        <v>1521</v>
      </c>
      <c r="E524" s="23">
        <v>184</v>
      </c>
      <c r="F524" s="23"/>
      <c r="G524" s="23">
        <v>5</v>
      </c>
      <c r="H524" s="23" t="b">
        <v>1</v>
      </c>
      <c r="I524" s="23"/>
      <c r="J524" s="23"/>
      <c r="K524" s="23" t="b">
        <v>0</v>
      </c>
      <c r="L524" s="22" t="str">
        <f t="shared" si="8"/>
        <v>CLAIM_HEADER-FACILITY_APR_DRG_RISK_OF_MORTALITY_SUBCLASS</v>
      </c>
    </row>
    <row r="525" spans="1:12">
      <c r="A525" s="22" t="str">
        <f>IFERROR(IF(MATCH(L525,Medical!W:W,0)&gt;0,"Y","N"),"N")</f>
        <v>N</v>
      </c>
      <c r="B525" s="23" t="s">
        <v>1714</v>
      </c>
      <c r="C525" s="24" t="s">
        <v>2028</v>
      </c>
      <c r="D525" s="23" t="s">
        <v>1521</v>
      </c>
      <c r="E525" s="23">
        <v>185</v>
      </c>
      <c r="F525" s="23"/>
      <c r="G525" s="23">
        <v>5</v>
      </c>
      <c r="H525" s="23" t="b">
        <v>1</v>
      </c>
      <c r="I525" s="23"/>
      <c r="J525" s="23"/>
      <c r="K525" s="23" t="b">
        <v>0</v>
      </c>
      <c r="L525" s="22" t="str">
        <f t="shared" si="8"/>
        <v>CLAIM_HEADER-FACILITY_APR_DRG_SEVERITY_BILLED</v>
      </c>
    </row>
    <row r="526" spans="1:12">
      <c r="A526" s="22" t="str">
        <f>IFERROR(IF(MATCH(L526,Medical!W:W,0)&gt;0,"Y","N"),"N")</f>
        <v>N</v>
      </c>
      <c r="B526" s="23" t="s">
        <v>1714</v>
      </c>
      <c r="C526" s="24" t="s">
        <v>2029</v>
      </c>
      <c r="D526" s="23" t="s">
        <v>1521</v>
      </c>
      <c r="E526" s="23">
        <v>186</v>
      </c>
      <c r="F526" s="23"/>
      <c r="G526" s="23">
        <v>5</v>
      </c>
      <c r="H526" s="23" t="b">
        <v>1</v>
      </c>
      <c r="I526" s="23"/>
      <c r="J526" s="23"/>
      <c r="K526" s="23" t="b">
        <v>0</v>
      </c>
      <c r="L526" s="22" t="str">
        <f t="shared" si="8"/>
        <v>CLAIM_HEADER-FACILITY_APR_DRG_SEVERITY_PAID</v>
      </c>
    </row>
    <row r="527" spans="1:12">
      <c r="A527" s="22" t="str">
        <f>IFERROR(IF(MATCH(L527,Medical!W:W,0)&gt;0,"Y","N"),"N")</f>
        <v>N</v>
      </c>
      <c r="B527" s="23" t="s">
        <v>1714</v>
      </c>
      <c r="C527" s="24" t="s">
        <v>109</v>
      </c>
      <c r="D527" s="23" t="s">
        <v>1521</v>
      </c>
      <c r="E527" s="23">
        <v>187</v>
      </c>
      <c r="F527" s="23"/>
      <c r="G527" s="23">
        <v>5</v>
      </c>
      <c r="H527" s="23" t="b">
        <v>1</v>
      </c>
      <c r="I527" s="23"/>
      <c r="J527" s="23"/>
      <c r="K527" s="23" t="b">
        <v>1</v>
      </c>
      <c r="L527" s="22" t="str">
        <f t="shared" si="8"/>
        <v>CLAIM_HEADER-FACILITY_BILL_TYPE_CD</v>
      </c>
    </row>
    <row r="528" spans="1:12">
      <c r="A528" s="22" t="str">
        <f>IFERROR(IF(MATCH(L528,Medical!W:W,0)&gt;0,"Y","N"),"N")</f>
        <v>N</v>
      </c>
      <c r="B528" s="23" t="s">
        <v>1714</v>
      </c>
      <c r="C528" s="24" t="s">
        <v>2030</v>
      </c>
      <c r="D528" s="23" t="s">
        <v>1521</v>
      </c>
      <c r="E528" s="23">
        <v>188</v>
      </c>
      <c r="F528" s="23"/>
      <c r="G528" s="23">
        <v>5</v>
      </c>
      <c r="H528" s="23" t="b">
        <v>0</v>
      </c>
      <c r="I528" s="23"/>
      <c r="J528" s="23"/>
      <c r="K528" s="23" t="b">
        <v>0</v>
      </c>
      <c r="L528" s="22" t="str">
        <f t="shared" si="8"/>
        <v>CLAIM_HEADER-FACILITY_BILL_TYPE_OCCURANCE</v>
      </c>
    </row>
    <row r="529" spans="1:12">
      <c r="A529" s="22" t="str">
        <f>IFERROR(IF(MATCH(L529,Medical!W:W,0)&gt;0,"Y","N"),"N")</f>
        <v>N</v>
      </c>
      <c r="B529" s="23" t="s">
        <v>1714</v>
      </c>
      <c r="C529" s="24" t="s">
        <v>2031</v>
      </c>
      <c r="D529" s="23" t="s">
        <v>1561</v>
      </c>
      <c r="E529" s="23">
        <v>189</v>
      </c>
      <c r="F529" s="23"/>
      <c r="G529" s="23">
        <v>5</v>
      </c>
      <c r="H529" s="23" t="b">
        <v>0</v>
      </c>
      <c r="I529" s="23"/>
      <c r="J529" s="23"/>
      <c r="K529" s="23" t="b">
        <v>0</v>
      </c>
      <c r="L529" s="22" t="str">
        <f t="shared" si="8"/>
        <v>CLAIM_HEADER-FACILITY_COINSURANCE_DAYS</v>
      </c>
    </row>
    <row r="530" spans="1:12">
      <c r="A530" s="22" t="str">
        <f>IFERROR(IF(MATCH(L530,Medical!W:W,0)&gt;0,"Y","N"),"N")</f>
        <v>N</v>
      </c>
      <c r="B530" s="23" t="s">
        <v>1714</v>
      </c>
      <c r="C530" s="24" t="s">
        <v>2032</v>
      </c>
      <c r="D530" s="23" t="s">
        <v>1521</v>
      </c>
      <c r="E530" s="23">
        <v>190</v>
      </c>
      <c r="F530" s="23"/>
      <c r="G530" s="23">
        <v>5</v>
      </c>
      <c r="H530" s="23" t="b">
        <v>1</v>
      </c>
      <c r="I530" s="23"/>
      <c r="J530" s="23"/>
      <c r="K530" s="23" t="b">
        <v>0</v>
      </c>
      <c r="L530" s="22" t="str">
        <f t="shared" si="8"/>
        <v>CLAIM_HEADER-FACILITY_DRG_VERSION_PAID</v>
      </c>
    </row>
    <row r="531" spans="1:12">
      <c r="A531" s="22" t="str">
        <f>IFERROR(IF(MATCH(L531,Medical!W:W,0)&gt;0,"Y","N"),"N")</f>
        <v>N</v>
      </c>
      <c r="B531" s="23" t="s">
        <v>1714</v>
      </c>
      <c r="C531" s="24" t="s">
        <v>2033</v>
      </c>
      <c r="D531" s="23" t="s">
        <v>1521</v>
      </c>
      <c r="E531" s="23">
        <v>191</v>
      </c>
      <c r="F531" s="23"/>
      <c r="G531" s="23">
        <v>5</v>
      </c>
      <c r="H531" s="23" t="b">
        <v>1</v>
      </c>
      <c r="I531" s="23"/>
      <c r="J531" s="23"/>
      <c r="K531" s="23" t="b">
        <v>0</v>
      </c>
      <c r="L531" s="22" t="str">
        <f t="shared" si="8"/>
        <v>CLAIM_HEADER-FACILITY_HIPPS_CD</v>
      </c>
    </row>
    <row r="532" spans="1:12">
      <c r="A532" s="22" t="str">
        <f>IFERROR(IF(MATCH(L532,Medical!W:W,0)&gt;0,"Y","N"),"N")</f>
        <v>N</v>
      </c>
      <c r="B532" s="23" t="s">
        <v>1714</v>
      </c>
      <c r="C532" s="24" t="s">
        <v>2034</v>
      </c>
      <c r="D532" s="23" t="s">
        <v>1713</v>
      </c>
      <c r="E532" s="23">
        <v>192</v>
      </c>
      <c r="F532" s="23"/>
      <c r="G532" s="23">
        <v>5</v>
      </c>
      <c r="H532" s="23" t="b">
        <v>0</v>
      </c>
      <c r="I532" s="23"/>
      <c r="J532" s="23"/>
      <c r="K532" s="23" t="b">
        <v>0</v>
      </c>
      <c r="L532" s="22" t="str">
        <f t="shared" si="8"/>
        <v>CLAIM_HEADER-FACILITY_INLIER_AMT</v>
      </c>
    </row>
    <row r="533" spans="1:12">
      <c r="A533" s="22" t="str">
        <f>IFERROR(IF(MATCH(L533,Medical!W:W,0)&gt;0,"Y","N"),"N")</f>
        <v>N</v>
      </c>
      <c r="B533" s="23" t="s">
        <v>1714</v>
      </c>
      <c r="C533" s="24" t="s">
        <v>2035</v>
      </c>
      <c r="D533" s="23" t="s">
        <v>1521</v>
      </c>
      <c r="E533" s="23">
        <v>193</v>
      </c>
      <c r="F533" s="23"/>
      <c r="G533" s="23">
        <v>5</v>
      </c>
      <c r="H533" s="23" t="b">
        <v>0</v>
      </c>
      <c r="I533" s="23"/>
      <c r="J533" s="23"/>
      <c r="K533" s="23" t="b">
        <v>0</v>
      </c>
      <c r="L533" s="22" t="str">
        <f t="shared" si="8"/>
        <v>CLAIM_HEADER-FACILITY_MS_DRG_BILLED_DESC</v>
      </c>
    </row>
    <row r="534" spans="1:12">
      <c r="A534" s="22" t="str">
        <f>IFERROR(IF(MATCH(L534,Medical!W:W,0)&gt;0,"Y","N"),"N")</f>
        <v>N</v>
      </c>
      <c r="B534" s="23" t="s">
        <v>1714</v>
      </c>
      <c r="C534" s="24" t="s">
        <v>2036</v>
      </c>
      <c r="D534" s="23" t="s">
        <v>1521</v>
      </c>
      <c r="E534" s="23">
        <v>194</v>
      </c>
      <c r="F534" s="23"/>
      <c r="G534" s="23">
        <v>5</v>
      </c>
      <c r="H534" s="23" t="b">
        <v>1</v>
      </c>
      <c r="I534" s="23"/>
      <c r="J534" s="23"/>
      <c r="K534" s="23" t="b">
        <v>0</v>
      </c>
      <c r="L534" s="22" t="str">
        <f t="shared" si="8"/>
        <v>CLAIM_HEADER-FACILITY_MS_DRG_CD_BILLED</v>
      </c>
    </row>
    <row r="535" spans="1:12">
      <c r="A535" s="22" t="str">
        <f>IFERROR(IF(MATCH(L535,Medical!W:W,0)&gt;0,"Y","N"),"N")</f>
        <v>N</v>
      </c>
      <c r="B535" s="23" t="s">
        <v>1714</v>
      </c>
      <c r="C535" s="24" t="s">
        <v>2037</v>
      </c>
      <c r="D535" s="23" t="s">
        <v>1521</v>
      </c>
      <c r="E535" s="23">
        <v>195</v>
      </c>
      <c r="F535" s="23"/>
      <c r="G535" s="23">
        <v>5</v>
      </c>
      <c r="H535" s="23" t="b">
        <v>1</v>
      </c>
      <c r="I535" s="23"/>
      <c r="J535" s="23"/>
      <c r="K535" s="23" t="b">
        <v>0</v>
      </c>
      <c r="L535" s="22" t="str">
        <f t="shared" si="8"/>
        <v>CLAIM_HEADER-FACILITY_MS_DRG_CD_PAID</v>
      </c>
    </row>
    <row r="536" spans="1:12">
      <c r="A536" s="22" t="str">
        <f>IFERROR(IF(MATCH(L536,Medical!W:W,0)&gt;0,"Y","N"),"N")</f>
        <v>N</v>
      </c>
      <c r="B536" s="23" t="s">
        <v>1714</v>
      </c>
      <c r="C536" s="24" t="s">
        <v>2038</v>
      </c>
      <c r="D536" s="23" t="s">
        <v>1521</v>
      </c>
      <c r="E536" s="23">
        <v>196</v>
      </c>
      <c r="F536" s="23"/>
      <c r="G536" s="23">
        <v>5</v>
      </c>
      <c r="H536" s="23" t="b">
        <v>0</v>
      </c>
      <c r="I536" s="23"/>
      <c r="J536" s="23"/>
      <c r="K536" s="23" t="b">
        <v>0</v>
      </c>
      <c r="L536" s="22" t="str">
        <f t="shared" si="8"/>
        <v>CLAIM_HEADER-FACILITY_MS_DRG_PAID_DESC</v>
      </c>
    </row>
    <row r="537" spans="1:12">
      <c r="A537" s="22" t="str">
        <f>IFERROR(IF(MATCH(L537,Medical!W:W,0)&gt;0,"Y","N"),"N")</f>
        <v>N</v>
      </c>
      <c r="B537" s="23" t="s">
        <v>1714</v>
      </c>
      <c r="C537" s="23" t="s">
        <v>2039</v>
      </c>
      <c r="D537" s="23" t="s">
        <v>1713</v>
      </c>
      <c r="E537" s="23">
        <v>197</v>
      </c>
      <c r="F537" s="23"/>
      <c r="G537" s="23">
        <v>5</v>
      </c>
      <c r="H537" s="23" t="b">
        <v>1</v>
      </c>
      <c r="I537" s="23"/>
      <c r="J537" s="23"/>
      <c r="K537" s="23" t="b">
        <v>0</v>
      </c>
      <c r="L537" s="22" t="str">
        <f t="shared" si="8"/>
        <v>CLAIM_HEADER-FACILITY_OUTLIER_AMT</v>
      </c>
    </row>
    <row r="538" spans="1:12">
      <c r="A538" s="22" t="str">
        <f>IFERROR(IF(MATCH(L538,Medical!W:W,0)&gt;0,"Y","N"),"N")</f>
        <v>N</v>
      </c>
      <c r="B538" s="23" t="s">
        <v>1714</v>
      </c>
      <c r="C538" s="23" t="s">
        <v>2040</v>
      </c>
      <c r="D538" s="23" t="s">
        <v>1521</v>
      </c>
      <c r="E538" s="23">
        <v>198</v>
      </c>
      <c r="F538" s="23"/>
      <c r="G538" s="23">
        <v>5</v>
      </c>
      <c r="H538" s="23" t="b">
        <v>0</v>
      </c>
      <c r="I538" s="23"/>
      <c r="J538" s="23"/>
      <c r="K538" s="23" t="b">
        <v>0</v>
      </c>
      <c r="L538" s="22" t="str">
        <f t="shared" si="8"/>
        <v>CLAIM_HEADER-FACILITY_REMARKS_1</v>
      </c>
    </row>
    <row r="539" spans="1:12">
      <c r="A539" s="22" t="str">
        <f>IFERROR(IF(MATCH(L539,Medical!W:W,0)&gt;0,"Y","N"),"N")</f>
        <v>N</v>
      </c>
      <c r="B539" s="23" t="s">
        <v>1714</v>
      </c>
      <c r="C539" s="23" t="s">
        <v>2041</v>
      </c>
      <c r="D539" s="23" t="s">
        <v>1521</v>
      </c>
      <c r="E539" s="23">
        <v>199</v>
      </c>
      <c r="F539" s="23"/>
      <c r="G539" s="23">
        <v>5</v>
      </c>
      <c r="H539" s="23" t="b">
        <v>0</v>
      </c>
      <c r="I539" s="23"/>
      <c r="J539" s="23"/>
      <c r="K539" s="23" t="b">
        <v>0</v>
      </c>
      <c r="L539" s="22" t="str">
        <f t="shared" si="8"/>
        <v>CLAIM_HEADER-FACILITY_REMARKS_2</v>
      </c>
    </row>
    <row r="540" spans="1:12">
      <c r="A540" s="22" t="str">
        <f>IFERROR(IF(MATCH(L540,Medical!W:W,0)&gt;0,"Y","N"),"N")</f>
        <v>N</v>
      </c>
      <c r="B540" s="23" t="s">
        <v>1714</v>
      </c>
      <c r="C540" s="23" t="s">
        <v>2042</v>
      </c>
      <c r="D540" s="23" t="s">
        <v>1521</v>
      </c>
      <c r="E540" s="23">
        <v>200</v>
      </c>
      <c r="F540" s="23"/>
      <c r="G540" s="23">
        <v>5</v>
      </c>
      <c r="H540" s="23" t="b">
        <v>0</v>
      </c>
      <c r="I540" s="23"/>
      <c r="J540" s="23"/>
      <c r="K540" s="23" t="b">
        <v>0</v>
      </c>
      <c r="L540" s="22" t="str">
        <f t="shared" si="8"/>
        <v>CLAIM_HEADER-FACILITY_REMARKS_3</v>
      </c>
    </row>
    <row r="541" spans="1:12">
      <c r="A541" s="22" t="str">
        <f>IFERROR(IF(MATCH(L541,Medical!W:W,0)&gt;0,"Y","N"),"N")</f>
        <v>N</v>
      </c>
      <c r="B541" s="23" t="s">
        <v>1714</v>
      </c>
      <c r="C541" s="23" t="s">
        <v>2043</v>
      </c>
      <c r="D541" s="23" t="s">
        <v>1521</v>
      </c>
      <c r="E541" s="23">
        <v>201</v>
      </c>
      <c r="F541" s="23"/>
      <c r="G541" s="23">
        <v>5</v>
      </c>
      <c r="H541" s="23" t="b">
        <v>0</v>
      </c>
      <c r="I541" s="23"/>
      <c r="J541" s="23"/>
      <c r="K541" s="23" t="b">
        <v>0</v>
      </c>
      <c r="L541" s="22" t="str">
        <f t="shared" si="8"/>
        <v>CLAIM_HEADER-FACILITY_REMARKS_4</v>
      </c>
    </row>
    <row r="542" spans="1:12">
      <c r="A542" s="22" t="str">
        <f>IFERROR(IF(MATCH(L542,Medical!W:W,0)&gt;0,"Y","N"),"N")</f>
        <v>N</v>
      </c>
      <c r="B542" s="23" t="s">
        <v>1714</v>
      </c>
      <c r="C542" s="23" t="s">
        <v>2044</v>
      </c>
      <c r="D542" s="23" t="s">
        <v>1561</v>
      </c>
      <c r="E542" s="23">
        <v>202</v>
      </c>
      <c r="F542" s="23"/>
      <c r="G542" s="23">
        <v>5</v>
      </c>
      <c r="H542" s="23" t="b">
        <v>0</v>
      </c>
      <c r="I542" s="23"/>
      <c r="J542" s="23"/>
      <c r="K542" s="23" t="b">
        <v>0</v>
      </c>
      <c r="L542" s="22" t="str">
        <f t="shared" si="8"/>
        <v>CLAIM_HEADER-FACILITY_RESERVE_DAYS</v>
      </c>
    </row>
    <row r="543" spans="1:12">
      <c r="A543" s="22" t="str">
        <f>IFERROR(IF(MATCH(L543,Medical!W:W,0)&gt;0,"Y","N"),"N")</f>
        <v>N</v>
      </c>
      <c r="B543" s="23" t="s">
        <v>1714</v>
      </c>
      <c r="C543" s="23" t="s">
        <v>2045</v>
      </c>
      <c r="D543" s="23" t="s">
        <v>1534</v>
      </c>
      <c r="E543" s="23">
        <v>203</v>
      </c>
      <c r="F543" s="23"/>
      <c r="G543" s="23">
        <v>5</v>
      </c>
      <c r="H543" s="23" t="b">
        <v>1</v>
      </c>
      <c r="I543" s="23"/>
      <c r="J543" s="23" t="s">
        <v>1626</v>
      </c>
      <c r="K543" s="23" t="b">
        <v>0</v>
      </c>
      <c r="L543" s="22" t="str">
        <f t="shared" si="8"/>
        <v>CLAIM_HEADER-ILLNESS_DATE</v>
      </c>
    </row>
    <row r="544" spans="1:12">
      <c r="A544" s="22" t="str">
        <f>IFERROR(IF(MATCH(L544,Medical!W:W,0)&gt;0,"Y","N"),"N")</f>
        <v>N</v>
      </c>
      <c r="B544" s="23" t="s">
        <v>1714</v>
      </c>
      <c r="C544" s="23" t="s">
        <v>2046</v>
      </c>
      <c r="D544" s="23" t="s">
        <v>1534</v>
      </c>
      <c r="E544" s="23">
        <v>204</v>
      </c>
      <c r="F544" s="23"/>
      <c r="G544" s="23">
        <v>5</v>
      </c>
      <c r="H544" s="23" t="b">
        <v>0</v>
      </c>
      <c r="I544" s="23"/>
      <c r="J544" s="23" t="s">
        <v>1626</v>
      </c>
      <c r="K544" s="23" t="b">
        <v>0</v>
      </c>
      <c r="L544" s="22" t="str">
        <f t="shared" si="8"/>
        <v>CLAIM_HEADER-ILLNESS_OTHER_DATE</v>
      </c>
    </row>
    <row r="545" spans="1:12">
      <c r="A545" s="22" t="str">
        <f>IFERROR(IF(MATCH(L545,Medical!W:W,0)&gt;0,"Y","N"),"N")</f>
        <v>N</v>
      </c>
      <c r="B545" s="23" t="s">
        <v>1714</v>
      </c>
      <c r="C545" s="23" t="s">
        <v>2047</v>
      </c>
      <c r="D545" s="23" t="s">
        <v>1521</v>
      </c>
      <c r="E545" s="23">
        <v>205</v>
      </c>
      <c r="F545" s="23"/>
      <c r="G545" s="23">
        <v>5</v>
      </c>
      <c r="H545" s="23" t="b">
        <v>0</v>
      </c>
      <c r="I545" s="23"/>
      <c r="J545" s="23"/>
      <c r="K545" s="23" t="b">
        <v>0</v>
      </c>
      <c r="L545" s="22" t="str">
        <f t="shared" si="8"/>
        <v>CLAIM_HEADER-ILLNESS_OTHER_QUALIFIER</v>
      </c>
    </row>
    <row r="546" spans="1:12">
      <c r="A546" s="22" t="str">
        <f>IFERROR(IF(MATCH(L546,Medical!W:W,0)&gt;0,"Y","N"),"N")</f>
        <v>N</v>
      </c>
      <c r="B546" s="23" t="s">
        <v>1714</v>
      </c>
      <c r="C546" s="23" t="s">
        <v>2048</v>
      </c>
      <c r="D546" s="23" t="s">
        <v>1521</v>
      </c>
      <c r="E546" s="23">
        <v>206</v>
      </c>
      <c r="F546" s="23"/>
      <c r="G546" s="23">
        <v>5</v>
      </c>
      <c r="H546" s="23" t="b">
        <v>0</v>
      </c>
      <c r="I546" s="23"/>
      <c r="J546" s="23"/>
      <c r="K546" s="23" t="b">
        <v>0</v>
      </c>
      <c r="L546" s="22" t="str">
        <f t="shared" si="8"/>
        <v>CLAIM_HEADER-ILLNESS_QUALIFIER</v>
      </c>
    </row>
    <row r="547" spans="1:12">
      <c r="A547" s="22" t="str">
        <f>IFERROR(IF(MATCH(L547,Medical!W:W,0)&gt;0,"Y","N"),"N")</f>
        <v>N</v>
      </c>
      <c r="B547" s="23" t="s">
        <v>1714</v>
      </c>
      <c r="C547" s="23" t="s">
        <v>2049</v>
      </c>
      <c r="D547" s="23" t="s">
        <v>1521</v>
      </c>
      <c r="E547" s="23">
        <v>207</v>
      </c>
      <c r="F547" s="23"/>
      <c r="G547" s="23">
        <v>5</v>
      </c>
      <c r="H547" s="23" t="b">
        <v>1</v>
      </c>
      <c r="I547" s="23"/>
      <c r="J547" s="23"/>
      <c r="K547" s="23" t="b">
        <v>0</v>
      </c>
      <c r="L547" s="22" t="str">
        <f t="shared" si="8"/>
        <v>CLAIM_HEADER-OCCUR_CD_1</v>
      </c>
    </row>
    <row r="548" spans="1:12">
      <c r="A548" s="22" t="str">
        <f>IFERROR(IF(MATCH(L548,Medical!W:W,0)&gt;0,"Y","N"),"N")</f>
        <v>N</v>
      </c>
      <c r="B548" s="23" t="s">
        <v>1714</v>
      </c>
      <c r="C548" s="23" t="s">
        <v>2050</v>
      </c>
      <c r="D548" s="23" t="s">
        <v>1521</v>
      </c>
      <c r="E548" s="23">
        <v>208</v>
      </c>
      <c r="F548" s="23"/>
      <c r="G548" s="23">
        <v>5</v>
      </c>
      <c r="H548" s="23" t="b">
        <v>1</v>
      </c>
      <c r="I548" s="23"/>
      <c r="J548" s="23"/>
      <c r="K548" s="23" t="b">
        <v>0</v>
      </c>
      <c r="L548" s="22" t="str">
        <f t="shared" si="8"/>
        <v>CLAIM_HEADER-OCCUR_CD_2</v>
      </c>
    </row>
    <row r="549" spans="1:12">
      <c r="A549" s="22" t="str">
        <f>IFERROR(IF(MATCH(L549,Medical!W:W,0)&gt;0,"Y","N"),"N")</f>
        <v>N</v>
      </c>
      <c r="B549" s="23" t="s">
        <v>1714</v>
      </c>
      <c r="C549" s="23" t="s">
        <v>2051</v>
      </c>
      <c r="D549" s="23" t="s">
        <v>1521</v>
      </c>
      <c r="E549" s="23">
        <v>209</v>
      </c>
      <c r="F549" s="23"/>
      <c r="G549" s="23">
        <v>5</v>
      </c>
      <c r="H549" s="23" t="b">
        <v>1</v>
      </c>
      <c r="I549" s="23"/>
      <c r="J549" s="23"/>
      <c r="K549" s="23" t="b">
        <v>0</v>
      </c>
      <c r="L549" s="22" t="str">
        <f t="shared" si="8"/>
        <v>CLAIM_HEADER-OCCUR_CD_3</v>
      </c>
    </row>
    <row r="550" spans="1:12">
      <c r="A550" s="22" t="str">
        <f>IFERROR(IF(MATCH(L550,Medical!W:W,0)&gt;0,"Y","N"),"N")</f>
        <v>N</v>
      </c>
      <c r="B550" s="23" t="s">
        <v>1714</v>
      </c>
      <c r="C550" s="23" t="s">
        <v>2052</v>
      </c>
      <c r="D550" s="23" t="s">
        <v>1521</v>
      </c>
      <c r="E550" s="23">
        <v>210</v>
      </c>
      <c r="F550" s="23"/>
      <c r="G550" s="23">
        <v>5</v>
      </c>
      <c r="H550" s="23" t="b">
        <v>1</v>
      </c>
      <c r="I550" s="23"/>
      <c r="J550" s="23"/>
      <c r="K550" s="23" t="b">
        <v>0</v>
      </c>
      <c r="L550" s="22" t="str">
        <f t="shared" si="8"/>
        <v>CLAIM_HEADER-OCCUR_CD_4</v>
      </c>
    </row>
    <row r="551" spans="1:12">
      <c r="A551" s="22" t="str">
        <f>IFERROR(IF(MATCH(L551,Medical!W:W,0)&gt;0,"Y","N"),"N")</f>
        <v>N</v>
      </c>
      <c r="B551" s="23" t="s">
        <v>1714</v>
      </c>
      <c r="C551" s="23" t="s">
        <v>2053</v>
      </c>
      <c r="D551" s="23" t="s">
        <v>1521</v>
      </c>
      <c r="E551" s="23">
        <v>211</v>
      </c>
      <c r="F551" s="23"/>
      <c r="G551" s="23">
        <v>5</v>
      </c>
      <c r="H551" s="23" t="b">
        <v>1</v>
      </c>
      <c r="I551" s="23"/>
      <c r="J551" s="23"/>
      <c r="K551" s="23" t="b">
        <v>0</v>
      </c>
      <c r="L551" s="22" t="str">
        <f t="shared" si="8"/>
        <v>CLAIM_HEADER-OCCUR_CD_5</v>
      </c>
    </row>
    <row r="552" spans="1:12">
      <c r="A552" s="22" t="str">
        <f>IFERROR(IF(MATCH(L552,Medical!W:W,0)&gt;0,"Y","N"),"N")</f>
        <v>N</v>
      </c>
      <c r="B552" s="23" t="s">
        <v>1714</v>
      </c>
      <c r="C552" s="23" t="s">
        <v>2054</v>
      </c>
      <c r="D552" s="23" t="s">
        <v>1521</v>
      </c>
      <c r="E552" s="23">
        <v>212</v>
      </c>
      <c r="F552" s="23"/>
      <c r="G552" s="23">
        <v>5</v>
      </c>
      <c r="H552" s="23" t="b">
        <v>0</v>
      </c>
      <c r="I552" s="23"/>
      <c r="J552" s="23"/>
      <c r="K552" s="23" t="b">
        <v>0</v>
      </c>
      <c r="L552" s="22" t="str">
        <f t="shared" si="8"/>
        <v>CLAIM_HEADER-OCCUR_CD_6</v>
      </c>
    </row>
    <row r="553" spans="1:12">
      <c r="A553" s="22" t="str">
        <f>IFERROR(IF(MATCH(L553,Medical!W:W,0)&gt;0,"Y","N"),"N")</f>
        <v>N</v>
      </c>
      <c r="B553" s="23" t="s">
        <v>1714</v>
      </c>
      <c r="C553" s="23" t="s">
        <v>2055</v>
      </c>
      <c r="D553" s="23" t="s">
        <v>1521</v>
      </c>
      <c r="E553" s="23">
        <v>213</v>
      </c>
      <c r="F553" s="23"/>
      <c r="G553" s="23">
        <v>5</v>
      </c>
      <c r="H553" s="23" t="b">
        <v>0</v>
      </c>
      <c r="I553" s="23"/>
      <c r="J553" s="23"/>
      <c r="K553" s="23" t="b">
        <v>0</v>
      </c>
      <c r="L553" s="22" t="str">
        <f t="shared" si="8"/>
        <v>CLAIM_HEADER-OCCUR_CD_7</v>
      </c>
    </row>
    <row r="554" spans="1:12">
      <c r="A554" s="22" t="str">
        <f>IFERROR(IF(MATCH(L554,Medical!W:W,0)&gt;0,"Y","N"),"N")</f>
        <v>N</v>
      </c>
      <c r="B554" s="23" t="s">
        <v>1714</v>
      </c>
      <c r="C554" s="23" t="s">
        <v>2056</v>
      </c>
      <c r="D554" s="23" t="s">
        <v>1521</v>
      </c>
      <c r="E554" s="23">
        <v>214</v>
      </c>
      <c r="F554" s="23"/>
      <c r="G554" s="23">
        <v>5</v>
      </c>
      <c r="H554" s="23" t="b">
        <v>0</v>
      </c>
      <c r="I554" s="23"/>
      <c r="J554" s="23"/>
      <c r="K554" s="23" t="b">
        <v>0</v>
      </c>
      <c r="L554" s="22" t="str">
        <f t="shared" si="8"/>
        <v>CLAIM_HEADER-OCCUR_CD_8</v>
      </c>
    </row>
    <row r="555" spans="1:12">
      <c r="A555" s="22" t="str">
        <f>IFERROR(IF(MATCH(L555,Medical!W:W,0)&gt;0,"Y","N"),"N")</f>
        <v>N</v>
      </c>
      <c r="B555" s="23" t="s">
        <v>1714</v>
      </c>
      <c r="C555" s="23" t="s">
        <v>2057</v>
      </c>
      <c r="D555" s="23" t="s">
        <v>1534</v>
      </c>
      <c r="E555" s="23">
        <v>215</v>
      </c>
      <c r="F555" s="23"/>
      <c r="G555" s="23">
        <v>5</v>
      </c>
      <c r="H555" s="23" t="b">
        <v>1</v>
      </c>
      <c r="I555" s="23"/>
      <c r="J555" s="23" t="s">
        <v>1626</v>
      </c>
      <c r="K555" s="23" t="b">
        <v>0</v>
      </c>
      <c r="L555" s="22" t="str">
        <f t="shared" si="8"/>
        <v>CLAIM_HEADER-OCCUR_DT_1</v>
      </c>
    </row>
    <row r="556" spans="1:12">
      <c r="A556" s="22" t="str">
        <f>IFERROR(IF(MATCH(L556,Medical!W:W,0)&gt;0,"Y","N"),"N")</f>
        <v>N</v>
      </c>
      <c r="B556" s="23" t="s">
        <v>1714</v>
      </c>
      <c r="C556" s="23" t="s">
        <v>2058</v>
      </c>
      <c r="D556" s="23" t="s">
        <v>1534</v>
      </c>
      <c r="E556" s="23">
        <v>216</v>
      </c>
      <c r="F556" s="23"/>
      <c r="G556" s="23">
        <v>5</v>
      </c>
      <c r="H556" s="23" t="b">
        <v>1</v>
      </c>
      <c r="I556" s="23"/>
      <c r="J556" s="23" t="s">
        <v>1626</v>
      </c>
      <c r="K556" s="23" t="b">
        <v>0</v>
      </c>
      <c r="L556" s="22" t="str">
        <f t="shared" si="8"/>
        <v>CLAIM_HEADER-OCCUR_DT_2</v>
      </c>
    </row>
    <row r="557" spans="1:12">
      <c r="A557" s="22" t="str">
        <f>IFERROR(IF(MATCH(L557,Medical!W:W,0)&gt;0,"Y","N"),"N")</f>
        <v>N</v>
      </c>
      <c r="B557" s="23" t="s">
        <v>1714</v>
      </c>
      <c r="C557" s="23" t="s">
        <v>2059</v>
      </c>
      <c r="D557" s="23" t="s">
        <v>1534</v>
      </c>
      <c r="E557" s="23">
        <v>217</v>
      </c>
      <c r="F557" s="23"/>
      <c r="G557" s="23">
        <v>5</v>
      </c>
      <c r="H557" s="23" t="b">
        <v>1</v>
      </c>
      <c r="I557" s="23"/>
      <c r="J557" s="23" t="s">
        <v>1626</v>
      </c>
      <c r="K557" s="23" t="b">
        <v>0</v>
      </c>
      <c r="L557" s="22" t="str">
        <f t="shared" si="8"/>
        <v>CLAIM_HEADER-OCCUR_DT_3</v>
      </c>
    </row>
    <row r="558" spans="1:12">
      <c r="A558" s="22" t="str">
        <f>IFERROR(IF(MATCH(L558,Medical!W:W,0)&gt;0,"Y","N"),"N")</f>
        <v>N</v>
      </c>
      <c r="B558" s="23" t="s">
        <v>1714</v>
      </c>
      <c r="C558" s="23" t="s">
        <v>2060</v>
      </c>
      <c r="D558" s="23" t="s">
        <v>1534</v>
      </c>
      <c r="E558" s="23">
        <v>218</v>
      </c>
      <c r="F558" s="23"/>
      <c r="G558" s="23">
        <v>5</v>
      </c>
      <c r="H558" s="23" t="b">
        <v>1</v>
      </c>
      <c r="I558" s="23"/>
      <c r="J558" s="23" t="s">
        <v>1626</v>
      </c>
      <c r="K558" s="23" t="b">
        <v>0</v>
      </c>
      <c r="L558" s="22" t="str">
        <f t="shared" si="8"/>
        <v>CLAIM_HEADER-OCCUR_DT_4</v>
      </c>
    </row>
    <row r="559" spans="1:12">
      <c r="A559" s="22" t="str">
        <f>IFERROR(IF(MATCH(L559,Medical!W:W,0)&gt;0,"Y","N"),"N")</f>
        <v>N</v>
      </c>
      <c r="B559" s="23" t="s">
        <v>1714</v>
      </c>
      <c r="C559" s="23" t="s">
        <v>2061</v>
      </c>
      <c r="D559" s="23" t="s">
        <v>1713</v>
      </c>
      <c r="E559" s="23">
        <v>219</v>
      </c>
      <c r="F559" s="23"/>
      <c r="G559" s="23">
        <v>5</v>
      </c>
      <c r="H559" s="23" t="b">
        <v>0</v>
      </c>
      <c r="I559" s="23"/>
      <c r="J559" s="23"/>
      <c r="K559" s="23" t="b">
        <v>0</v>
      </c>
      <c r="L559" s="22" t="str">
        <f t="shared" si="8"/>
        <v>CLAIM_HEADER-CLAIM_INTEREST_AMT</v>
      </c>
    </row>
    <row r="560" spans="1:12">
      <c r="A560" s="22" t="str">
        <f>IFERROR(IF(MATCH(L560,Medical!W:W,0)&gt;0,"Y","N"),"N")</f>
        <v>N</v>
      </c>
      <c r="B560" s="23" t="s">
        <v>1714</v>
      </c>
      <c r="C560" s="23" t="s">
        <v>2062</v>
      </c>
      <c r="D560" s="23" t="s">
        <v>1521</v>
      </c>
      <c r="E560" s="23">
        <v>220</v>
      </c>
      <c r="F560" s="23"/>
      <c r="G560" s="23">
        <v>5</v>
      </c>
      <c r="H560" s="23" t="b">
        <v>0</v>
      </c>
      <c r="I560" s="23"/>
      <c r="J560" s="23"/>
      <c r="K560" s="23" t="b">
        <v>0</v>
      </c>
      <c r="L560" s="22" t="str">
        <f t="shared" si="8"/>
        <v>CLAIM_HEADER-FACILITY_BILL_TYPE_DESC</v>
      </c>
    </row>
    <row r="561" spans="1:12">
      <c r="A561" s="22" t="str">
        <f>IFERROR(IF(MATCH(L561,Medical!W:W,0)&gt;0,"Y","N"),"N")</f>
        <v>N</v>
      </c>
      <c r="B561" s="23" t="s">
        <v>1714</v>
      </c>
      <c r="C561" s="23" t="s">
        <v>2063</v>
      </c>
      <c r="D561" s="23" t="s">
        <v>1713</v>
      </c>
      <c r="E561" s="23">
        <v>221</v>
      </c>
      <c r="F561" s="23"/>
      <c r="G561" s="23">
        <v>5</v>
      </c>
      <c r="H561" s="23" t="b">
        <v>0</v>
      </c>
      <c r="I561" s="23"/>
      <c r="J561" s="23"/>
      <c r="K561" s="23" t="b">
        <v>0</v>
      </c>
      <c r="L561" s="22" t="str">
        <f t="shared" si="8"/>
        <v>CLAIM_HEADER-CLAIM_ALLOWED_AMT</v>
      </c>
    </row>
    <row r="562" spans="1:12">
      <c r="A562" s="22" t="str">
        <f>IFERROR(IF(MATCH(L562,Medical!W:W,0)&gt;0,"Y","N"),"N")</f>
        <v>N</v>
      </c>
      <c r="B562" s="23" t="s">
        <v>1714</v>
      </c>
      <c r="C562" s="23" t="s">
        <v>118</v>
      </c>
      <c r="D562" s="23" t="s">
        <v>1521</v>
      </c>
      <c r="E562" s="23">
        <v>222</v>
      </c>
      <c r="F562" s="23"/>
      <c r="G562" s="23">
        <v>5</v>
      </c>
      <c r="H562" s="23" t="b">
        <v>0</v>
      </c>
      <c r="I562" s="23"/>
      <c r="J562" s="23" t="s">
        <v>1623</v>
      </c>
      <c r="K562" s="23" t="b">
        <v>0</v>
      </c>
      <c r="L562" s="22" t="str">
        <f t="shared" si="8"/>
        <v>CLAIM_HEADER-CLAIM_NUM_FORMER</v>
      </c>
    </row>
    <row r="563" spans="1:12">
      <c r="A563" s="22" t="str">
        <f>IFERROR(IF(MATCH(L563,Medical!W:W,0)&gt;0,"Y","N"),"N")</f>
        <v>N</v>
      </c>
      <c r="B563" s="23" t="s">
        <v>1714</v>
      </c>
      <c r="C563" s="23" t="s">
        <v>2064</v>
      </c>
      <c r="D563" s="23" t="s">
        <v>1521</v>
      </c>
      <c r="E563" s="23">
        <v>223</v>
      </c>
      <c r="F563" s="23"/>
      <c r="G563" s="23">
        <v>5</v>
      </c>
      <c r="H563" s="23" t="b">
        <v>0</v>
      </c>
      <c r="I563" s="23"/>
      <c r="J563" s="23"/>
      <c r="K563" s="23" t="b">
        <v>0</v>
      </c>
      <c r="L563" s="22" t="str">
        <f t="shared" si="8"/>
        <v>CLAIM_HEADER-CLAIM_TYPE_DESC</v>
      </c>
    </row>
    <row r="564" spans="1:12">
      <c r="A564" s="22" t="str">
        <f>IFERROR(IF(MATCH(L564,Medical!W:W,0)&gt;0,"Y","N"),"N")</f>
        <v>N</v>
      </c>
      <c r="B564" s="23" t="s">
        <v>1714</v>
      </c>
      <c r="C564" s="23" t="s">
        <v>2065</v>
      </c>
      <c r="D564" s="23" t="s">
        <v>1521</v>
      </c>
      <c r="E564" s="23">
        <v>224</v>
      </c>
      <c r="F564" s="23"/>
      <c r="G564" s="23">
        <v>5</v>
      </c>
      <c r="H564" s="23" t="b">
        <v>0</v>
      </c>
      <c r="I564" s="23"/>
      <c r="J564" s="23"/>
      <c r="K564" s="23" t="b">
        <v>0</v>
      </c>
      <c r="L564" s="22" t="str">
        <f t="shared" si="8"/>
        <v>CLAIM_HEADER-FACILITY_APR_DRG_VERSION_BILLED</v>
      </c>
    </row>
    <row r="565" spans="1:12">
      <c r="A565" s="22" t="str">
        <f>IFERROR(IF(MATCH(L565,Medical!W:W,0)&gt;0,"Y","N"),"N")</f>
        <v>N</v>
      </c>
      <c r="B565" s="23" t="s">
        <v>1714</v>
      </c>
      <c r="C565" s="23" t="s">
        <v>2066</v>
      </c>
      <c r="D565" s="23" t="s">
        <v>1521</v>
      </c>
      <c r="E565" s="23">
        <v>225</v>
      </c>
      <c r="F565" s="23"/>
      <c r="G565" s="23">
        <v>5</v>
      </c>
      <c r="H565" s="23" t="b">
        <v>0</v>
      </c>
      <c r="I565" s="23"/>
      <c r="J565" s="23"/>
      <c r="K565" s="23" t="b">
        <v>0</v>
      </c>
      <c r="L565" s="22" t="str">
        <f t="shared" si="8"/>
        <v>CLAIM_HEADER-FACILITY_MS_DRG_VERSION_BILLED</v>
      </c>
    </row>
    <row r="566" spans="1:12">
      <c r="A566" s="22" t="str">
        <f>IFERROR(IF(MATCH(L566,Medical!W:W,0)&gt;0,"Y","N"),"N")</f>
        <v>N</v>
      </c>
      <c r="B566" s="23" t="s">
        <v>2067</v>
      </c>
      <c r="C566" s="23" t="s">
        <v>91</v>
      </c>
      <c r="D566" s="23" t="s">
        <v>1521</v>
      </c>
      <c r="E566" s="23">
        <v>45</v>
      </c>
      <c r="F566" s="23"/>
      <c r="G566" s="23">
        <v>6</v>
      </c>
      <c r="H566" s="23" t="b">
        <v>0</v>
      </c>
      <c r="I566" s="23"/>
      <c r="J566" s="23"/>
      <c r="K566" s="23" t="b">
        <v>0</v>
      </c>
      <c r="L566" s="22" t="str">
        <f t="shared" si="8"/>
        <v>CLAIM_LINE-LINE_ADJUSTMENT_IND</v>
      </c>
    </row>
    <row r="567" spans="1:12">
      <c r="A567" s="22" t="str">
        <f>IFERROR(IF(MATCH(L567,Medical!W:W,0)&gt;0,"Y","N"),"N")</f>
        <v>N</v>
      </c>
      <c r="B567" s="23" t="s">
        <v>2067</v>
      </c>
      <c r="C567" s="23" t="s">
        <v>2068</v>
      </c>
      <c r="D567" s="23" t="s">
        <v>1521</v>
      </c>
      <c r="E567" s="23">
        <v>46</v>
      </c>
      <c r="F567" s="23"/>
      <c r="G567" s="23">
        <v>6</v>
      </c>
      <c r="H567" s="23" t="b">
        <v>1</v>
      </c>
      <c r="I567" s="23"/>
      <c r="J567" s="23"/>
      <c r="K567" s="23" t="b">
        <v>0</v>
      </c>
      <c r="L567" s="22" t="str">
        <f t="shared" si="8"/>
        <v>CLAIM_LINE-LINE_ADJUSTMENT_REASON</v>
      </c>
    </row>
    <row r="568" spans="1:12">
      <c r="A568" s="22" t="str">
        <f>IFERROR(IF(MATCH(L568,Medical!W:W,0)&gt;0,"Y","N"),"N")</f>
        <v>N</v>
      </c>
      <c r="B568" s="23" t="s">
        <v>2067</v>
      </c>
      <c r="C568" s="23" t="s">
        <v>2069</v>
      </c>
      <c r="D568" s="23" t="s">
        <v>1713</v>
      </c>
      <c r="E568" s="23">
        <v>47</v>
      </c>
      <c r="F568" s="23"/>
      <c r="G568" s="23">
        <v>6</v>
      </c>
      <c r="H568" s="23" t="b">
        <v>1</v>
      </c>
      <c r="I568" s="23"/>
      <c r="J568" s="23"/>
      <c r="K568" s="23" t="b">
        <v>1</v>
      </c>
      <c r="L568" s="22" t="str">
        <f t="shared" si="8"/>
        <v>CLAIM_LINE-LINE_ALLOWED_AMT</v>
      </c>
    </row>
    <row r="569" spans="1:12">
      <c r="A569" s="22" t="str">
        <f>IFERROR(IF(MATCH(L569,Medical!W:W,0)&gt;0,"Y","N"),"N")</f>
        <v>N</v>
      </c>
      <c r="B569" s="23" t="s">
        <v>2067</v>
      </c>
      <c r="C569" s="23" t="s">
        <v>2070</v>
      </c>
      <c r="D569" s="23" t="s">
        <v>1713</v>
      </c>
      <c r="E569" s="23">
        <v>48</v>
      </c>
      <c r="F569" s="23"/>
      <c r="G569" s="23">
        <v>6</v>
      </c>
      <c r="H569" s="23" t="b">
        <v>1</v>
      </c>
      <c r="I569" s="23"/>
      <c r="J569" s="23"/>
      <c r="K569" s="23" t="b">
        <v>1</v>
      </c>
      <c r="L569" s="22" t="str">
        <f t="shared" si="8"/>
        <v>CLAIM_LINE-LINE_BILLED_AMT</v>
      </c>
    </row>
    <row r="570" spans="1:12">
      <c r="A570" s="22" t="str">
        <f>IFERROR(IF(MATCH(L570,Medical!W:W,0)&gt;0,"Y","N"),"N")</f>
        <v>N</v>
      </c>
      <c r="B570" s="23" t="s">
        <v>2067</v>
      </c>
      <c r="C570" s="23" t="s">
        <v>2071</v>
      </c>
      <c r="D570" s="23" t="s">
        <v>1713</v>
      </c>
      <c r="E570" s="23">
        <v>49</v>
      </c>
      <c r="F570" s="23"/>
      <c r="G570" s="23">
        <v>6</v>
      </c>
      <c r="H570" s="23" t="b">
        <v>0</v>
      </c>
      <c r="I570" s="23"/>
      <c r="J570" s="23"/>
      <c r="K570" s="23" t="b">
        <v>0</v>
      </c>
      <c r="L570" s="22" t="str">
        <f t="shared" si="8"/>
        <v>CLAIM_LINE-LINE_BILLED_NET_AMT</v>
      </c>
    </row>
    <row r="571" spans="1:12">
      <c r="A571" s="22" t="str">
        <f>IFERROR(IF(MATCH(L571,Medical!W:W,0)&gt;0,"Y","N"),"N")</f>
        <v>N</v>
      </c>
      <c r="B571" s="23" t="s">
        <v>2067</v>
      </c>
      <c r="C571" s="23" t="s">
        <v>2072</v>
      </c>
      <c r="D571" s="23" t="s">
        <v>1521</v>
      </c>
      <c r="E571" s="23">
        <v>50</v>
      </c>
      <c r="F571" s="23"/>
      <c r="G571" s="23">
        <v>6</v>
      </c>
      <c r="H571" s="23" t="b">
        <v>1</v>
      </c>
      <c r="I571" s="23"/>
      <c r="J571" s="23"/>
      <c r="K571" s="23" t="b">
        <v>0</v>
      </c>
      <c r="L571" s="22" t="str">
        <f t="shared" si="8"/>
        <v>CLAIM_LINE-LINE_CAPITATION_IND</v>
      </c>
    </row>
    <row r="572" spans="1:12">
      <c r="A572" s="22" t="str">
        <f>IFERROR(IF(MATCH(L572,Medical!W:W,0)&gt;0,"Y","N"),"N")</f>
        <v>N</v>
      </c>
      <c r="B572" s="23" t="s">
        <v>2067</v>
      </c>
      <c r="C572" s="23" t="s">
        <v>2073</v>
      </c>
      <c r="D572" s="23" t="s">
        <v>1713</v>
      </c>
      <c r="E572" s="23">
        <v>51</v>
      </c>
      <c r="F572" s="23"/>
      <c r="G572" s="23">
        <v>6</v>
      </c>
      <c r="H572" s="23" t="b">
        <v>1</v>
      </c>
      <c r="I572" s="23"/>
      <c r="J572" s="23"/>
      <c r="K572" s="23" t="b">
        <v>0</v>
      </c>
      <c r="L572" s="22" t="str">
        <f t="shared" si="8"/>
        <v>CLAIM_LINE-LINE_COB_AMT</v>
      </c>
    </row>
    <row r="573" spans="1:12">
      <c r="A573" s="22" t="str">
        <f>IFERROR(IF(MATCH(L573,Medical!W:W,0)&gt;0,"Y","N"),"N")</f>
        <v>N</v>
      </c>
      <c r="B573" s="23" t="s">
        <v>2067</v>
      </c>
      <c r="C573" s="23" t="s">
        <v>2074</v>
      </c>
      <c r="D573" s="23" t="s">
        <v>1713</v>
      </c>
      <c r="E573" s="23">
        <v>52</v>
      </c>
      <c r="F573" s="23"/>
      <c r="G573" s="23">
        <v>6</v>
      </c>
      <c r="H573" s="23" t="b">
        <v>0</v>
      </c>
      <c r="I573" s="23"/>
      <c r="J573" s="23"/>
      <c r="K573" s="23" t="b">
        <v>0</v>
      </c>
      <c r="L573" s="22" t="str">
        <f t="shared" si="8"/>
        <v>CLAIM_LINE-LINE_COB_RECEIVED_AMT</v>
      </c>
    </row>
    <row r="574" spans="1:12">
      <c r="A574" s="22" t="str">
        <f>IFERROR(IF(MATCH(L574,Medical!W:W,0)&gt;0,"Y","N"),"N")</f>
        <v>N</v>
      </c>
      <c r="B574" s="23" t="s">
        <v>2067</v>
      </c>
      <c r="C574" s="23" t="s">
        <v>2075</v>
      </c>
      <c r="D574" s="23" t="s">
        <v>1713</v>
      </c>
      <c r="E574" s="23">
        <v>53</v>
      </c>
      <c r="F574" s="23"/>
      <c r="G574" s="23">
        <v>6</v>
      </c>
      <c r="H574" s="23" t="b">
        <v>1</v>
      </c>
      <c r="I574" s="23"/>
      <c r="J574" s="23"/>
      <c r="K574" s="23" t="b">
        <v>0</v>
      </c>
      <c r="L574" s="22" t="str">
        <f t="shared" si="8"/>
        <v>CLAIM_LINE-LINE_COINSURANCE_AMT</v>
      </c>
    </row>
    <row r="575" spans="1:12">
      <c r="A575" s="22" t="str">
        <f>IFERROR(IF(MATCH(L575,Medical!W:W,0)&gt;0,"Y","N"),"N")</f>
        <v>N</v>
      </c>
      <c r="B575" s="23" t="s">
        <v>2067</v>
      </c>
      <c r="C575" s="23" t="s">
        <v>2076</v>
      </c>
      <c r="D575" s="23" t="s">
        <v>1713</v>
      </c>
      <c r="E575" s="23">
        <v>54</v>
      </c>
      <c r="F575" s="23"/>
      <c r="G575" s="23">
        <v>6</v>
      </c>
      <c r="H575" s="23" t="b">
        <v>1</v>
      </c>
      <c r="I575" s="23"/>
      <c r="J575" s="23"/>
      <c r="K575" s="23" t="b">
        <v>0</v>
      </c>
      <c r="L575" s="22" t="str">
        <f t="shared" si="8"/>
        <v>CLAIM_LINE-LINE_COPAY_AMT</v>
      </c>
    </row>
    <row r="576" spans="1:12">
      <c r="A576" s="22" t="str">
        <f>IFERROR(IF(MATCH(L576,Medical!W:W,0)&gt;0,"Y","N"),"N")</f>
        <v>N</v>
      </c>
      <c r="B576" s="23" t="s">
        <v>2067</v>
      </c>
      <c r="C576" s="23" t="s">
        <v>2077</v>
      </c>
      <c r="D576" s="23" t="s">
        <v>1713</v>
      </c>
      <c r="E576" s="23">
        <v>55</v>
      </c>
      <c r="F576" s="23"/>
      <c r="G576" s="23">
        <v>6</v>
      </c>
      <c r="H576" s="23" t="b">
        <v>1</v>
      </c>
      <c r="I576" s="23"/>
      <c r="J576" s="23"/>
      <c r="K576" s="23" t="b">
        <v>0</v>
      </c>
      <c r="L576" s="22" t="str">
        <f t="shared" si="8"/>
        <v>CLAIM_LINE-LINE_DEDUCTIBLE_AMT</v>
      </c>
    </row>
    <row r="577" spans="1:12">
      <c r="A577" s="22" t="str">
        <f>IFERROR(IF(MATCH(L577,Medical!W:W,0)&gt;0,"Y","N"),"N")</f>
        <v>N</v>
      </c>
      <c r="B577" s="23" t="s">
        <v>2067</v>
      </c>
      <c r="C577" s="23" t="s">
        <v>2078</v>
      </c>
      <c r="D577" s="23" t="s">
        <v>1713</v>
      </c>
      <c r="E577" s="23">
        <v>56</v>
      </c>
      <c r="F577" s="23"/>
      <c r="G577" s="23">
        <v>6</v>
      </c>
      <c r="H577" s="23" t="b">
        <v>0</v>
      </c>
      <c r="I577" s="23"/>
      <c r="J577" s="23"/>
      <c r="K577" s="23" t="b">
        <v>0</v>
      </c>
      <c r="L577" s="22" t="str">
        <f t="shared" si="8"/>
        <v>CLAIM_LINE-LINE_DENIED_AMT</v>
      </c>
    </row>
    <row r="578" spans="1:12">
      <c r="A578" s="22" t="str">
        <f>IFERROR(IF(MATCH(L578,Medical!W:W,0)&gt;0,"Y","N"),"N")</f>
        <v>N</v>
      </c>
      <c r="B578" s="23" t="s">
        <v>2067</v>
      </c>
      <c r="C578" s="23" t="s">
        <v>2079</v>
      </c>
      <c r="D578" s="23" t="s">
        <v>1561</v>
      </c>
      <c r="E578" s="23">
        <v>57</v>
      </c>
      <c r="F578" s="23"/>
      <c r="G578" s="23">
        <v>6</v>
      </c>
      <c r="H578" s="23" t="b">
        <v>1</v>
      </c>
      <c r="I578" s="23"/>
      <c r="J578" s="23"/>
      <c r="K578" s="23" t="b">
        <v>0</v>
      </c>
      <c r="L578" s="22" t="str">
        <f t="shared" si="8"/>
        <v>CLAIM_LINE-LINE_DIAG_POINTER</v>
      </c>
    </row>
    <row r="579" spans="1:12">
      <c r="A579" s="22" t="str">
        <f>IFERROR(IF(MATCH(L579,Medical!W:W,0)&gt;0,"Y","N"),"N")</f>
        <v>N</v>
      </c>
      <c r="B579" s="23" t="s">
        <v>2067</v>
      </c>
      <c r="C579" s="23" t="s">
        <v>2080</v>
      </c>
      <c r="D579" s="23" t="s">
        <v>1713</v>
      </c>
      <c r="E579" s="23">
        <v>58</v>
      </c>
      <c r="F579" s="23"/>
      <c r="G579" s="23">
        <v>6</v>
      </c>
      <c r="H579" s="23" t="b">
        <v>0</v>
      </c>
      <c r="I579" s="23"/>
      <c r="J579" s="23"/>
      <c r="K579" s="23" t="b">
        <v>0</v>
      </c>
      <c r="L579" s="22" t="str">
        <f t="shared" ref="L579:L642" si="9">TRIM(B579)&amp;"-"&amp;TRIM(C579)</f>
        <v>CLAIM_LINE-LINE_DISCOUNT_AMT</v>
      </c>
    </row>
    <row r="580" spans="1:12">
      <c r="A580" s="22" t="str">
        <f>IFERROR(IF(MATCH(L580,Medical!W:W,0)&gt;0,"Y","N"),"N")</f>
        <v>N</v>
      </c>
      <c r="B580" s="23" t="s">
        <v>2067</v>
      </c>
      <c r="C580" s="23" t="s">
        <v>2081</v>
      </c>
      <c r="D580" s="23" t="s">
        <v>1521</v>
      </c>
      <c r="E580" s="23">
        <v>59</v>
      </c>
      <c r="F580" s="23"/>
      <c r="G580" s="23">
        <v>6</v>
      </c>
      <c r="H580" s="23" t="b">
        <v>1</v>
      </c>
      <c r="I580" s="23"/>
      <c r="J580" s="23"/>
      <c r="K580" s="23" t="b">
        <v>0</v>
      </c>
      <c r="L580" s="22" t="str">
        <f t="shared" si="9"/>
        <v>CLAIM_LINE-LINE_EMERGENCY_IND</v>
      </c>
    </row>
    <row r="581" spans="1:12">
      <c r="A581" s="22" t="str">
        <f>IFERROR(IF(MATCH(L581,Medical!W:W,0)&gt;0,"Y","N"),"N")</f>
        <v>N</v>
      </c>
      <c r="B581" s="23" t="s">
        <v>2067</v>
      </c>
      <c r="C581" s="23" t="s">
        <v>2082</v>
      </c>
      <c r="D581" s="23" t="s">
        <v>1521</v>
      </c>
      <c r="E581" s="23">
        <v>60</v>
      </c>
      <c r="F581" s="23"/>
      <c r="G581" s="23">
        <v>6</v>
      </c>
      <c r="H581" s="23" t="b">
        <v>1</v>
      </c>
      <c r="I581" s="23"/>
      <c r="J581" s="23"/>
      <c r="K581" s="23" t="b">
        <v>0</v>
      </c>
      <c r="L581" s="22" t="str">
        <f t="shared" si="9"/>
        <v>CLAIM_LINE-LINE_EPSDT</v>
      </c>
    </row>
    <row r="582" spans="1:12">
      <c r="A582" s="22" t="str">
        <f>IFERROR(IF(MATCH(L582,Medical!W:W,0)&gt;0,"Y","N"),"N")</f>
        <v>N</v>
      </c>
      <c r="B582" s="23" t="s">
        <v>2067</v>
      </c>
      <c r="C582" s="23" t="s">
        <v>2083</v>
      </c>
      <c r="D582" s="23" t="s">
        <v>1534</v>
      </c>
      <c r="E582" s="23">
        <v>61</v>
      </c>
      <c r="F582" s="23"/>
      <c r="G582" s="23">
        <v>6</v>
      </c>
      <c r="H582" s="23" t="b">
        <v>1</v>
      </c>
      <c r="I582" s="23"/>
      <c r="J582" s="23" t="s">
        <v>1626</v>
      </c>
      <c r="K582" s="23" t="b">
        <v>1</v>
      </c>
      <c r="L582" s="22" t="str">
        <f t="shared" si="9"/>
        <v>CLAIM_LINE-LINE_FROM_DT</v>
      </c>
    </row>
    <row r="583" spans="1:12">
      <c r="A583" s="22" t="str">
        <f>IFERROR(IF(MATCH(L583,Medical!W:W,0)&gt;0,"Y","N"),"N")</f>
        <v>N</v>
      </c>
      <c r="B583" s="23" t="s">
        <v>2067</v>
      </c>
      <c r="C583" s="23" t="s">
        <v>2084</v>
      </c>
      <c r="D583" s="23" t="s">
        <v>1713</v>
      </c>
      <c r="E583" s="23">
        <v>62</v>
      </c>
      <c r="F583" s="23"/>
      <c r="G583" s="23">
        <v>6</v>
      </c>
      <c r="H583" s="23" t="b">
        <v>1</v>
      </c>
      <c r="I583" s="23"/>
      <c r="J583" s="23"/>
      <c r="K583" s="23" t="b">
        <v>0</v>
      </c>
      <c r="L583" s="22" t="str">
        <f t="shared" si="9"/>
        <v>CLAIM_LINE-LINE_INTEREST_AMT</v>
      </c>
    </row>
    <row r="584" spans="1:12">
      <c r="A584" s="22" t="str">
        <f>IFERROR(IF(MATCH(L584,Medical!W:W,0)&gt;0,"Y","N"),"N")</f>
        <v>N</v>
      </c>
      <c r="B584" s="23" t="s">
        <v>2067</v>
      </c>
      <c r="C584" s="23" t="s">
        <v>2085</v>
      </c>
      <c r="D584" s="23" t="s">
        <v>1713</v>
      </c>
      <c r="E584" s="23">
        <v>63</v>
      </c>
      <c r="F584" s="23"/>
      <c r="G584" s="23">
        <v>6</v>
      </c>
      <c r="H584" s="23" t="b">
        <v>0</v>
      </c>
      <c r="I584" s="23"/>
      <c r="J584" s="23"/>
      <c r="K584" s="23" t="b">
        <v>0</v>
      </c>
      <c r="L584" s="22" t="str">
        <f t="shared" si="9"/>
        <v>CLAIM_LINE-LINE_ITEM_PLUS_UNITS</v>
      </c>
    </row>
    <row r="585" spans="1:12">
      <c r="A585" s="22" t="str">
        <f>IFERROR(IF(MATCH(L585,Medical!W:W,0)&gt;0,"Y","N"),"N")</f>
        <v>N</v>
      </c>
      <c r="B585" s="23" t="s">
        <v>2067</v>
      </c>
      <c r="C585" s="23" t="s">
        <v>2086</v>
      </c>
      <c r="D585" s="23" t="s">
        <v>1713</v>
      </c>
      <c r="E585" s="23">
        <v>64</v>
      </c>
      <c r="F585" s="23"/>
      <c r="G585" s="23">
        <v>6</v>
      </c>
      <c r="H585" s="23" t="b">
        <v>1</v>
      </c>
      <c r="I585" s="23"/>
      <c r="J585" s="23"/>
      <c r="K585" s="23" t="b">
        <v>0</v>
      </c>
      <c r="L585" s="22" t="str">
        <f t="shared" si="9"/>
        <v>CLAIM_LINE-LINE_ITEM_UNIT_MINUTES</v>
      </c>
    </row>
    <row r="586" spans="1:12">
      <c r="A586" s="22" t="str">
        <f>IFERROR(IF(MATCH(L586,Medical!W:W,0)&gt;0,"Y","N"),"N")</f>
        <v>N</v>
      </c>
      <c r="B586" s="23" t="s">
        <v>2067</v>
      </c>
      <c r="C586" s="23" t="s">
        <v>2087</v>
      </c>
      <c r="D586" s="23" t="s">
        <v>1713</v>
      </c>
      <c r="E586" s="23">
        <v>65</v>
      </c>
      <c r="F586" s="23"/>
      <c r="G586" s="23">
        <v>6</v>
      </c>
      <c r="H586" s="23" t="b">
        <v>0</v>
      </c>
      <c r="I586" s="23"/>
      <c r="J586" s="23"/>
      <c r="K586" s="23" t="b">
        <v>0</v>
      </c>
      <c r="L586" s="22" t="str">
        <f t="shared" si="9"/>
        <v>CLAIM_LINE-LINE_MAX_ALLOW_AMT</v>
      </c>
    </row>
    <row r="587" spans="1:12">
      <c r="A587" s="22" t="str">
        <f>IFERROR(IF(MATCH(L587,Medical!W:W,0)&gt;0,"Y","N"),"N")</f>
        <v>N</v>
      </c>
      <c r="B587" s="23" t="s">
        <v>2067</v>
      </c>
      <c r="C587" s="23" t="s">
        <v>2088</v>
      </c>
      <c r="D587" s="23" t="s">
        <v>1713</v>
      </c>
      <c r="E587" s="23">
        <v>66</v>
      </c>
      <c r="F587" s="23"/>
      <c r="G587" s="23">
        <v>6</v>
      </c>
      <c r="H587" s="23" t="b">
        <v>0</v>
      </c>
      <c r="I587" s="23"/>
      <c r="J587" s="23"/>
      <c r="K587" s="23" t="b">
        <v>0</v>
      </c>
      <c r="L587" s="22" t="str">
        <f t="shared" si="9"/>
        <v>CLAIM_LINE-LINE_MEDICAID_ALLOWED_AMT</v>
      </c>
    </row>
    <row r="588" spans="1:12">
      <c r="A588" s="22" t="str">
        <f>IFERROR(IF(MATCH(L588,Medical!W:W,0)&gt;0,"Y","N"),"N")</f>
        <v>N</v>
      </c>
      <c r="B588" s="23" t="s">
        <v>2067</v>
      </c>
      <c r="C588" s="23" t="s">
        <v>2089</v>
      </c>
      <c r="D588" s="23" t="s">
        <v>1521</v>
      </c>
      <c r="E588" s="23">
        <v>67</v>
      </c>
      <c r="F588" s="23"/>
      <c r="G588" s="23">
        <v>6</v>
      </c>
      <c r="H588" s="23" t="b">
        <v>1</v>
      </c>
      <c r="I588" s="23"/>
      <c r="J588" s="23"/>
      <c r="K588" s="23" t="b">
        <v>1</v>
      </c>
      <c r="L588" s="22" t="str">
        <f t="shared" si="9"/>
        <v>CLAIM_LINE-LINE_NDC_NUM</v>
      </c>
    </row>
    <row r="589" spans="1:12">
      <c r="A589" s="22" t="str">
        <f>IFERROR(IF(MATCH(L589,Medical!W:W,0)&gt;0,"Y","N"),"N")</f>
        <v>N</v>
      </c>
      <c r="B589" s="23" t="s">
        <v>2067</v>
      </c>
      <c r="C589" s="23" t="s">
        <v>2090</v>
      </c>
      <c r="D589" s="23" t="s">
        <v>1561</v>
      </c>
      <c r="E589" s="23">
        <v>68</v>
      </c>
      <c r="F589" s="23"/>
      <c r="G589" s="23">
        <v>6</v>
      </c>
      <c r="H589" s="23" t="b">
        <v>1</v>
      </c>
      <c r="I589" s="23"/>
      <c r="J589" s="23"/>
      <c r="K589" s="23" t="b">
        <v>0</v>
      </c>
      <c r="L589" s="22" t="str">
        <f t="shared" si="9"/>
        <v>CLAIM_LINE-LINE_NDC_QTY</v>
      </c>
    </row>
    <row r="590" spans="1:12">
      <c r="A590" s="22" t="str">
        <f>IFERROR(IF(MATCH(L590,Medical!W:W,0)&gt;0,"Y","N"),"N")</f>
        <v>N</v>
      </c>
      <c r="B590" s="23" t="s">
        <v>2067</v>
      </c>
      <c r="C590" s="23" t="s">
        <v>2091</v>
      </c>
      <c r="D590" s="23" t="s">
        <v>1713</v>
      </c>
      <c r="E590" s="23">
        <v>69</v>
      </c>
      <c r="F590" s="23"/>
      <c r="G590" s="23">
        <v>6</v>
      </c>
      <c r="H590" s="23" t="b">
        <v>0</v>
      </c>
      <c r="I590" s="23"/>
      <c r="J590" s="23"/>
      <c r="K590" s="23" t="b">
        <v>0</v>
      </c>
      <c r="L590" s="22" t="str">
        <f t="shared" si="9"/>
        <v>CLAIM_LINE-LINE_NON_COVERED_AMT</v>
      </c>
    </row>
    <row r="591" spans="1:12">
      <c r="A591" s="22" t="str">
        <f>IFERROR(IF(MATCH(L591,Medical!W:W,0)&gt;0,"Y","N"),"N")</f>
        <v>N</v>
      </c>
      <c r="B591" s="23" t="s">
        <v>2067</v>
      </c>
      <c r="C591" s="23" t="s">
        <v>2092</v>
      </c>
      <c r="D591" s="23" t="s">
        <v>1713</v>
      </c>
      <c r="E591" s="23">
        <v>70</v>
      </c>
      <c r="F591" s="23"/>
      <c r="G591" s="23">
        <v>6</v>
      </c>
      <c r="H591" s="23" t="b">
        <v>0</v>
      </c>
      <c r="I591" s="23"/>
      <c r="J591" s="23"/>
      <c r="K591" s="23" t="b">
        <v>0</v>
      </c>
      <c r="L591" s="22" t="str">
        <f t="shared" si="9"/>
        <v>CLAIM_LINE-LINE_OTH_INS_PAID_AMT</v>
      </c>
    </row>
    <row r="592" spans="1:12">
      <c r="A592" s="22" t="str">
        <f>IFERROR(IF(MATCH(L592,Medical!W:W,0)&gt;0,"Y","N"),"N")</f>
        <v>N</v>
      </c>
      <c r="B592" s="23" t="s">
        <v>2067</v>
      </c>
      <c r="C592" s="23" t="s">
        <v>2093</v>
      </c>
      <c r="D592" s="23" t="s">
        <v>1713</v>
      </c>
      <c r="E592" s="23">
        <v>71</v>
      </c>
      <c r="F592" s="23"/>
      <c r="G592" s="23">
        <v>6</v>
      </c>
      <c r="H592" s="23" t="b">
        <v>1</v>
      </c>
      <c r="I592" s="23"/>
      <c r="J592" s="23"/>
      <c r="K592" s="23" t="b">
        <v>1</v>
      </c>
      <c r="L592" s="22" t="str">
        <f t="shared" si="9"/>
        <v>CLAIM_LINE-LINE_PAID_AMT</v>
      </c>
    </row>
    <row r="593" spans="1:12">
      <c r="A593" s="22" t="str">
        <f>IFERROR(IF(MATCH(L593,Medical!W:W,0)&gt;0,"Y","N"),"N")</f>
        <v>N</v>
      </c>
      <c r="B593" s="23" t="s">
        <v>2067</v>
      </c>
      <c r="C593" s="23" t="s">
        <v>164</v>
      </c>
      <c r="D593" s="23" t="s">
        <v>1521</v>
      </c>
      <c r="E593" s="23">
        <v>72</v>
      </c>
      <c r="F593" s="23"/>
      <c r="G593" s="23">
        <v>6</v>
      </c>
      <c r="H593" s="23" t="b">
        <v>1</v>
      </c>
      <c r="I593" s="23"/>
      <c r="J593" s="23"/>
      <c r="K593" s="23" t="b">
        <v>0</v>
      </c>
      <c r="L593" s="22" t="str">
        <f t="shared" si="9"/>
        <v>CLAIM_LINE-LINE_PAR_NONPAR_IND</v>
      </c>
    </row>
    <row r="594" spans="1:12">
      <c r="A594" s="22" t="str">
        <f>IFERROR(IF(MATCH(L594,Medical!W:W,0)&gt;0,"Y","N"),"N")</f>
        <v>N</v>
      </c>
      <c r="B594" s="23" t="s">
        <v>2067</v>
      </c>
      <c r="C594" s="23" t="s">
        <v>2094</v>
      </c>
      <c r="D594" s="23" t="s">
        <v>1713</v>
      </c>
      <c r="E594" s="23">
        <v>73</v>
      </c>
      <c r="F594" s="23"/>
      <c r="G594" s="23">
        <v>6</v>
      </c>
      <c r="H594" s="23" t="b">
        <v>1</v>
      </c>
      <c r="I594" s="23"/>
      <c r="J594" s="23"/>
      <c r="K594" s="23" t="b">
        <v>0</v>
      </c>
      <c r="L594" s="22" t="str">
        <f t="shared" si="9"/>
        <v>CLAIM_LINE-LINE_PENALTY_AMT</v>
      </c>
    </row>
    <row r="595" spans="1:12">
      <c r="A595" s="22" t="str">
        <f>IFERROR(IF(MATCH(L595,Medical!W:W,0)&gt;0,"Y","N"),"N")</f>
        <v>N</v>
      </c>
      <c r="B595" s="23" t="s">
        <v>2067</v>
      </c>
      <c r="C595" s="23" t="s">
        <v>2095</v>
      </c>
      <c r="D595" s="23" t="s">
        <v>1713</v>
      </c>
      <c r="E595" s="23">
        <v>74</v>
      </c>
      <c r="F595" s="23"/>
      <c r="G595" s="23">
        <v>6</v>
      </c>
      <c r="H595" s="23" t="b">
        <v>0</v>
      </c>
      <c r="I595" s="23"/>
      <c r="J595" s="23"/>
      <c r="K595" s="23" t="b">
        <v>0</v>
      </c>
      <c r="L595" s="22" t="str">
        <f t="shared" si="9"/>
        <v>CLAIM_LINE-LINE_PREPAID_AMT</v>
      </c>
    </row>
    <row r="596" spans="1:12">
      <c r="A596" s="22" t="str">
        <f>IFERROR(IF(MATCH(L596,Medical!W:W,0)&gt;0,"Y","N"),"N")</f>
        <v>N</v>
      </c>
      <c r="B596" s="23" t="s">
        <v>2067</v>
      </c>
      <c r="C596" s="23" t="s">
        <v>2096</v>
      </c>
      <c r="D596" s="23" t="s">
        <v>1521</v>
      </c>
      <c r="E596" s="23">
        <v>75</v>
      </c>
      <c r="F596" s="23"/>
      <c r="G596" s="23">
        <v>6</v>
      </c>
      <c r="H596" s="23" t="b">
        <v>0</v>
      </c>
      <c r="I596" s="23"/>
      <c r="J596" s="23"/>
      <c r="K596" s="23" t="b">
        <v>0</v>
      </c>
      <c r="L596" s="22" t="str">
        <f t="shared" si="9"/>
        <v>CLAIM_LINE-LINE_RECOVERY_FLAG</v>
      </c>
    </row>
    <row r="597" spans="1:12">
      <c r="A597" s="22" t="str">
        <f>IFERROR(IF(MATCH(L597,Medical!W:W,0)&gt;0,"Y","N"),"N")</f>
        <v>N</v>
      </c>
      <c r="B597" s="23" t="s">
        <v>2067</v>
      </c>
      <c r="C597" s="23" t="s">
        <v>2097</v>
      </c>
      <c r="D597" s="23" t="s">
        <v>1713</v>
      </c>
      <c r="E597" s="23">
        <v>76</v>
      </c>
      <c r="F597" s="23"/>
      <c r="G597" s="23">
        <v>6</v>
      </c>
      <c r="H597" s="23" t="b">
        <v>0</v>
      </c>
      <c r="I597" s="23"/>
      <c r="J597" s="23"/>
      <c r="K597" s="23" t="b">
        <v>0</v>
      </c>
      <c r="L597" s="22" t="str">
        <f t="shared" si="9"/>
        <v>CLAIM_LINE-LINE_REFUND_AMT</v>
      </c>
    </row>
    <row r="598" spans="1:12">
      <c r="A598" s="22" t="str">
        <f>IFERROR(IF(MATCH(L598,Medical!W:W,0)&gt;0,"Y","N"),"N")</f>
        <v>N</v>
      </c>
      <c r="B598" s="23" t="s">
        <v>2067</v>
      </c>
      <c r="C598" s="23" t="s">
        <v>183</v>
      </c>
      <c r="D598" s="23" t="s">
        <v>1534</v>
      </c>
      <c r="E598" s="23">
        <v>77</v>
      </c>
      <c r="F598" s="23"/>
      <c r="G598" s="23">
        <v>6</v>
      </c>
      <c r="H598" s="23" t="b">
        <v>1</v>
      </c>
      <c r="I598" s="23"/>
      <c r="J598" s="23"/>
      <c r="K598" s="23" t="b">
        <v>1</v>
      </c>
      <c r="L598" s="22" t="str">
        <f t="shared" si="9"/>
        <v>CLAIM_LINE-LINE_RECEIVED_DT</v>
      </c>
    </row>
    <row r="599" spans="1:12">
      <c r="A599" s="22" t="str">
        <f>IFERROR(IF(MATCH(L599,Medical!W:W,0)&gt;0,"Y","N"),"N")</f>
        <v>N</v>
      </c>
      <c r="B599" s="23" t="s">
        <v>2067</v>
      </c>
      <c r="C599" s="23" t="s">
        <v>185</v>
      </c>
      <c r="D599" s="23" t="s">
        <v>1534</v>
      </c>
      <c r="E599" s="23">
        <v>78</v>
      </c>
      <c r="F599" s="23"/>
      <c r="G599" s="23">
        <v>6</v>
      </c>
      <c r="H599" s="23" t="b">
        <v>1</v>
      </c>
      <c r="I599" s="23"/>
      <c r="J599" s="23"/>
      <c r="K599" s="23" t="b">
        <v>1</v>
      </c>
      <c r="L599" s="22" t="str">
        <f t="shared" si="9"/>
        <v>CLAIM_LINE-LINE_REMIT_DT</v>
      </c>
    </row>
    <row r="600" spans="1:12">
      <c r="A600" s="22" t="str">
        <f>IFERROR(IF(MATCH(L600,Medical!W:W,0)&gt;0,"Y","N"),"N")</f>
        <v>N</v>
      </c>
      <c r="B600" s="23" t="s">
        <v>2067</v>
      </c>
      <c r="C600" s="23" t="s">
        <v>2098</v>
      </c>
      <c r="D600" s="23" t="s">
        <v>1521</v>
      </c>
      <c r="E600" s="23">
        <v>79</v>
      </c>
      <c r="F600" s="23"/>
      <c r="G600" s="23">
        <v>6</v>
      </c>
      <c r="H600" s="23" t="b">
        <v>1</v>
      </c>
      <c r="I600" s="23"/>
      <c r="J600" s="23"/>
      <c r="K600" s="23" t="b">
        <v>0</v>
      </c>
      <c r="L600" s="22" t="str">
        <f t="shared" si="9"/>
        <v>CLAIM_LINE-LINE_REVERSAL_IND</v>
      </c>
    </row>
    <row r="601" spans="1:12">
      <c r="A601" s="22" t="str">
        <f>IFERROR(IF(MATCH(L601,Medical!W:W,0)&gt;0,"Y","N"),"N")</f>
        <v>N</v>
      </c>
      <c r="B601" s="23" t="s">
        <v>2067</v>
      </c>
      <c r="C601" s="23" t="s">
        <v>2099</v>
      </c>
      <c r="D601" s="23" t="s">
        <v>1713</v>
      </c>
      <c r="E601" s="23">
        <v>81</v>
      </c>
      <c r="F601" s="23"/>
      <c r="G601" s="23">
        <v>6</v>
      </c>
      <c r="H601" s="23" t="b">
        <v>1</v>
      </c>
      <c r="I601" s="23"/>
      <c r="J601" s="23"/>
      <c r="K601" s="23" t="b">
        <v>0</v>
      </c>
      <c r="L601" s="22" t="str">
        <f t="shared" si="9"/>
        <v>CLAIM_LINE-LINE_RISK_WITHHOLD_AMT</v>
      </c>
    </row>
    <row r="602" spans="1:12">
      <c r="A602" s="22" t="str">
        <f>IFERROR(IF(MATCH(L602,Medical!W:W,0)&gt;0,"Y","N"),"N")</f>
        <v>N</v>
      </c>
      <c r="B602" s="23" t="s">
        <v>2067</v>
      </c>
      <c r="C602" s="23" t="s">
        <v>188</v>
      </c>
      <c r="D602" s="23" t="s">
        <v>1521</v>
      </c>
      <c r="E602" s="23">
        <v>82</v>
      </c>
      <c r="F602" s="23"/>
      <c r="G602" s="23">
        <v>6</v>
      </c>
      <c r="H602" s="23" t="b">
        <v>1</v>
      </c>
      <c r="I602" s="23"/>
      <c r="J602" s="23"/>
      <c r="K602" s="23" t="b">
        <v>0</v>
      </c>
      <c r="L602" s="22" t="str">
        <f t="shared" si="9"/>
        <v>CLAIM_LINE-LINE_SERVICE_CATEGORY_CD</v>
      </c>
    </row>
    <row r="603" spans="1:12">
      <c r="A603" s="22" t="str">
        <f>IFERROR(IF(MATCH(L603,Medical!W:W,0)&gt;0,"Y","N"),"N")</f>
        <v>N</v>
      </c>
      <c r="B603" s="23" t="s">
        <v>2067</v>
      </c>
      <c r="C603" s="23" t="s">
        <v>2100</v>
      </c>
      <c r="D603" s="23" t="s">
        <v>1521</v>
      </c>
      <c r="E603" s="23">
        <v>83</v>
      </c>
      <c r="F603" s="23"/>
      <c r="G603" s="23">
        <v>6</v>
      </c>
      <c r="H603" s="23" t="b">
        <v>1</v>
      </c>
      <c r="I603" s="23"/>
      <c r="J603" s="23"/>
      <c r="K603" s="23" t="b">
        <v>0</v>
      </c>
      <c r="L603" s="22" t="str">
        <f t="shared" si="9"/>
        <v>CLAIM_LINE-LINE_SUPPLEMENTAL_INFO</v>
      </c>
    </row>
    <row r="604" spans="1:12">
      <c r="A604" s="22" t="str">
        <f>IFERROR(IF(MATCH(L604,Medical!W:W,0)&gt;0,"Y","N"),"N")</f>
        <v>N</v>
      </c>
      <c r="B604" s="23" t="s">
        <v>2067</v>
      </c>
      <c r="C604" s="23" t="s">
        <v>2101</v>
      </c>
      <c r="D604" s="23" t="s">
        <v>1713</v>
      </c>
      <c r="E604" s="23">
        <v>84</v>
      </c>
      <c r="F604" s="23"/>
      <c r="G604" s="23">
        <v>6</v>
      </c>
      <c r="H604" s="23" t="b">
        <v>0</v>
      </c>
      <c r="I604" s="23"/>
      <c r="J604" s="23"/>
      <c r="K604" s="23" t="b">
        <v>0</v>
      </c>
      <c r="L604" s="22" t="str">
        <f t="shared" si="9"/>
        <v>CLAIM_LINE-LINE_SURCHARGE_AMT</v>
      </c>
    </row>
    <row r="605" spans="1:12">
      <c r="A605" s="22" t="str">
        <f>IFERROR(IF(MATCH(L605,Medical!W:W,0)&gt;0,"Y","N"),"N")</f>
        <v>N</v>
      </c>
      <c r="B605" s="23" t="s">
        <v>2067</v>
      </c>
      <c r="C605" s="23" t="s">
        <v>2102</v>
      </c>
      <c r="D605" s="23" t="s">
        <v>1534</v>
      </c>
      <c r="E605" s="23">
        <v>85</v>
      </c>
      <c r="F605" s="23"/>
      <c r="G605" s="23">
        <v>6</v>
      </c>
      <c r="H605" s="23" t="b">
        <v>1</v>
      </c>
      <c r="I605" s="23"/>
      <c r="J605" s="23" t="s">
        <v>1626</v>
      </c>
      <c r="K605" s="23" t="b">
        <v>1</v>
      </c>
      <c r="L605" s="22" t="str">
        <f t="shared" si="9"/>
        <v>CLAIM_LINE-LINE_THRU_DT</v>
      </c>
    </row>
    <row r="606" spans="1:12">
      <c r="A606" s="22" t="str">
        <f>IFERROR(IF(MATCH(L606,Medical!W:W,0)&gt;0,"Y","N"),"N")</f>
        <v>N</v>
      </c>
      <c r="B606" s="23" t="s">
        <v>2067</v>
      </c>
      <c r="C606" s="23" t="s">
        <v>2103</v>
      </c>
      <c r="D606" s="23" t="s">
        <v>1521</v>
      </c>
      <c r="E606" s="23">
        <v>86</v>
      </c>
      <c r="F606" s="23"/>
      <c r="G606" s="23">
        <v>6</v>
      </c>
      <c r="H606" s="23" t="b">
        <v>0</v>
      </c>
      <c r="I606" s="23"/>
      <c r="J606" s="23"/>
      <c r="K606" s="23" t="b">
        <v>0</v>
      </c>
      <c r="L606" s="22" t="str">
        <f t="shared" si="9"/>
        <v>CLAIM_LINE-LINE_TREATMENT_TYPE</v>
      </c>
    </row>
    <row r="607" spans="1:12">
      <c r="A607" s="22" t="str">
        <f>IFERROR(IF(MATCH(L607,Medical!W:W,0)&gt;0,"Y","N"),"N")</f>
        <v>N</v>
      </c>
      <c r="B607" s="23" t="s">
        <v>2067</v>
      </c>
      <c r="C607" s="23" t="s">
        <v>2104</v>
      </c>
      <c r="D607" s="23" t="s">
        <v>1713</v>
      </c>
      <c r="E607" s="23">
        <v>87</v>
      </c>
      <c r="F607" s="23"/>
      <c r="G607" s="23">
        <v>6</v>
      </c>
      <c r="H607" s="23" t="b">
        <v>1</v>
      </c>
      <c r="I607" s="23"/>
      <c r="J607" s="23"/>
      <c r="K607" s="23" t="b">
        <v>1</v>
      </c>
      <c r="L607" s="22" t="str">
        <f t="shared" si="9"/>
        <v>CLAIM_LINE-LINE_UNIT_CNT_ALLOWED</v>
      </c>
    </row>
    <row r="608" spans="1:12">
      <c r="A608" s="22" t="str">
        <f>IFERROR(IF(MATCH(L608,Medical!W:W,0)&gt;0,"Y","N"),"N")</f>
        <v>N</v>
      </c>
      <c r="B608" s="23" t="s">
        <v>2067</v>
      </c>
      <c r="C608" s="23" t="s">
        <v>2105</v>
      </c>
      <c r="D608" s="23" t="s">
        <v>1713</v>
      </c>
      <c r="E608" s="23">
        <v>88</v>
      </c>
      <c r="F608" s="23"/>
      <c r="G608" s="23">
        <v>6</v>
      </c>
      <c r="H608" s="23" t="b">
        <v>1</v>
      </c>
      <c r="I608" s="23"/>
      <c r="J608" s="23"/>
      <c r="K608" s="23" t="b">
        <v>1</v>
      </c>
      <c r="L608" s="22" t="str">
        <f t="shared" si="9"/>
        <v>CLAIM_LINE-LINE_UNIT_CNT_BILLED</v>
      </c>
    </row>
    <row r="609" spans="1:12">
      <c r="A609" s="22" t="str">
        <f>IFERROR(IF(MATCH(L609,Medical!W:W,0)&gt;0,"Y","N"),"N")</f>
        <v>N</v>
      </c>
      <c r="B609" s="23" t="s">
        <v>2067</v>
      </c>
      <c r="C609" s="23" t="s">
        <v>2106</v>
      </c>
      <c r="D609" s="23" t="s">
        <v>1521</v>
      </c>
      <c r="E609" s="23">
        <v>89</v>
      </c>
      <c r="F609" s="23"/>
      <c r="G609" s="23">
        <v>6</v>
      </c>
      <c r="H609" s="23" t="b">
        <v>1</v>
      </c>
      <c r="I609" s="23"/>
      <c r="J609" s="23"/>
      <c r="K609" s="23" t="b">
        <v>0</v>
      </c>
      <c r="L609" s="22" t="str">
        <f t="shared" si="9"/>
        <v>CLAIM_LINE-PAYMENT_CHECK_NUM</v>
      </c>
    </row>
    <row r="610" spans="1:12">
      <c r="A610" s="22" t="str">
        <f>IFERROR(IF(MATCH(L610,Medical!W:W,0)&gt;0,"Y","N"),"N")</f>
        <v>N</v>
      </c>
      <c r="B610" s="23" t="s">
        <v>2067</v>
      </c>
      <c r="C610" s="23" t="s">
        <v>179</v>
      </c>
      <c r="D610" s="23" t="s">
        <v>1521</v>
      </c>
      <c r="E610" s="23">
        <v>90</v>
      </c>
      <c r="F610" s="23"/>
      <c r="G610" s="23">
        <v>6</v>
      </c>
      <c r="H610" s="23" t="b">
        <v>1</v>
      </c>
      <c r="I610" s="23"/>
      <c r="J610" s="23"/>
      <c r="K610" s="23" t="b">
        <v>1</v>
      </c>
      <c r="L610" s="22" t="str">
        <f t="shared" si="9"/>
        <v>CLAIM_LINE-PLACE_OF_SERVICE_CD</v>
      </c>
    </row>
    <row r="611" spans="1:12">
      <c r="A611" s="22" t="str">
        <f>IFERROR(IF(MATCH(L611,Medical!W:W,0)&gt;0,"Y","N"),"N")</f>
        <v>N</v>
      </c>
      <c r="B611" s="23" t="s">
        <v>2067</v>
      </c>
      <c r="C611" s="23" t="s">
        <v>181</v>
      </c>
      <c r="D611" s="23" t="s">
        <v>1521</v>
      </c>
      <c r="E611" s="23">
        <v>91</v>
      </c>
      <c r="F611" s="23"/>
      <c r="G611" s="23">
        <v>6</v>
      </c>
      <c r="H611" s="23" t="b">
        <v>0</v>
      </c>
      <c r="I611" s="23"/>
      <c r="J611" s="23"/>
      <c r="K611" s="23" t="b">
        <v>0</v>
      </c>
      <c r="L611" s="22" t="str">
        <f t="shared" si="9"/>
        <v>CLAIM_LINE-PLACE_OF_SERVICE_DESC</v>
      </c>
    </row>
    <row r="612" spans="1:12">
      <c r="A612" s="22" t="str">
        <f>IFERROR(IF(MATCH(L612,Medical!W:W,0)&gt;0,"Y","N"),"N")</f>
        <v>N</v>
      </c>
      <c r="B612" s="23" t="s">
        <v>2067</v>
      </c>
      <c r="C612" s="23" t="s">
        <v>2107</v>
      </c>
      <c r="D612" s="23" t="s">
        <v>1521</v>
      </c>
      <c r="E612" s="23">
        <v>92</v>
      </c>
      <c r="F612" s="23"/>
      <c r="G612" s="23">
        <v>6</v>
      </c>
      <c r="H612" s="23" t="b">
        <v>1</v>
      </c>
      <c r="I612" s="23"/>
      <c r="J612" s="23"/>
      <c r="K612" s="23" t="b">
        <v>1</v>
      </c>
      <c r="L612" s="22" t="str">
        <f t="shared" si="9"/>
        <v>CLAIM_LINE-REVENUE_CD</v>
      </c>
    </row>
    <row r="613" spans="1:12">
      <c r="A613" s="22" t="str">
        <f>IFERROR(IF(MATCH(L613,Medical!W:W,0)&gt;0,"Y","N"),"N")</f>
        <v>N</v>
      </c>
      <c r="B613" s="23" t="s">
        <v>2067</v>
      </c>
      <c r="C613" s="23" t="s">
        <v>2108</v>
      </c>
      <c r="D613" s="23" t="s">
        <v>1521</v>
      </c>
      <c r="E613" s="23">
        <v>93</v>
      </c>
      <c r="F613" s="23"/>
      <c r="G613" s="23">
        <v>6</v>
      </c>
      <c r="H613" s="23" t="b">
        <v>0</v>
      </c>
      <c r="I613" s="23"/>
      <c r="J613" s="23"/>
      <c r="K613" s="23" t="b">
        <v>0</v>
      </c>
      <c r="L613" s="22" t="str">
        <f t="shared" si="9"/>
        <v>CLAIM_LINE-REVENUE_CD_DESC</v>
      </c>
    </row>
    <row r="614" spans="1:12">
      <c r="A614" s="22" t="str">
        <f>IFERROR(IF(MATCH(L614,Medical!W:W,0)&gt;0,"Y","N"),"N")</f>
        <v>N</v>
      </c>
      <c r="B614" s="23" t="s">
        <v>2067</v>
      </c>
      <c r="C614" s="23" t="s">
        <v>190</v>
      </c>
      <c r="D614" s="23" t="s">
        <v>1521</v>
      </c>
      <c r="E614" s="23">
        <v>94</v>
      </c>
      <c r="F614" s="23"/>
      <c r="G614" s="23">
        <v>6</v>
      </c>
      <c r="H614" s="23" t="b">
        <v>0</v>
      </c>
      <c r="I614" s="23"/>
      <c r="J614" s="23"/>
      <c r="K614" s="23" t="b">
        <v>0</v>
      </c>
      <c r="L614" s="22" t="str">
        <f t="shared" si="9"/>
        <v>CLAIM_LINE-SERVICE_CATEGORY_DESC</v>
      </c>
    </row>
    <row r="615" spans="1:12">
      <c r="A615" s="22" t="str">
        <f>IFERROR(IF(MATCH(L615,Medical!W:W,0)&gt;0,"Y","N"),"N")</f>
        <v>N</v>
      </c>
      <c r="B615" s="23" t="s">
        <v>2067</v>
      </c>
      <c r="C615" s="23" t="s">
        <v>2109</v>
      </c>
      <c r="D615" s="23" t="s">
        <v>1713</v>
      </c>
      <c r="E615" s="23">
        <v>95</v>
      </c>
      <c r="F615" s="23"/>
      <c r="G615" s="23">
        <v>6</v>
      </c>
      <c r="H615" s="23" t="b">
        <v>0</v>
      </c>
      <c r="I615" s="23"/>
      <c r="J615" s="23"/>
      <c r="K615" s="23" t="b">
        <v>0</v>
      </c>
      <c r="L615" s="22" t="str">
        <f t="shared" si="9"/>
        <v>CLAIM_LINE-TPP_BILLED_BY_TP_AMT</v>
      </c>
    </row>
    <row r="616" spans="1:12">
      <c r="A616" s="22" t="str">
        <f>IFERROR(IF(MATCH(L616,Medical!W:W,0)&gt;0,"Y","N"),"N")</f>
        <v>N</v>
      </c>
      <c r="B616" s="23" t="s">
        <v>2067</v>
      </c>
      <c r="C616" s="23" t="s">
        <v>2110</v>
      </c>
      <c r="D616" s="23" t="s">
        <v>1521</v>
      </c>
      <c r="E616" s="23">
        <v>96</v>
      </c>
      <c r="F616" s="23"/>
      <c r="G616" s="23">
        <v>6</v>
      </c>
      <c r="H616" s="23" t="b">
        <v>0</v>
      </c>
      <c r="I616" s="23"/>
      <c r="J616" s="23"/>
      <c r="K616" s="23" t="b">
        <v>0</v>
      </c>
      <c r="L616" s="22" t="str">
        <f t="shared" si="9"/>
        <v>CLAIM_LINE-TPP_INS_IND</v>
      </c>
    </row>
    <row r="617" spans="1:12">
      <c r="A617" s="22" t="str">
        <f>IFERROR(IF(MATCH(L617,Medical!W:W,0)&gt;0,"Y","N"),"N")</f>
        <v>N</v>
      </c>
      <c r="B617" s="23" t="s">
        <v>2067</v>
      </c>
      <c r="C617" s="23" t="s">
        <v>2111</v>
      </c>
      <c r="D617" s="23" t="s">
        <v>1713</v>
      </c>
      <c r="E617" s="23">
        <v>97</v>
      </c>
      <c r="F617" s="23"/>
      <c r="G617" s="23">
        <v>6</v>
      </c>
      <c r="H617" s="23" t="b">
        <v>0</v>
      </c>
      <c r="I617" s="23"/>
      <c r="J617" s="23"/>
      <c r="K617" s="23" t="b">
        <v>0</v>
      </c>
      <c r="L617" s="22" t="str">
        <f t="shared" si="9"/>
        <v>CLAIM_LINE-TPP_MEDICARE_ALLOWED_AMT</v>
      </c>
    </row>
    <row r="618" spans="1:12">
      <c r="A618" s="22" t="str">
        <f>IFERROR(IF(MATCH(L618,Medical!W:W,0)&gt;0,"Y","N"),"N")</f>
        <v>N</v>
      </c>
      <c r="B618" s="23" t="s">
        <v>2067</v>
      </c>
      <c r="C618" s="23" t="s">
        <v>2112</v>
      </c>
      <c r="D618" s="23" t="s">
        <v>1713</v>
      </c>
      <c r="E618" s="23">
        <v>98</v>
      </c>
      <c r="F618" s="23"/>
      <c r="G618" s="23">
        <v>6</v>
      </c>
      <c r="H618" s="23" t="b">
        <v>0</v>
      </c>
      <c r="I618" s="23"/>
      <c r="J618" s="23"/>
      <c r="K618" s="23" t="b">
        <v>0</v>
      </c>
      <c r="L618" s="22" t="str">
        <f t="shared" si="9"/>
        <v>CLAIM_LINE-TPP_MEDICARE_PAID_AMT</v>
      </c>
    </row>
    <row r="619" spans="1:12">
      <c r="A619" s="22" t="str">
        <f>IFERROR(IF(MATCH(L619,Medical!W:W,0)&gt;0,"Y","N"),"N")</f>
        <v>N</v>
      </c>
      <c r="B619" s="23" t="s">
        <v>2067</v>
      </c>
      <c r="C619" s="23" t="s">
        <v>2113</v>
      </c>
      <c r="D619" s="23" t="s">
        <v>1713</v>
      </c>
      <c r="E619" s="23">
        <v>99</v>
      </c>
      <c r="F619" s="23"/>
      <c r="G619" s="23">
        <v>6</v>
      </c>
      <c r="H619" s="23" t="b">
        <v>0</v>
      </c>
      <c r="I619" s="23"/>
      <c r="J619" s="23"/>
      <c r="K619" s="23" t="b">
        <v>0</v>
      </c>
      <c r="L619" s="22" t="str">
        <f t="shared" si="9"/>
        <v>CLAIM_LINE-TPP_PAID_TO_TP_AMT</v>
      </c>
    </row>
    <row r="620" spans="1:12">
      <c r="A620" s="22" t="str">
        <f>IFERROR(IF(MATCH(L620,Medical!W:W,0)&gt;0,"Y","N"),"N")</f>
        <v>N</v>
      </c>
      <c r="B620" s="23" t="s">
        <v>2067</v>
      </c>
      <c r="C620" s="23" t="s">
        <v>2114</v>
      </c>
      <c r="D620" s="23" t="s">
        <v>1534</v>
      </c>
      <c r="E620" s="23">
        <v>100</v>
      </c>
      <c r="F620" s="23"/>
      <c r="G620" s="23">
        <v>6</v>
      </c>
      <c r="H620" s="23" t="b">
        <v>0</v>
      </c>
      <c r="I620" s="23"/>
      <c r="J620" s="23" t="s">
        <v>1626</v>
      </c>
      <c r="K620" s="23" t="b">
        <v>0</v>
      </c>
      <c r="L620" s="22" t="str">
        <f t="shared" si="9"/>
        <v>CLAIM_LINE-TPP_POLICY_EFF_END_DT_PRIMARY</v>
      </c>
    </row>
    <row r="621" spans="1:12">
      <c r="A621" s="22" t="str">
        <f>IFERROR(IF(MATCH(L621,Medical!W:W,0)&gt;0,"Y","N"),"N")</f>
        <v>N</v>
      </c>
      <c r="B621" s="23" t="s">
        <v>2067</v>
      </c>
      <c r="C621" s="23" t="s">
        <v>2115</v>
      </c>
      <c r="D621" s="23" t="s">
        <v>1534</v>
      </c>
      <c r="E621" s="23">
        <v>101</v>
      </c>
      <c r="F621" s="23"/>
      <c r="G621" s="23">
        <v>6</v>
      </c>
      <c r="H621" s="23" t="b">
        <v>0</v>
      </c>
      <c r="I621" s="23"/>
      <c r="J621" s="23" t="s">
        <v>1626</v>
      </c>
      <c r="K621" s="23" t="b">
        <v>0</v>
      </c>
      <c r="L621" s="22" t="str">
        <f t="shared" si="9"/>
        <v>CLAIM_LINE-TPP_POLICY_EFF_END_DT_SECONDARY</v>
      </c>
    </row>
    <row r="622" spans="1:12">
      <c r="A622" s="22" t="str">
        <f>IFERROR(IF(MATCH(L622,Medical!W:W,0)&gt;0,"Y","N"),"N")</f>
        <v>N</v>
      </c>
      <c r="B622" s="23" t="s">
        <v>2067</v>
      </c>
      <c r="C622" s="23" t="s">
        <v>2116</v>
      </c>
      <c r="D622" s="23" t="s">
        <v>1534</v>
      </c>
      <c r="E622" s="23">
        <v>102</v>
      </c>
      <c r="F622" s="23"/>
      <c r="G622" s="23">
        <v>6</v>
      </c>
      <c r="H622" s="23" t="b">
        <v>0</v>
      </c>
      <c r="I622" s="23"/>
      <c r="J622" s="23" t="s">
        <v>1626</v>
      </c>
      <c r="K622" s="23" t="b">
        <v>0</v>
      </c>
      <c r="L622" s="22" t="str">
        <f t="shared" si="9"/>
        <v>CLAIM_LINE-TPP_POLICY_EFF_END_DT_TERTIARY</v>
      </c>
    </row>
    <row r="623" spans="1:12">
      <c r="A623" s="22" t="str">
        <f>IFERROR(IF(MATCH(L623,Medical!W:W,0)&gt;0,"Y","N"),"N")</f>
        <v>N</v>
      </c>
      <c r="B623" s="23" t="s">
        <v>2067</v>
      </c>
      <c r="C623" s="23" t="s">
        <v>2117</v>
      </c>
      <c r="D623" s="23" t="s">
        <v>1534</v>
      </c>
      <c r="E623" s="23">
        <v>103</v>
      </c>
      <c r="F623" s="23"/>
      <c r="G623" s="23">
        <v>6</v>
      </c>
      <c r="H623" s="23" t="b">
        <v>0</v>
      </c>
      <c r="I623" s="23"/>
      <c r="J623" s="23" t="s">
        <v>1626</v>
      </c>
      <c r="K623" s="23" t="b">
        <v>0</v>
      </c>
      <c r="L623" s="22" t="str">
        <f t="shared" si="9"/>
        <v>CLAIM_LINE-TPP_POLICY_EFF_START_DT_PRIMARY</v>
      </c>
    </row>
    <row r="624" spans="1:12">
      <c r="A624" s="22" t="str">
        <f>IFERROR(IF(MATCH(L624,Medical!W:W,0)&gt;0,"Y","N"),"N")</f>
        <v>N</v>
      </c>
      <c r="B624" s="23" t="s">
        <v>2067</v>
      </c>
      <c r="C624" s="23" t="s">
        <v>2118</v>
      </c>
      <c r="D624" s="23" t="s">
        <v>1534</v>
      </c>
      <c r="E624" s="23">
        <v>104</v>
      </c>
      <c r="F624" s="23"/>
      <c r="G624" s="23">
        <v>6</v>
      </c>
      <c r="H624" s="23" t="b">
        <v>0</v>
      </c>
      <c r="I624" s="23"/>
      <c r="J624" s="23" t="s">
        <v>1626</v>
      </c>
      <c r="K624" s="23" t="b">
        <v>0</v>
      </c>
      <c r="L624" s="22" t="str">
        <f t="shared" si="9"/>
        <v>CLAIM_LINE-TPP_POLICY_EFF_START_DT_SECONDARY</v>
      </c>
    </row>
    <row r="625" spans="1:12">
      <c r="A625" s="22" t="str">
        <f>IFERROR(IF(MATCH(L625,Medical!W:W,0)&gt;0,"Y","N"),"N")</f>
        <v>N</v>
      </c>
      <c r="B625" s="23" t="s">
        <v>2067</v>
      </c>
      <c r="C625" s="23" t="s">
        <v>2119</v>
      </c>
      <c r="D625" s="23" t="s">
        <v>1534</v>
      </c>
      <c r="E625" s="23">
        <v>105</v>
      </c>
      <c r="F625" s="23"/>
      <c r="G625" s="23">
        <v>6</v>
      </c>
      <c r="H625" s="23" t="b">
        <v>0</v>
      </c>
      <c r="I625" s="23"/>
      <c r="J625" s="23" t="s">
        <v>1626</v>
      </c>
      <c r="K625" s="23" t="b">
        <v>0</v>
      </c>
      <c r="L625" s="22" t="str">
        <f t="shared" si="9"/>
        <v>CLAIM_LINE-TPP_POLICY_EFF_START_DT_TERTIARY</v>
      </c>
    </row>
    <row r="626" spans="1:12">
      <c r="A626" s="22" t="str">
        <f>IFERROR(IF(MATCH(L626,Medical!W:W,0)&gt;0,"Y","N"),"N")</f>
        <v>N</v>
      </c>
      <c r="B626" s="23" t="s">
        <v>2067</v>
      </c>
      <c r="C626" s="23" t="s">
        <v>2120</v>
      </c>
      <c r="D626" s="23" t="s">
        <v>1713</v>
      </c>
      <c r="E626" s="23">
        <v>106</v>
      </c>
      <c r="F626" s="23"/>
      <c r="G626" s="23">
        <v>6</v>
      </c>
      <c r="H626" s="23" t="b">
        <v>0</v>
      </c>
      <c r="I626" s="23"/>
      <c r="J626" s="23"/>
      <c r="K626" s="23" t="b">
        <v>0</v>
      </c>
      <c r="L626" s="22" t="str">
        <f t="shared" si="9"/>
        <v>CLAIM_LINE-TPP_PRIMARY_INSURER_ALLOWED_AMT</v>
      </c>
    </row>
    <row r="627" spans="1:12">
      <c r="A627" s="22" t="str">
        <f>IFERROR(IF(MATCH(L627,Medical!W:W,0)&gt;0,"Y","N"),"N")</f>
        <v>N</v>
      </c>
      <c r="B627" s="23" t="s">
        <v>2067</v>
      </c>
      <c r="C627" s="23" t="s">
        <v>2121</v>
      </c>
      <c r="D627" s="23" t="s">
        <v>1713</v>
      </c>
      <c r="E627" s="23">
        <v>107</v>
      </c>
      <c r="F627" s="23"/>
      <c r="G627" s="23">
        <v>6</v>
      </c>
      <c r="H627" s="23" t="b">
        <v>0</v>
      </c>
      <c r="I627" s="23"/>
      <c r="J627" s="23"/>
      <c r="K627" s="23" t="b">
        <v>0</v>
      </c>
      <c r="L627" s="22" t="str">
        <f t="shared" si="9"/>
        <v>CLAIM_LINE-TPP_PRIMARY_INSURER_PAID_AMT</v>
      </c>
    </row>
    <row r="628" spans="1:12">
      <c r="A628" s="22" t="str">
        <f>IFERROR(IF(MATCH(L628,Medical!W:W,0)&gt;0,"Y","N"),"N")</f>
        <v>N</v>
      </c>
      <c r="B628" s="23" t="s">
        <v>2067</v>
      </c>
      <c r="C628" s="23" t="s">
        <v>2122</v>
      </c>
      <c r="D628" s="23" t="s">
        <v>1713</v>
      </c>
      <c r="E628" s="23">
        <v>108</v>
      </c>
      <c r="F628" s="23"/>
      <c r="G628" s="23">
        <v>6</v>
      </c>
      <c r="H628" s="23" t="b">
        <v>0</v>
      </c>
      <c r="I628" s="23"/>
      <c r="J628" s="23"/>
      <c r="K628" s="23" t="b">
        <v>0</v>
      </c>
      <c r="L628" s="22" t="str">
        <f t="shared" si="9"/>
        <v>CLAIM_LINE-TPP_SECONDARY_INSURER_ALLOWED_AMT</v>
      </c>
    </row>
    <row r="629" spans="1:12">
      <c r="A629" s="22" t="str">
        <f>IFERROR(IF(MATCH(L629,Medical!W:W,0)&gt;0,"Y","N"),"N")</f>
        <v>N</v>
      </c>
      <c r="B629" s="23" t="s">
        <v>2067</v>
      </c>
      <c r="C629" s="23" t="s">
        <v>2123</v>
      </c>
      <c r="D629" s="23" t="s">
        <v>1713</v>
      </c>
      <c r="E629" s="23">
        <v>109</v>
      </c>
      <c r="F629" s="23"/>
      <c r="G629" s="23">
        <v>6</v>
      </c>
      <c r="H629" s="23" t="b">
        <v>0</v>
      </c>
      <c r="I629" s="23"/>
      <c r="J629" s="23"/>
      <c r="K629" s="23" t="b">
        <v>0</v>
      </c>
      <c r="L629" s="22" t="str">
        <f t="shared" si="9"/>
        <v>CLAIM_LINE-TPP_SECONDARY_INSURER_PAID_AMT</v>
      </c>
    </row>
    <row r="630" spans="1:12">
      <c r="A630" s="22" t="str">
        <f>IFERROR(IF(MATCH(L630,Medical!W:W,0)&gt;0,"Y","N"),"N")</f>
        <v>N</v>
      </c>
      <c r="B630" s="23" t="s">
        <v>2067</v>
      </c>
      <c r="C630" s="23" t="s">
        <v>2124</v>
      </c>
      <c r="D630" s="23" t="s">
        <v>1713</v>
      </c>
      <c r="E630" s="23">
        <v>110</v>
      </c>
      <c r="F630" s="23"/>
      <c r="G630" s="23">
        <v>6</v>
      </c>
      <c r="H630" s="23" t="b">
        <v>0</v>
      </c>
      <c r="I630" s="23"/>
      <c r="J630" s="23"/>
      <c r="K630" s="23" t="b">
        <v>0</v>
      </c>
      <c r="L630" s="22" t="str">
        <f t="shared" si="9"/>
        <v>CLAIM_LINE-TPP_TERTIARY_INSURER_ALLOWED_AMT</v>
      </c>
    </row>
    <row r="631" spans="1:12">
      <c r="A631" s="22" t="str">
        <f>IFERROR(IF(MATCH(L631,Medical!W:W,0)&gt;0,"Y","N"),"N")</f>
        <v>N</v>
      </c>
      <c r="B631" s="23" t="s">
        <v>2067</v>
      </c>
      <c r="C631" s="23" t="s">
        <v>2125</v>
      </c>
      <c r="D631" s="23" t="s">
        <v>1713</v>
      </c>
      <c r="E631" s="23">
        <v>111</v>
      </c>
      <c r="F631" s="23"/>
      <c r="G631" s="23">
        <v>6</v>
      </c>
      <c r="H631" s="23" t="b">
        <v>0</v>
      </c>
      <c r="I631" s="23"/>
      <c r="J631" s="23"/>
      <c r="K631" s="23" t="b">
        <v>0</v>
      </c>
      <c r="L631" s="22" t="str">
        <f t="shared" si="9"/>
        <v>CLAIM_LINE-TPP_TERTIARY_INSURER_PAID_AMT</v>
      </c>
    </row>
    <row r="632" spans="1:12">
      <c r="A632" s="22" t="str">
        <f>IFERROR(IF(MATCH(L632,Medical!W:W,0)&gt;0,"Y","N"),"N")</f>
        <v>N</v>
      </c>
      <c r="B632" s="23" t="s">
        <v>2067</v>
      </c>
      <c r="C632" s="23" t="s">
        <v>195</v>
      </c>
      <c r="D632" s="23" t="s">
        <v>1521</v>
      </c>
      <c r="E632" s="23">
        <v>112</v>
      </c>
      <c r="F632" s="23"/>
      <c r="G632" s="23">
        <v>6</v>
      </c>
      <c r="H632" s="23" t="b">
        <v>1</v>
      </c>
      <c r="I632" s="23"/>
      <c r="J632" s="23"/>
      <c r="K632" s="23" t="b">
        <v>0</v>
      </c>
      <c r="L632" s="22" t="str">
        <f t="shared" si="9"/>
        <v>CLAIM_LINE-LINE_VALUE_BASED_PAYMENT_IND</v>
      </c>
    </row>
    <row r="633" spans="1:12">
      <c r="A633" s="22" t="str">
        <f>IFERROR(IF(MATCH(L633,Medical!W:W,0)&gt;0,"Y","N"),"N")</f>
        <v>N</v>
      </c>
      <c r="B633" s="23" t="s">
        <v>2067</v>
      </c>
      <c r="C633" s="23" t="s">
        <v>1517</v>
      </c>
      <c r="D633" s="23" t="s">
        <v>1518</v>
      </c>
      <c r="E633" s="23">
        <v>1</v>
      </c>
      <c r="F633" s="23" t="s">
        <v>1519</v>
      </c>
      <c r="G633" s="23">
        <v>6</v>
      </c>
      <c r="H633" s="23" t="b">
        <v>1</v>
      </c>
      <c r="I633" s="23"/>
      <c r="J633" s="23"/>
      <c r="K633" s="23" t="b">
        <v>0</v>
      </c>
      <c r="L633" s="22" t="str">
        <f t="shared" si="9"/>
        <v>CLAIM_LINE-DP_CREATE_TIMESTAMP</v>
      </c>
    </row>
    <row r="634" spans="1:12">
      <c r="A634" s="22" t="str">
        <f>IFERROR(IF(MATCH(L634,Medical!W:W,0)&gt;0,"Y","N"),"N")</f>
        <v>N</v>
      </c>
      <c r="B634" s="23" t="s">
        <v>2067</v>
      </c>
      <c r="C634" s="23" t="s">
        <v>1520</v>
      </c>
      <c r="D634" s="23" t="s">
        <v>1518</v>
      </c>
      <c r="E634" s="23">
        <v>2</v>
      </c>
      <c r="F634" s="23" t="s">
        <v>1519</v>
      </c>
      <c r="G634" s="23">
        <v>6</v>
      </c>
      <c r="H634" s="23" t="b">
        <v>1</v>
      </c>
      <c r="I634" s="23"/>
      <c r="J634" s="23"/>
      <c r="K634" s="23" t="b">
        <v>0</v>
      </c>
      <c r="L634" s="22" t="str">
        <f t="shared" si="9"/>
        <v>CLAIM_LINE-DP_UPDATE_TIMESTAMP</v>
      </c>
    </row>
    <row r="635" spans="1:12">
      <c r="A635" s="22" t="str">
        <f>IFERROR(IF(MATCH(L635,Medical!W:W,0)&gt;0,"Y","N"),"N")</f>
        <v>N</v>
      </c>
      <c r="B635" s="23" t="s">
        <v>2067</v>
      </c>
      <c r="C635" s="23" t="s">
        <v>477</v>
      </c>
      <c r="D635" s="23" t="s">
        <v>1521</v>
      </c>
      <c r="E635" s="23">
        <v>3</v>
      </c>
      <c r="F635" s="23" t="s">
        <v>1522</v>
      </c>
      <c r="G635" s="23">
        <v>6</v>
      </c>
      <c r="H635" s="23" t="b">
        <v>1</v>
      </c>
      <c r="I635" s="23"/>
      <c r="J635" s="23"/>
      <c r="K635" s="23" t="b">
        <v>0</v>
      </c>
      <c r="L635" s="22" t="str">
        <f t="shared" si="9"/>
        <v>CLAIM_LINE-DP_RUN_ID</v>
      </c>
    </row>
    <row r="636" spans="1:12">
      <c r="A636" s="22" t="str">
        <f>IFERROR(IF(MATCH(L636,Medical!W:W,0)&gt;0,"Y","N"),"N")</f>
        <v>N</v>
      </c>
      <c r="B636" s="23" t="s">
        <v>2067</v>
      </c>
      <c r="C636" s="23" t="s">
        <v>1846</v>
      </c>
      <c r="D636" s="23" t="s">
        <v>1847</v>
      </c>
      <c r="E636" s="23">
        <v>4</v>
      </c>
      <c r="F636" s="23" t="s">
        <v>2126</v>
      </c>
      <c r="G636" s="23">
        <v>6</v>
      </c>
      <c r="H636" s="23" t="b">
        <v>1</v>
      </c>
      <c r="I636" s="23"/>
      <c r="J636" s="23"/>
      <c r="K636" s="23" t="b">
        <v>0</v>
      </c>
      <c r="L636" s="22" t="str">
        <f t="shared" si="9"/>
        <v>CLAIM_LINE-DP_ACTIVE_RECORD_FLAG</v>
      </c>
    </row>
    <row r="637" spans="1:12">
      <c r="A637" s="22" t="str">
        <f>IFERROR(IF(MATCH(L637,Medical!W:W,0)&gt;0,"Y","N"),"N")</f>
        <v>N</v>
      </c>
      <c r="B637" s="23" t="s">
        <v>2067</v>
      </c>
      <c r="C637" s="23" t="s">
        <v>2127</v>
      </c>
      <c r="D637" s="23" t="s">
        <v>1847</v>
      </c>
      <c r="E637" s="23">
        <v>4</v>
      </c>
      <c r="F637" s="23" t="s">
        <v>2128</v>
      </c>
      <c r="G637" s="23">
        <v>6</v>
      </c>
      <c r="H637" s="23" t="b">
        <v>1</v>
      </c>
      <c r="I637" s="23"/>
      <c r="J637" s="23"/>
      <c r="K637" s="23" t="b">
        <v>0</v>
      </c>
      <c r="L637" s="22" t="str">
        <f t="shared" si="9"/>
        <v>CLAIM_LINE-DP_FINAL_STATUS_FLAG</v>
      </c>
    </row>
    <row r="638" spans="1:12">
      <c r="A638" s="22" t="str">
        <f>IFERROR(IF(MATCH(L638,Medical!W:W,0)&gt;0,"Y","N"),"N")</f>
        <v>N</v>
      </c>
      <c r="B638" s="23" t="s">
        <v>2067</v>
      </c>
      <c r="C638" s="23" t="s">
        <v>1523</v>
      </c>
      <c r="D638" s="23" t="s">
        <v>1847</v>
      </c>
      <c r="E638" s="23">
        <v>4</v>
      </c>
      <c r="F638" s="23" t="s">
        <v>1849</v>
      </c>
      <c r="G638" s="23">
        <v>6</v>
      </c>
      <c r="H638" s="23" t="b">
        <v>1</v>
      </c>
      <c r="I638" s="23"/>
      <c r="J638" s="23"/>
      <c r="K638" s="23" t="b">
        <v>0</v>
      </c>
      <c r="L638" s="22" t="str">
        <f t="shared" si="9"/>
        <v>CLAIM_LINE-DP_LAST_LOAD_FLAG</v>
      </c>
    </row>
    <row r="639" spans="1:12">
      <c r="A639" s="22" t="str">
        <f>IFERROR(IF(MATCH(L639,Medical!W:W,0)&gt;0,"Y","N"),"N")</f>
        <v>N</v>
      </c>
      <c r="B639" s="23" t="s">
        <v>2067</v>
      </c>
      <c r="C639" s="23" t="s">
        <v>2129</v>
      </c>
      <c r="D639" s="23" t="s">
        <v>1527</v>
      </c>
      <c r="E639" s="23">
        <v>5</v>
      </c>
      <c r="F639" s="23" t="s">
        <v>1665</v>
      </c>
      <c r="G639" s="23">
        <v>6</v>
      </c>
      <c r="H639" s="23" t="b">
        <v>1</v>
      </c>
      <c r="I639" s="23"/>
      <c r="J639" s="23"/>
      <c r="K639" s="23" t="b">
        <v>0</v>
      </c>
      <c r="L639" s="22" t="str">
        <f t="shared" si="9"/>
        <v>CLAIM_LINE-CLAIM_LINE_SID</v>
      </c>
    </row>
    <row r="640" spans="1:12">
      <c r="A640" s="22" t="str">
        <f>IFERROR(IF(MATCH(L640,Medical!W:W,0)&gt;0,"Y","N"),"N")</f>
        <v>N</v>
      </c>
      <c r="B640" s="23" t="s">
        <v>2067</v>
      </c>
      <c r="C640" s="23" t="s">
        <v>1850</v>
      </c>
      <c r="D640" s="23" t="s">
        <v>1851</v>
      </c>
      <c r="E640" s="23">
        <v>6</v>
      </c>
      <c r="F640" s="23" t="s">
        <v>2130</v>
      </c>
      <c r="G640" s="23">
        <v>6</v>
      </c>
      <c r="H640" s="23" t="b">
        <v>1</v>
      </c>
      <c r="I640" s="23"/>
      <c r="J640" s="23"/>
      <c r="K640" s="23" t="b">
        <v>0</v>
      </c>
      <c r="L640" s="22" t="str">
        <f t="shared" si="9"/>
        <v>CLAIM_LINE-CLAIM_HEADER_SID</v>
      </c>
    </row>
    <row r="641" spans="1:12">
      <c r="A641" s="22" t="str">
        <f>IFERROR(IF(MATCH(L641,Medical!W:W,0)&gt;0,"Y","N"),"N")</f>
        <v>N</v>
      </c>
      <c r="B641" s="23" t="s">
        <v>2067</v>
      </c>
      <c r="C641" s="23" t="s">
        <v>2131</v>
      </c>
      <c r="D641" s="23" t="s">
        <v>1851</v>
      </c>
      <c r="E641" s="23">
        <v>7</v>
      </c>
      <c r="F641" s="23" t="s">
        <v>1857</v>
      </c>
      <c r="G641" s="23">
        <v>6</v>
      </c>
      <c r="H641" s="23" t="b">
        <v>1</v>
      </c>
      <c r="I641" s="23"/>
      <c r="J641" s="23"/>
      <c r="K641" s="23" t="b">
        <v>0</v>
      </c>
      <c r="L641" s="22" t="str">
        <f t="shared" si="9"/>
        <v>CLAIM_LINE-PROVIDER_RENDERING_SID</v>
      </c>
    </row>
    <row r="642" spans="1:12">
      <c r="A642" s="22" t="str">
        <f>IFERROR(IF(MATCH(L642,Medical!W:W,0)&gt;0,"Y","N"),"N")</f>
        <v>N</v>
      </c>
      <c r="B642" s="23" t="s">
        <v>2067</v>
      </c>
      <c r="C642" s="23" t="s">
        <v>2132</v>
      </c>
      <c r="D642" s="23" t="s">
        <v>1851</v>
      </c>
      <c r="E642" s="23">
        <v>8</v>
      </c>
      <c r="F642" s="23" t="s">
        <v>1859</v>
      </c>
      <c r="G642" s="23">
        <v>6</v>
      </c>
      <c r="H642" s="23" t="b">
        <v>1</v>
      </c>
      <c r="I642" s="23"/>
      <c r="J642" s="23"/>
      <c r="K642" s="23" t="b">
        <v>0</v>
      </c>
      <c r="L642" s="22" t="str">
        <f t="shared" si="9"/>
        <v>CLAIM_LINE-PROVIDER_RENDERING_PROV_FILE_SID</v>
      </c>
    </row>
    <row r="643" spans="1:12">
      <c r="A643" s="22" t="str">
        <f>IFERROR(IF(MATCH(L643,Medical!W:W,0)&gt;0,"Y","N"),"N")</f>
        <v>N</v>
      </c>
      <c r="B643" s="23" t="s">
        <v>2067</v>
      </c>
      <c r="C643" s="23" t="s">
        <v>2133</v>
      </c>
      <c r="D643" s="23" t="s">
        <v>1851</v>
      </c>
      <c r="E643" s="23">
        <v>9</v>
      </c>
      <c r="F643" s="23" t="s">
        <v>1857</v>
      </c>
      <c r="G643" s="23">
        <v>6</v>
      </c>
      <c r="H643" s="23" t="b">
        <v>1</v>
      </c>
      <c r="I643" s="23"/>
      <c r="J643" s="23"/>
      <c r="K643" s="23" t="b">
        <v>0</v>
      </c>
      <c r="L643" s="22" t="str">
        <f t="shared" ref="L643:L706" si="10">TRIM(B643)&amp;"-"&amp;TRIM(C643)</f>
        <v>CLAIM_LINE-PROVIDER_RENDERING_GROUP_SID</v>
      </c>
    </row>
    <row r="644" spans="1:12">
      <c r="A644" s="22" t="str">
        <f>IFERROR(IF(MATCH(L644,Medical!W:W,0)&gt;0,"Y","N"),"N")</f>
        <v>N</v>
      </c>
      <c r="B644" s="23" t="s">
        <v>2067</v>
      </c>
      <c r="C644" s="23" t="s">
        <v>2134</v>
      </c>
      <c r="D644" s="23" t="s">
        <v>1851</v>
      </c>
      <c r="E644" s="23">
        <v>10</v>
      </c>
      <c r="F644" s="23" t="s">
        <v>1859</v>
      </c>
      <c r="G644" s="23">
        <v>6</v>
      </c>
      <c r="H644" s="23" t="b">
        <v>1</v>
      </c>
      <c r="I644" s="23"/>
      <c r="J644" s="23"/>
      <c r="K644" s="23" t="b">
        <v>0</v>
      </c>
      <c r="L644" s="22" t="str">
        <f t="shared" si="10"/>
        <v>CLAIM_LINE-PROVIDER_RENDERING_GROUP_PROV_FILE_SID</v>
      </c>
    </row>
    <row r="645" spans="1:12">
      <c r="A645" s="22" t="str">
        <f>IFERROR(IF(MATCH(L645,Medical!W:W,0)&gt;0,"Y","N"),"N")</f>
        <v>N</v>
      </c>
      <c r="B645" s="23" t="s">
        <v>2067</v>
      </c>
      <c r="C645" s="23" t="s">
        <v>83</v>
      </c>
      <c r="D645" s="23" t="s">
        <v>1521</v>
      </c>
      <c r="E645" s="23">
        <v>11</v>
      </c>
      <c r="F645" s="23"/>
      <c r="G645" s="23">
        <v>6</v>
      </c>
      <c r="H645" s="23" t="b">
        <v>1</v>
      </c>
      <c r="I645" s="23"/>
      <c r="J645" s="23"/>
      <c r="K645" s="23" t="b">
        <v>0</v>
      </c>
      <c r="L645" s="22" t="str">
        <f t="shared" si="10"/>
        <v>CLAIM_LINE-ADJUDICATION_CD</v>
      </c>
    </row>
    <row r="646" spans="1:12">
      <c r="A646" s="22" t="str">
        <f>IFERROR(IF(MATCH(L646,Medical!W:W,0)&gt;0,"Y","N"),"N")</f>
        <v>N</v>
      </c>
      <c r="B646" s="23" t="s">
        <v>2067</v>
      </c>
      <c r="C646" s="23" t="s">
        <v>2135</v>
      </c>
      <c r="D646" s="23" t="s">
        <v>1521</v>
      </c>
      <c r="E646" s="23">
        <v>12</v>
      </c>
      <c r="F646" s="23"/>
      <c r="G646" s="23">
        <v>6</v>
      </c>
      <c r="H646" s="23" t="b">
        <v>1</v>
      </c>
      <c r="I646" s="23"/>
      <c r="J646" s="23"/>
      <c r="K646" s="23" t="b">
        <v>0</v>
      </c>
      <c r="L646" s="22" t="str">
        <f t="shared" si="10"/>
        <v>CLAIM_LINE-ADJUDICATION_DESC</v>
      </c>
    </row>
    <row r="647" spans="1:12">
      <c r="A647" s="22" t="str">
        <f>IFERROR(IF(MATCH(L647,Medical!W:W,0)&gt;0,"Y","N"),"N")</f>
        <v>N</v>
      </c>
      <c r="B647" s="23" t="s">
        <v>2067</v>
      </c>
      <c r="C647" s="23" t="s">
        <v>2136</v>
      </c>
      <c r="D647" s="23" t="s">
        <v>1534</v>
      </c>
      <c r="E647" s="23">
        <v>13</v>
      </c>
      <c r="F647" s="23"/>
      <c r="G647" s="23">
        <v>6</v>
      </c>
      <c r="H647" s="23" t="b">
        <v>1</v>
      </c>
      <c r="I647" s="23"/>
      <c r="J647" s="23"/>
      <c r="K647" s="23" t="b">
        <v>0</v>
      </c>
      <c r="L647" s="22" t="str">
        <f t="shared" si="10"/>
        <v>CLAIM_LINE-ADJUDICATION_DT</v>
      </c>
    </row>
    <row r="648" spans="1:12">
      <c r="A648" s="22" t="str">
        <f>IFERROR(IF(MATCH(L648,Medical!W:W,0)&gt;0,"Y","N"),"N")</f>
        <v>N</v>
      </c>
      <c r="B648" s="23" t="s">
        <v>2067</v>
      </c>
      <c r="C648" s="23" t="s">
        <v>2137</v>
      </c>
      <c r="D648" s="23" t="s">
        <v>1521</v>
      </c>
      <c r="E648" s="23">
        <v>14</v>
      </c>
      <c r="F648" s="23"/>
      <c r="G648" s="23">
        <v>6</v>
      </c>
      <c r="H648" s="23" t="b">
        <v>1</v>
      </c>
      <c r="I648" s="23"/>
      <c r="J648" s="23"/>
      <c r="K648" s="23" t="b">
        <v>0</v>
      </c>
      <c r="L648" s="22" t="str">
        <f t="shared" si="10"/>
        <v>CLAIM_LINE-ADJUDICATION_REASON_CD_1</v>
      </c>
    </row>
    <row r="649" spans="1:12">
      <c r="A649" s="22" t="str">
        <f>IFERROR(IF(MATCH(L649,Medical!W:W,0)&gt;0,"Y","N"),"N")</f>
        <v>N</v>
      </c>
      <c r="B649" s="23" t="s">
        <v>2067</v>
      </c>
      <c r="C649" s="23" t="s">
        <v>2138</v>
      </c>
      <c r="D649" s="23" t="s">
        <v>1521</v>
      </c>
      <c r="E649" s="23">
        <v>15</v>
      </c>
      <c r="F649" s="23"/>
      <c r="G649" s="23">
        <v>6</v>
      </c>
      <c r="H649" s="23" t="b">
        <v>1</v>
      </c>
      <c r="I649" s="23"/>
      <c r="J649" s="23"/>
      <c r="K649" s="23" t="b">
        <v>0</v>
      </c>
      <c r="L649" s="22" t="str">
        <f t="shared" si="10"/>
        <v>CLAIM_LINE-ADJUDICATION_REASON_CD_2</v>
      </c>
    </row>
    <row r="650" spans="1:12">
      <c r="A650" s="22" t="str">
        <f>IFERROR(IF(MATCH(L650,Medical!W:W,0)&gt;0,"Y","N"),"N")</f>
        <v>N</v>
      </c>
      <c r="B650" s="23" t="s">
        <v>2067</v>
      </c>
      <c r="C650" s="23" t="s">
        <v>2139</v>
      </c>
      <c r="D650" s="23" t="s">
        <v>1521</v>
      </c>
      <c r="E650" s="23">
        <v>16</v>
      </c>
      <c r="F650" s="23"/>
      <c r="G650" s="23">
        <v>6</v>
      </c>
      <c r="H650" s="23" t="b">
        <v>1</v>
      </c>
      <c r="I650" s="23"/>
      <c r="J650" s="23"/>
      <c r="K650" s="23" t="b">
        <v>0</v>
      </c>
      <c r="L650" s="22" t="str">
        <f t="shared" si="10"/>
        <v>CLAIM_LINE-ADJUDICATION_REASON_CD_3</v>
      </c>
    </row>
    <row r="651" spans="1:12">
      <c r="A651" s="22" t="str">
        <f>IFERROR(IF(MATCH(L651,Medical!W:W,0)&gt;0,"Y","N"),"N")</f>
        <v>N</v>
      </c>
      <c r="B651" s="23" t="s">
        <v>2067</v>
      </c>
      <c r="C651" s="23" t="s">
        <v>2140</v>
      </c>
      <c r="D651" s="23" t="s">
        <v>1521</v>
      </c>
      <c r="E651" s="23">
        <v>17</v>
      </c>
      <c r="F651" s="23"/>
      <c r="G651" s="23">
        <v>6</v>
      </c>
      <c r="H651" s="23" t="b">
        <v>1</v>
      </c>
      <c r="I651" s="23"/>
      <c r="J651" s="23"/>
      <c r="K651" s="23" t="b">
        <v>0</v>
      </c>
      <c r="L651" s="22" t="str">
        <f t="shared" si="10"/>
        <v>CLAIM_LINE-ADJUDICATION_REASON_CD_4</v>
      </c>
    </row>
    <row r="652" spans="1:12">
      <c r="A652" s="22" t="str">
        <f>IFERROR(IF(MATCH(L652,Medical!W:W,0)&gt;0,"Y","N"),"N")</f>
        <v>N</v>
      </c>
      <c r="B652" s="23" t="s">
        <v>2067</v>
      </c>
      <c r="C652" s="23" t="s">
        <v>2141</v>
      </c>
      <c r="D652" s="23" t="s">
        <v>1521</v>
      </c>
      <c r="E652" s="23">
        <v>18</v>
      </c>
      <c r="F652" s="23"/>
      <c r="G652" s="23">
        <v>6</v>
      </c>
      <c r="H652" s="23" t="b">
        <v>1</v>
      </c>
      <c r="I652" s="23"/>
      <c r="J652" s="23"/>
      <c r="K652" s="23" t="b">
        <v>0</v>
      </c>
      <c r="L652" s="22" t="str">
        <f t="shared" si="10"/>
        <v>CLAIM_LINE-ADJUDICATION_REASON_DESC_1</v>
      </c>
    </row>
    <row r="653" spans="1:12">
      <c r="A653" s="22" t="str">
        <f>IFERROR(IF(MATCH(L653,Medical!W:W,0)&gt;0,"Y","N"),"N")</f>
        <v>N</v>
      </c>
      <c r="B653" s="23" t="s">
        <v>2067</v>
      </c>
      <c r="C653" s="23" t="s">
        <v>2142</v>
      </c>
      <c r="D653" s="23" t="s">
        <v>1521</v>
      </c>
      <c r="E653" s="23">
        <v>19</v>
      </c>
      <c r="F653" s="23"/>
      <c r="G653" s="23">
        <v>6</v>
      </c>
      <c r="H653" s="23" t="b">
        <v>1</v>
      </c>
      <c r="I653" s="23"/>
      <c r="J653" s="23"/>
      <c r="K653" s="23" t="b">
        <v>0</v>
      </c>
      <c r="L653" s="22" t="str">
        <f t="shared" si="10"/>
        <v>CLAIM_LINE-ADJUDICATION_REASON_DESC_2</v>
      </c>
    </row>
    <row r="654" spans="1:12">
      <c r="A654" s="22" t="str">
        <f>IFERROR(IF(MATCH(L654,Medical!W:W,0)&gt;0,"Y","N"),"N")</f>
        <v>N</v>
      </c>
      <c r="B654" s="23" t="s">
        <v>2067</v>
      </c>
      <c r="C654" s="23" t="s">
        <v>2143</v>
      </c>
      <c r="D654" s="23" t="s">
        <v>1521</v>
      </c>
      <c r="E654" s="23">
        <v>20</v>
      </c>
      <c r="F654" s="23"/>
      <c r="G654" s="23">
        <v>6</v>
      </c>
      <c r="H654" s="23" t="b">
        <v>1</v>
      </c>
      <c r="I654" s="23"/>
      <c r="J654" s="23"/>
      <c r="K654" s="23" t="b">
        <v>0</v>
      </c>
      <c r="L654" s="22" t="str">
        <f t="shared" si="10"/>
        <v>CLAIM_LINE-ADJUDICATION_REASON_DESC_3</v>
      </c>
    </row>
    <row r="655" spans="1:12">
      <c r="A655" s="22" t="str">
        <f>IFERROR(IF(MATCH(L655,Medical!W:W,0)&gt;0,"Y","N"),"N")</f>
        <v>N</v>
      </c>
      <c r="B655" s="23" t="s">
        <v>2067</v>
      </c>
      <c r="C655" s="23" t="s">
        <v>2144</v>
      </c>
      <c r="D655" s="23" t="s">
        <v>1521</v>
      </c>
      <c r="E655" s="23">
        <v>21</v>
      </c>
      <c r="F655" s="23"/>
      <c r="G655" s="23">
        <v>6</v>
      </c>
      <c r="H655" s="23" t="b">
        <v>1</v>
      </c>
      <c r="I655" s="23"/>
      <c r="J655" s="23"/>
      <c r="K655" s="23" t="b">
        <v>0</v>
      </c>
      <c r="L655" s="22" t="str">
        <f t="shared" si="10"/>
        <v>CLAIM_LINE-ADJUDICATION_REASON_DESC_4</v>
      </c>
    </row>
    <row r="656" spans="1:12">
      <c r="A656" s="22" t="str">
        <f>IFERROR(IF(MATCH(L656,Medical!W:W,0)&gt;0,"Y","N"),"N")</f>
        <v>N</v>
      </c>
      <c r="B656" s="23" t="s">
        <v>2067</v>
      </c>
      <c r="C656" s="23" t="s">
        <v>2145</v>
      </c>
      <c r="D656" s="23" t="s">
        <v>1534</v>
      </c>
      <c r="E656" s="23">
        <v>22</v>
      </c>
      <c r="F656" s="23"/>
      <c r="G656" s="23">
        <v>6</v>
      </c>
      <c r="H656" s="23" t="b">
        <v>0</v>
      </c>
      <c r="I656" s="23"/>
      <c r="J656" s="23" t="s">
        <v>1626</v>
      </c>
      <c r="K656" s="23" t="b">
        <v>0</v>
      </c>
      <c r="L656" s="22" t="str">
        <f t="shared" si="10"/>
        <v>CLAIM_LINE-AUTH_ADMIT_ACTUAL_DT</v>
      </c>
    </row>
    <row r="657" spans="1:12">
      <c r="A657" s="22" t="str">
        <f>IFERROR(IF(MATCH(L657,Medical!W:W,0)&gt;0,"Y","N"),"N")</f>
        <v>N</v>
      </c>
      <c r="B657" s="23" t="s">
        <v>2067</v>
      </c>
      <c r="C657" s="23" t="s">
        <v>2146</v>
      </c>
      <c r="D657" s="23" t="s">
        <v>1534</v>
      </c>
      <c r="E657" s="23">
        <v>23</v>
      </c>
      <c r="F657" s="23"/>
      <c r="G657" s="23">
        <v>6</v>
      </c>
      <c r="H657" s="23" t="b">
        <v>0</v>
      </c>
      <c r="I657" s="23"/>
      <c r="J657" s="23" t="s">
        <v>1626</v>
      </c>
      <c r="K657" s="23" t="b">
        <v>0</v>
      </c>
      <c r="L657" s="22" t="str">
        <f t="shared" si="10"/>
        <v>CLAIM_LINE-AUTH_ADMIT_TARGET_DT</v>
      </c>
    </row>
    <row r="658" spans="1:12">
      <c r="A658" s="22" t="str">
        <f>IFERROR(IF(MATCH(L658,Medical!W:W,0)&gt;0,"Y","N"),"N")</f>
        <v>N</v>
      </c>
      <c r="B658" s="23" t="s">
        <v>2067</v>
      </c>
      <c r="C658" s="23" t="s">
        <v>2147</v>
      </c>
      <c r="D658" s="23" t="s">
        <v>1521</v>
      </c>
      <c r="E658" s="23">
        <v>24</v>
      </c>
      <c r="F658" s="23"/>
      <c r="G658" s="23">
        <v>6</v>
      </c>
      <c r="H658" s="23" t="b">
        <v>0</v>
      </c>
      <c r="I658" s="23"/>
      <c r="J658" s="23"/>
      <c r="K658" s="23" t="b">
        <v>0</v>
      </c>
      <c r="L658" s="22" t="str">
        <f t="shared" si="10"/>
        <v>CLAIM_LINE-AUTH_ADMIT_TYPE_DESC</v>
      </c>
    </row>
    <row r="659" spans="1:12">
      <c r="A659" s="22" t="str">
        <f>IFERROR(IF(MATCH(L659,Medical!W:W,0)&gt;0,"Y","N"),"N")</f>
        <v>N</v>
      </c>
      <c r="B659" s="23" t="s">
        <v>2067</v>
      </c>
      <c r="C659" s="23" t="s">
        <v>2148</v>
      </c>
      <c r="D659" s="23" t="s">
        <v>1534</v>
      </c>
      <c r="E659" s="23">
        <v>25</v>
      </c>
      <c r="F659" s="23"/>
      <c r="G659" s="23">
        <v>6</v>
      </c>
      <c r="H659" s="23" t="b">
        <v>0</v>
      </c>
      <c r="I659" s="23"/>
      <c r="J659" s="23" t="s">
        <v>1626</v>
      </c>
      <c r="K659" s="23" t="b">
        <v>0</v>
      </c>
      <c r="L659" s="22" t="str">
        <f t="shared" si="10"/>
        <v>CLAIM_LINE-AUTH_DISCHARGE_TARGET_DT</v>
      </c>
    </row>
    <row r="660" spans="1:12">
      <c r="A660" s="22" t="str">
        <f>IFERROR(IF(MATCH(L660,Medical!W:W,0)&gt;0,"Y","N"),"N")</f>
        <v>N</v>
      </c>
      <c r="B660" s="23" t="s">
        <v>2067</v>
      </c>
      <c r="C660" s="23" t="s">
        <v>2149</v>
      </c>
      <c r="D660" s="23" t="s">
        <v>1521</v>
      </c>
      <c r="E660" s="23">
        <v>26</v>
      </c>
      <c r="F660" s="23"/>
      <c r="G660" s="23">
        <v>6</v>
      </c>
      <c r="H660" s="23" t="b">
        <v>1</v>
      </c>
      <c r="I660" s="23"/>
      <c r="J660" s="23" t="s">
        <v>1623</v>
      </c>
      <c r="K660" s="23" t="b">
        <v>0</v>
      </c>
      <c r="L660" s="22" t="str">
        <f t="shared" si="10"/>
        <v>CLAIM_LINE-AUTH_NUM</v>
      </c>
    </row>
    <row r="661" spans="1:12">
      <c r="A661" s="22" t="str">
        <f>IFERROR(IF(MATCH(L661,Medical!W:W,0)&gt;0,"Y","N"),"N")</f>
        <v>N</v>
      </c>
      <c r="B661" s="23" t="s">
        <v>2067</v>
      </c>
      <c r="C661" s="23" t="s">
        <v>2150</v>
      </c>
      <c r="D661" s="23" t="s">
        <v>1521</v>
      </c>
      <c r="E661" s="23">
        <v>27</v>
      </c>
      <c r="F661" s="23"/>
      <c r="G661" s="23">
        <v>6</v>
      </c>
      <c r="H661" s="23" t="b">
        <v>0</v>
      </c>
      <c r="I661" s="23"/>
      <c r="J661" s="23"/>
      <c r="K661" s="23" t="b">
        <v>0</v>
      </c>
      <c r="L661" s="22" t="str">
        <f t="shared" si="10"/>
        <v>CLAIM_LINE-AUTH_OVERALL_STATUS</v>
      </c>
    </row>
    <row r="662" spans="1:12">
      <c r="A662" s="22" t="str">
        <f>IFERROR(IF(MATCH(L662,Medical!W:W,0)&gt;0,"Y","N"),"N")</f>
        <v>N</v>
      </c>
      <c r="B662" s="23" t="s">
        <v>2067</v>
      </c>
      <c r="C662" s="23" t="s">
        <v>2151</v>
      </c>
      <c r="D662" s="23" t="s">
        <v>1521</v>
      </c>
      <c r="E662" s="23">
        <v>28</v>
      </c>
      <c r="F662" s="23"/>
      <c r="G662" s="23">
        <v>6</v>
      </c>
      <c r="H662" s="23" t="b">
        <v>0</v>
      </c>
      <c r="I662" s="23"/>
      <c r="J662" s="23"/>
      <c r="K662" s="23" t="b">
        <v>0</v>
      </c>
      <c r="L662" s="22" t="str">
        <f t="shared" si="10"/>
        <v>CLAIM_LINE-AUTH_OVERALL_STATUS_DESC</v>
      </c>
    </row>
    <row r="663" spans="1:12">
      <c r="A663" s="22" t="str">
        <f>IFERROR(IF(MATCH(L663,Medical!W:W,0)&gt;0,"Y","N"),"N")</f>
        <v>N</v>
      </c>
      <c r="B663" s="23" t="s">
        <v>2067</v>
      </c>
      <c r="C663" s="23" t="s">
        <v>2152</v>
      </c>
      <c r="D663" s="23" t="s">
        <v>1534</v>
      </c>
      <c r="E663" s="23">
        <v>29</v>
      </c>
      <c r="F663" s="23"/>
      <c r="G663" s="23">
        <v>6</v>
      </c>
      <c r="H663" s="23" t="b">
        <v>0</v>
      </c>
      <c r="I663" s="23"/>
      <c r="J663" s="23"/>
      <c r="K663" s="23" t="b">
        <v>0</v>
      </c>
      <c r="L663" s="22" t="str">
        <f t="shared" si="10"/>
        <v>CLAIM_LINE-AUTH_REQUEST_DT</v>
      </c>
    </row>
    <row r="664" spans="1:12">
      <c r="A664" s="22" t="str">
        <f>IFERROR(IF(MATCH(L664,Medical!W:W,0)&gt;0,"Y","N"),"N")</f>
        <v>N</v>
      </c>
      <c r="B664" s="23" t="s">
        <v>2067</v>
      </c>
      <c r="C664" s="23" t="s">
        <v>2153</v>
      </c>
      <c r="D664" s="23" t="s">
        <v>1534</v>
      </c>
      <c r="E664" s="23">
        <v>30</v>
      </c>
      <c r="F664" s="23"/>
      <c r="G664" s="23">
        <v>6</v>
      </c>
      <c r="H664" s="23" t="b">
        <v>0</v>
      </c>
      <c r="I664" s="23"/>
      <c r="J664" s="23"/>
      <c r="K664" s="23" t="b">
        <v>0</v>
      </c>
      <c r="L664" s="22" t="str">
        <f t="shared" si="10"/>
        <v>CLAIM_LINE-AUTH_START_DT</v>
      </c>
    </row>
    <row r="665" spans="1:12">
      <c r="A665" s="22" t="str">
        <f>IFERROR(IF(MATCH(L665,Medical!W:W,0)&gt;0,"Y","N"),"N")</f>
        <v>N</v>
      </c>
      <c r="B665" s="23" t="s">
        <v>2067</v>
      </c>
      <c r="C665" s="23" t="s">
        <v>2154</v>
      </c>
      <c r="D665" s="23" t="s">
        <v>1521</v>
      </c>
      <c r="E665" s="23">
        <v>31</v>
      </c>
      <c r="F665" s="23" t="b">
        <v>0</v>
      </c>
      <c r="G665" s="23">
        <v>6</v>
      </c>
      <c r="H665" s="23" t="b">
        <v>1</v>
      </c>
      <c r="I665" s="23"/>
      <c r="J665" s="23"/>
      <c r="K665" s="23" t="b">
        <v>0</v>
      </c>
      <c r="L665" s="22" t="str">
        <f t="shared" si="10"/>
        <v>CLAIM_LINE-AUTO_ADJUDICATION_IND</v>
      </c>
    </row>
    <row r="666" spans="1:12">
      <c r="A666" s="22" t="str">
        <f>IFERROR(IF(MATCH(L666,Medical!W:W,0)&gt;0,"Y","N"),"N")</f>
        <v>N</v>
      </c>
      <c r="B666" s="23" t="s">
        <v>2067</v>
      </c>
      <c r="C666" s="23" t="s">
        <v>2155</v>
      </c>
      <c r="D666" s="23" t="s">
        <v>1521</v>
      </c>
      <c r="E666" s="23">
        <v>33</v>
      </c>
      <c r="F666" s="23"/>
      <c r="G666" s="23">
        <v>6</v>
      </c>
      <c r="H666" s="23" t="b">
        <v>1</v>
      </c>
      <c r="I666" s="23"/>
      <c r="J666" s="23"/>
      <c r="K666" s="23" t="b">
        <v>1</v>
      </c>
      <c r="L666" s="22" t="str">
        <f t="shared" si="10"/>
        <v>CLAIM_LINE-CLAIM_LINE_NUM</v>
      </c>
    </row>
    <row r="667" spans="1:12">
      <c r="A667" s="22" t="str">
        <f>IFERROR(IF(MATCH(L667,Medical!W:W,0)&gt;0,"Y","N"),"N")</f>
        <v>N</v>
      </c>
      <c r="B667" s="23" t="s">
        <v>2067</v>
      </c>
      <c r="C667" s="23" t="s">
        <v>115</v>
      </c>
      <c r="D667" s="23" t="s">
        <v>1561</v>
      </c>
      <c r="E667" s="23">
        <v>34</v>
      </c>
      <c r="F667" s="23"/>
      <c r="G667" s="23">
        <v>6</v>
      </c>
      <c r="H667" s="23" t="b">
        <v>1</v>
      </c>
      <c r="I667" s="23"/>
      <c r="J667" s="23"/>
      <c r="K667" s="23" t="b">
        <v>0</v>
      </c>
      <c r="L667" s="22" t="str">
        <f t="shared" si="10"/>
        <v>CLAIM_LINE-CLAIM_LINE_SEQ_NUM</v>
      </c>
    </row>
    <row r="668" spans="1:12">
      <c r="A668" s="22" t="str">
        <f>IFERROR(IF(MATCH(L668,Medical!W:W,0)&gt;0,"Y","N"),"N")</f>
        <v>N</v>
      </c>
      <c r="B668" s="23" t="s">
        <v>2067</v>
      </c>
      <c r="C668" s="23" t="s">
        <v>2156</v>
      </c>
      <c r="D668" s="23" t="s">
        <v>1521</v>
      </c>
      <c r="E668" s="23">
        <v>35</v>
      </c>
      <c r="F668" s="23"/>
      <c r="G668" s="23">
        <v>6</v>
      </c>
      <c r="H668" s="23" t="b">
        <v>0</v>
      </c>
      <c r="I668" s="23"/>
      <c r="J668" s="23"/>
      <c r="K668" s="23" t="b">
        <v>0</v>
      </c>
      <c r="L668" s="22" t="str">
        <f t="shared" si="10"/>
        <v>CLAIM_LINE-CLAIM_PAY_SERVICE_CD</v>
      </c>
    </row>
    <row r="669" spans="1:12">
      <c r="A669" s="22" t="str">
        <f>IFERROR(IF(MATCH(L669,Medical!W:W,0)&gt;0,"Y","N"),"N")</f>
        <v>N</v>
      </c>
      <c r="B669" s="23" t="s">
        <v>2067</v>
      </c>
      <c r="C669" s="23" t="s">
        <v>2157</v>
      </c>
      <c r="D669" s="23" t="s">
        <v>1521</v>
      </c>
      <c r="E669" s="23">
        <v>36</v>
      </c>
      <c r="F669" s="23"/>
      <c r="G669" s="23">
        <v>6</v>
      </c>
      <c r="H669" s="23" t="b">
        <v>1</v>
      </c>
      <c r="I669" s="23"/>
      <c r="J669" s="23"/>
      <c r="K669" s="23" t="b">
        <v>0</v>
      </c>
      <c r="L669" s="22" t="str">
        <f t="shared" si="10"/>
        <v>CLAIM_LINE-CLAIM_STATUS_CD</v>
      </c>
    </row>
    <row r="670" spans="1:12">
      <c r="A670" s="22" t="str">
        <f>IFERROR(IF(MATCH(L670,Medical!W:W,0)&gt;0,"Y","N"),"N")</f>
        <v>N</v>
      </c>
      <c r="B670" s="23" t="s">
        <v>2067</v>
      </c>
      <c r="C670" s="23" t="s">
        <v>2158</v>
      </c>
      <c r="D670" s="23" t="s">
        <v>1521</v>
      </c>
      <c r="E670" s="23">
        <v>37</v>
      </c>
      <c r="F670" s="23"/>
      <c r="G670" s="23">
        <v>6</v>
      </c>
      <c r="H670" s="23" t="b">
        <v>1</v>
      </c>
      <c r="I670" s="23"/>
      <c r="J670" s="23"/>
      <c r="K670" s="23" t="b">
        <v>0</v>
      </c>
      <c r="L670" s="22" t="str">
        <f t="shared" si="10"/>
        <v>CLAIM_LINE-CLAIM_STATUS_DESC</v>
      </c>
    </row>
    <row r="671" spans="1:12">
      <c r="A671" s="22" t="str">
        <f>IFERROR(IF(MATCH(L671,Medical!W:W,0)&gt;0,"Y","N"),"N")</f>
        <v>N</v>
      </c>
      <c r="B671" s="23" t="s">
        <v>2067</v>
      </c>
      <c r="C671" s="23" t="s">
        <v>2159</v>
      </c>
      <c r="D671" s="23" t="s">
        <v>1521</v>
      </c>
      <c r="E671" s="23">
        <v>38</v>
      </c>
      <c r="F671" s="23"/>
      <c r="G671" s="23">
        <v>6</v>
      </c>
      <c r="H671" s="23" t="b">
        <v>1</v>
      </c>
      <c r="I671" s="23"/>
      <c r="J671" s="23"/>
      <c r="K671" s="23" t="b">
        <v>0</v>
      </c>
      <c r="L671" s="22" t="str">
        <f t="shared" si="10"/>
        <v>CLAIM_LINE-CONTRACT_CLASSIFICATION</v>
      </c>
    </row>
    <row r="672" spans="1:12">
      <c r="A672" s="22" t="str">
        <f>IFERROR(IF(MATCH(L672,Medical!W:W,0)&gt;0,"Y","N"),"N")</f>
        <v>N</v>
      </c>
      <c r="B672" s="23" t="s">
        <v>2067</v>
      </c>
      <c r="C672" s="23" t="s">
        <v>2160</v>
      </c>
      <c r="D672" s="23" t="s">
        <v>1521</v>
      </c>
      <c r="E672" s="23">
        <v>39</v>
      </c>
      <c r="F672" s="23"/>
      <c r="G672" s="23">
        <v>6</v>
      </c>
      <c r="H672" s="23" t="b">
        <v>1</v>
      </c>
      <c r="I672" s="23"/>
      <c r="J672" s="23"/>
      <c r="K672" s="23" t="b">
        <v>1</v>
      </c>
      <c r="L672" s="22" t="str">
        <f t="shared" si="10"/>
        <v>CLAIM_LINE-CPT4_PROC_CD</v>
      </c>
    </row>
    <row r="673" spans="1:12">
      <c r="A673" s="22" t="str">
        <f>IFERROR(IF(MATCH(L673,Medical!W:W,0)&gt;0,"Y","N"),"N")</f>
        <v>N</v>
      </c>
      <c r="B673" s="23" t="s">
        <v>2067</v>
      </c>
      <c r="C673" s="23" t="s">
        <v>2161</v>
      </c>
      <c r="D673" s="23" t="s">
        <v>1521</v>
      </c>
      <c r="E673" s="23">
        <v>40</v>
      </c>
      <c r="F673" s="23"/>
      <c r="G673" s="23">
        <v>6</v>
      </c>
      <c r="H673" s="23" t="b">
        <v>1</v>
      </c>
      <c r="I673" s="23"/>
      <c r="J673" s="23"/>
      <c r="K673" s="23" t="b">
        <v>1</v>
      </c>
      <c r="L673" s="22" t="str">
        <f t="shared" si="10"/>
        <v>CLAIM_LINE-CPT4_PROC_MOD_1</v>
      </c>
    </row>
    <row r="674" spans="1:12">
      <c r="A674" s="22" t="str">
        <f>IFERROR(IF(MATCH(L674,Medical!W:W,0)&gt;0,"Y","N"),"N")</f>
        <v>N</v>
      </c>
      <c r="B674" s="23" t="s">
        <v>2067</v>
      </c>
      <c r="C674" s="23" t="s">
        <v>2162</v>
      </c>
      <c r="D674" s="23" t="s">
        <v>1521</v>
      </c>
      <c r="E674" s="23">
        <v>41</v>
      </c>
      <c r="F674" s="23"/>
      <c r="G674" s="23">
        <v>6</v>
      </c>
      <c r="H674" s="23" t="b">
        <v>1</v>
      </c>
      <c r="I674" s="23"/>
      <c r="J674" s="23"/>
      <c r="K674" s="23" t="b">
        <v>1</v>
      </c>
      <c r="L674" s="22" t="str">
        <f t="shared" si="10"/>
        <v>CLAIM_LINE-CPT4_PROC_MOD_2</v>
      </c>
    </row>
    <row r="675" spans="1:12">
      <c r="A675" s="22" t="str">
        <f>IFERROR(IF(MATCH(L675,Medical!W:W,0)&gt;0,"Y","N"),"N")</f>
        <v>N</v>
      </c>
      <c r="B675" s="23" t="s">
        <v>2067</v>
      </c>
      <c r="C675" s="23" t="s">
        <v>2163</v>
      </c>
      <c r="D675" s="23" t="s">
        <v>1521</v>
      </c>
      <c r="E675" s="23">
        <v>42</v>
      </c>
      <c r="F675" s="23"/>
      <c r="G675" s="23">
        <v>6</v>
      </c>
      <c r="H675" s="23" t="b">
        <v>1</v>
      </c>
      <c r="I675" s="23"/>
      <c r="J675" s="23"/>
      <c r="K675" s="23" t="b">
        <v>1</v>
      </c>
      <c r="L675" s="22" t="str">
        <f t="shared" si="10"/>
        <v>CLAIM_LINE-CPT4_PROC_MOD_3</v>
      </c>
    </row>
    <row r="676" spans="1:12">
      <c r="A676" s="22" t="str">
        <f>IFERROR(IF(MATCH(L676,Medical!W:W,0)&gt;0,"Y","N"),"N")</f>
        <v>N</v>
      </c>
      <c r="B676" s="23" t="s">
        <v>2067</v>
      </c>
      <c r="C676" s="23" t="s">
        <v>2164</v>
      </c>
      <c r="D676" s="23" t="s">
        <v>1521</v>
      </c>
      <c r="E676" s="23">
        <v>43</v>
      </c>
      <c r="F676" s="23"/>
      <c r="G676" s="23">
        <v>6</v>
      </c>
      <c r="H676" s="23" t="b">
        <v>1</v>
      </c>
      <c r="I676" s="23"/>
      <c r="J676" s="23"/>
      <c r="K676" s="23" t="b">
        <v>1</v>
      </c>
      <c r="L676" s="22" t="str">
        <f t="shared" si="10"/>
        <v>CLAIM_LINE-CPT4_PROC_MOD_4</v>
      </c>
    </row>
    <row r="677" spans="1:12">
      <c r="A677" s="22" t="str">
        <f>IFERROR(IF(MATCH(L677,Medical!W:W,0)&gt;0,"Y","N"),"N")</f>
        <v>N</v>
      </c>
      <c r="B677" s="23" t="s">
        <v>2067</v>
      </c>
      <c r="C677" s="23" t="s">
        <v>2165</v>
      </c>
      <c r="D677" s="23" t="s">
        <v>1521</v>
      </c>
      <c r="E677" s="23">
        <v>44</v>
      </c>
      <c r="F677" s="23"/>
      <c r="G677" s="23">
        <v>6</v>
      </c>
      <c r="H677" s="23" t="b">
        <v>0</v>
      </c>
      <c r="I677" s="23"/>
      <c r="J677" s="23"/>
      <c r="K677" s="23" t="b">
        <v>0</v>
      </c>
      <c r="L677" s="22" t="str">
        <f t="shared" si="10"/>
        <v>CLAIM_LINE-FEE_SCHEDULE</v>
      </c>
    </row>
    <row r="678" spans="1:12">
      <c r="A678" s="22" t="str">
        <f>IFERROR(IF(MATCH(L678,Medical!W:W,0)&gt;0,"Y","N"),"N")</f>
        <v>N</v>
      </c>
      <c r="B678" s="23" t="s">
        <v>2067</v>
      </c>
      <c r="C678" s="23" t="s">
        <v>2166</v>
      </c>
      <c r="D678" s="23" t="s">
        <v>1521</v>
      </c>
      <c r="E678" s="23">
        <v>45</v>
      </c>
      <c r="F678" s="23"/>
      <c r="G678" s="23">
        <v>6</v>
      </c>
      <c r="H678" s="23" t="b">
        <v>0</v>
      </c>
      <c r="I678" s="23"/>
      <c r="J678" s="23"/>
      <c r="K678" s="23" t="b">
        <v>0</v>
      </c>
      <c r="L678" s="22" t="str">
        <f t="shared" si="10"/>
        <v>CLAIM_LINE-BENEFIT_PAY_CD</v>
      </c>
    </row>
    <row r="679" spans="1:12">
      <c r="A679" s="22" t="str">
        <f>IFERROR(IF(MATCH(L679,Medical!W:W,0)&gt;0,"Y","N"),"N")</f>
        <v>N</v>
      </c>
      <c r="B679" s="23" t="s">
        <v>2067</v>
      </c>
      <c r="C679" s="23" t="s">
        <v>104</v>
      </c>
      <c r="D679" s="23" t="s">
        <v>1521</v>
      </c>
      <c r="E679" s="23">
        <v>46</v>
      </c>
      <c r="F679" s="23"/>
      <c r="G679" s="23">
        <v>6</v>
      </c>
      <c r="H679" s="23" t="b">
        <v>1</v>
      </c>
      <c r="I679" s="23"/>
      <c r="J679" s="23"/>
      <c r="K679" s="23" t="b">
        <v>0</v>
      </c>
      <c r="L679" s="22" t="str">
        <f t="shared" si="10"/>
        <v>CLAIM_LINE-FACILITY_APC_CD</v>
      </c>
    </row>
    <row r="680" spans="1:12">
      <c r="A680" s="22" t="str">
        <f>IFERROR(IF(MATCH(L680,Medical!W:W,0)&gt;0,"Y","N"),"N")</f>
        <v>N</v>
      </c>
      <c r="B680" s="23" t="s">
        <v>2067</v>
      </c>
      <c r="C680" s="23" t="s">
        <v>89</v>
      </c>
      <c r="D680" s="23" t="s">
        <v>1521</v>
      </c>
      <c r="E680" s="23">
        <v>47</v>
      </c>
      <c r="F680" s="23"/>
      <c r="G680" s="23">
        <v>6</v>
      </c>
      <c r="H680" s="23" t="b">
        <v>0</v>
      </c>
      <c r="I680" s="23"/>
      <c r="J680" s="23"/>
      <c r="K680" s="23" t="b">
        <v>0</v>
      </c>
      <c r="L680" s="22" t="str">
        <f t="shared" si="10"/>
        <v>CLAIM_LINE-LINE_ADJUSTMENT_REASON_DESC</v>
      </c>
    </row>
    <row r="681" spans="1:12">
      <c r="A681" s="22" t="str">
        <f>IFERROR(IF(MATCH(L681,Medical!W:W,0)&gt;0,"Y","N"),"N")</f>
        <v>N</v>
      </c>
      <c r="B681" s="23" t="s">
        <v>2067</v>
      </c>
      <c r="C681" s="23" t="s">
        <v>2167</v>
      </c>
      <c r="D681" s="23" t="s">
        <v>1713</v>
      </c>
      <c r="E681" s="23">
        <v>48</v>
      </c>
      <c r="F681" s="23"/>
      <c r="G681" s="23">
        <v>6</v>
      </c>
      <c r="H681" s="23" t="b">
        <v>0</v>
      </c>
      <c r="I681" s="23"/>
      <c r="J681" s="23"/>
      <c r="K681" s="23" t="b">
        <v>0</v>
      </c>
      <c r="L681" s="22" t="str">
        <f t="shared" si="10"/>
        <v>CLAIM_LINE-LINE_UNIT_CNT_PAID</v>
      </c>
    </row>
    <row r="682" spans="1:12">
      <c r="A682" s="22" t="str">
        <f>IFERROR(IF(MATCH(L682,Medical!W:W,0)&gt;0,"Y","N"),"N")</f>
        <v>N</v>
      </c>
      <c r="B682" s="23" t="s">
        <v>2067</v>
      </c>
      <c r="C682" s="23" t="s">
        <v>2168</v>
      </c>
      <c r="D682" s="23" t="s">
        <v>1847</v>
      </c>
      <c r="E682" s="23">
        <v>49</v>
      </c>
      <c r="F682" s="23"/>
      <c r="G682" s="23">
        <v>6</v>
      </c>
      <c r="H682" s="23" t="b">
        <v>0</v>
      </c>
      <c r="I682" s="23"/>
      <c r="J682" s="23"/>
      <c r="K682" s="23" t="b">
        <v>0</v>
      </c>
      <c r="L682" s="22" t="str">
        <f t="shared" si="10"/>
        <v>CLAIM_LINE-LINE_COB_IND</v>
      </c>
    </row>
    <row r="683" spans="1:12">
      <c r="A683" s="22" t="str">
        <f>IFERROR(IF(MATCH(L683,Medical!W:W,0)&gt;0,"Y","N"),"N")</f>
        <v>N</v>
      </c>
      <c r="B683" s="23" t="s">
        <v>2169</v>
      </c>
      <c r="C683" s="23" t="s">
        <v>1517</v>
      </c>
      <c r="D683" s="23" t="s">
        <v>1518</v>
      </c>
      <c r="E683" s="23">
        <v>1</v>
      </c>
      <c r="F683" s="23" t="s">
        <v>1519</v>
      </c>
      <c r="G683" s="23">
        <v>7</v>
      </c>
      <c r="H683" s="23" t="b">
        <v>1</v>
      </c>
      <c r="I683" s="23"/>
      <c r="J683" s="23"/>
      <c r="K683" s="23" t="b">
        <v>0</v>
      </c>
      <c r="L683" s="22" t="str">
        <f t="shared" si="10"/>
        <v>CLAIM_LINE_AARETE-DP_CREATE_TIMESTAMP</v>
      </c>
    </row>
    <row r="684" spans="1:12">
      <c r="A684" s="22" t="str">
        <f>IFERROR(IF(MATCH(L684,Medical!W:W,0)&gt;0,"Y","N"),"N")</f>
        <v>N</v>
      </c>
      <c r="B684" s="23" t="s">
        <v>2169</v>
      </c>
      <c r="C684" s="23" t="s">
        <v>1520</v>
      </c>
      <c r="D684" s="23" t="s">
        <v>1518</v>
      </c>
      <c r="E684" s="23">
        <v>2</v>
      </c>
      <c r="F684" s="23" t="s">
        <v>1519</v>
      </c>
      <c r="G684" s="23">
        <v>7</v>
      </c>
      <c r="H684" s="23" t="b">
        <v>1</v>
      </c>
      <c r="I684" s="23"/>
      <c r="J684" s="23"/>
      <c r="K684" s="23" t="b">
        <v>0</v>
      </c>
      <c r="L684" s="22" t="str">
        <f t="shared" si="10"/>
        <v>CLAIM_LINE_AARETE-DP_UPDATE_TIMESTAMP</v>
      </c>
    </row>
    <row r="685" spans="1:12">
      <c r="A685" s="22" t="str">
        <f>IFERROR(IF(MATCH(L685,Medical!W:W,0)&gt;0,"Y","N"),"N")</f>
        <v>N</v>
      </c>
      <c r="B685" s="23" t="s">
        <v>2169</v>
      </c>
      <c r="C685" s="23" t="s">
        <v>477</v>
      </c>
      <c r="D685" s="23" t="s">
        <v>1521</v>
      </c>
      <c r="E685" s="23">
        <v>3</v>
      </c>
      <c r="F685" s="23" t="s">
        <v>1522</v>
      </c>
      <c r="G685" s="23">
        <v>7</v>
      </c>
      <c r="H685" s="23" t="b">
        <v>1</v>
      </c>
      <c r="I685" s="23"/>
      <c r="J685" s="23"/>
      <c r="K685" s="23" t="b">
        <v>0</v>
      </c>
      <c r="L685" s="22" t="str">
        <f t="shared" si="10"/>
        <v>CLAIM_LINE_AARETE-DP_RUN_ID</v>
      </c>
    </row>
    <row r="686" spans="1:12">
      <c r="A686" s="22" t="str">
        <f>IFERROR(IF(MATCH(L686,Medical!W:W,0)&gt;0,"Y","N"),"N")</f>
        <v>N</v>
      </c>
      <c r="B686" s="23" t="s">
        <v>2169</v>
      </c>
      <c r="C686" s="23" t="s">
        <v>1523</v>
      </c>
      <c r="D686" s="23" t="s">
        <v>1521</v>
      </c>
      <c r="E686" s="23">
        <v>3</v>
      </c>
      <c r="F686" s="23" t="s">
        <v>2170</v>
      </c>
      <c r="G686" s="23">
        <v>7</v>
      </c>
      <c r="H686" s="23" t="b">
        <v>1</v>
      </c>
      <c r="I686" s="23"/>
      <c r="J686" s="23"/>
      <c r="K686" s="23" t="b">
        <v>0</v>
      </c>
      <c r="L686" s="22" t="str">
        <f t="shared" si="10"/>
        <v>CLAIM_LINE_AARETE-DP_LAST_LOAD_FLAG</v>
      </c>
    </row>
    <row r="687" spans="1:12">
      <c r="A687" s="22" t="str">
        <f>IFERROR(IF(MATCH(L687,Medical!W:W,0)&gt;0,"Y","N"),"N")</f>
        <v>N</v>
      </c>
      <c r="B687" s="23" t="s">
        <v>2169</v>
      </c>
      <c r="C687" s="23" t="s">
        <v>2129</v>
      </c>
      <c r="D687" s="23" t="s">
        <v>1527</v>
      </c>
      <c r="E687" s="23">
        <v>5</v>
      </c>
      <c r="F687" s="23" t="s">
        <v>2171</v>
      </c>
      <c r="G687" s="23">
        <v>7</v>
      </c>
      <c r="H687" s="23" t="b">
        <v>1</v>
      </c>
      <c r="I687" s="23"/>
      <c r="J687" s="23"/>
      <c r="K687" s="23" t="b">
        <v>0</v>
      </c>
      <c r="L687" s="22" t="str">
        <f t="shared" si="10"/>
        <v>CLAIM_LINE_AARETE-CLAIM_LINE_SID</v>
      </c>
    </row>
    <row r="688" spans="1:12">
      <c r="A688" s="22" t="str">
        <f>IFERROR(IF(MATCH(L688,Medical!W:W,0)&gt;0,"Y","N"),"N")</f>
        <v>N</v>
      </c>
      <c r="B688" s="23" t="s">
        <v>2169</v>
      </c>
      <c r="C688" s="23" t="s">
        <v>2172</v>
      </c>
      <c r="D688" s="23" t="s">
        <v>1534</v>
      </c>
      <c r="E688" s="23">
        <v>6</v>
      </c>
      <c r="F688" s="23" t="s">
        <v>2173</v>
      </c>
      <c r="G688" s="23">
        <v>7</v>
      </c>
      <c r="H688" s="23" t="b">
        <v>0</v>
      </c>
      <c r="I688" s="23"/>
      <c r="J688" s="23" t="s">
        <v>1626</v>
      </c>
      <c r="K688" s="23" t="b">
        <v>0</v>
      </c>
      <c r="L688" s="22" t="str">
        <f t="shared" si="10"/>
        <v>CLAIM_LINE_AARETE-CLAIM_YEAR_MONTH_SERVICE_DT</v>
      </c>
    </row>
    <row r="689" spans="1:12">
      <c r="A689" s="22" t="str">
        <f>IFERROR(IF(MATCH(L689,Medical!W:W,0)&gt;0,"Y","N"),"N")</f>
        <v>N</v>
      </c>
      <c r="B689" s="23" t="s">
        <v>2169</v>
      </c>
      <c r="C689" s="23" t="s">
        <v>2174</v>
      </c>
      <c r="D689" s="23" t="s">
        <v>2175</v>
      </c>
      <c r="E689" s="23">
        <v>8</v>
      </c>
      <c r="F689" s="23" t="s">
        <v>2173</v>
      </c>
      <c r="G689" s="23">
        <v>7</v>
      </c>
      <c r="H689" s="23" t="b">
        <v>0</v>
      </c>
      <c r="I689" s="23"/>
      <c r="J689" s="23"/>
      <c r="K689" s="23" t="b">
        <v>0</v>
      </c>
      <c r="L689" s="22" t="str">
        <f t="shared" si="10"/>
        <v>CLAIM_LINE_AARETE-LINE_CALC_ALLOWED_PERCENT_MEDICAID_FS</v>
      </c>
    </row>
    <row r="690" spans="1:12">
      <c r="A690" s="22" t="str">
        <f>IFERROR(IF(MATCH(L690,Medical!W:W,0)&gt;0,"Y","N"),"N")</f>
        <v>N</v>
      </c>
      <c r="B690" s="23" t="s">
        <v>2169</v>
      </c>
      <c r="C690" s="23" t="s">
        <v>2176</v>
      </c>
      <c r="D690" s="23" t="s">
        <v>2175</v>
      </c>
      <c r="E690" s="23">
        <v>9</v>
      </c>
      <c r="F690" s="23" t="s">
        <v>2173</v>
      </c>
      <c r="G690" s="23">
        <v>7</v>
      </c>
      <c r="H690" s="23" t="b">
        <v>0</v>
      </c>
      <c r="I690" s="23"/>
      <c r="J690" s="23"/>
      <c r="K690" s="23" t="b">
        <v>0</v>
      </c>
      <c r="L690" s="22" t="str">
        <f t="shared" si="10"/>
        <v>CLAIM_LINE_AARETE-LINE_CALC_ALLOWED_PERCENT_MEDICARE_FS</v>
      </c>
    </row>
    <row r="691" spans="1:12">
      <c r="A691" s="22" t="str">
        <f>IFERROR(IF(MATCH(L691,Medical!W:W,0)&gt;0,"Y","N"),"N")</f>
        <v>N</v>
      </c>
      <c r="B691" s="23" t="s">
        <v>2169</v>
      </c>
      <c r="C691" s="23" t="s">
        <v>2177</v>
      </c>
      <c r="D691" s="23" t="s">
        <v>1561</v>
      </c>
      <c r="E691" s="23">
        <v>10</v>
      </c>
      <c r="F691" s="23" t="s">
        <v>2173</v>
      </c>
      <c r="G691" s="23">
        <v>7</v>
      </c>
      <c r="H691" s="23" t="b">
        <v>0</v>
      </c>
      <c r="I691" s="23"/>
      <c r="J691" s="23"/>
      <c r="K691" s="23" t="b">
        <v>0</v>
      </c>
      <c r="L691" s="22" t="str">
        <f t="shared" si="10"/>
        <v>CLAIM_LINE_AARETE-LINE_CALC_ALLOWED_WITH_MEDICAID_FEE_RATE</v>
      </c>
    </row>
    <row r="692" spans="1:12">
      <c r="A692" s="22" t="str">
        <f>IFERROR(IF(MATCH(L692,Medical!W:W,0)&gt;0,"Y","N"),"N")</f>
        <v>N</v>
      </c>
      <c r="B692" s="23" t="s">
        <v>2169</v>
      </c>
      <c r="C692" s="23" t="s">
        <v>2178</v>
      </c>
      <c r="D692" s="23" t="s">
        <v>1561</v>
      </c>
      <c r="E692" s="23">
        <v>11</v>
      </c>
      <c r="F692" s="23" t="s">
        <v>2173</v>
      </c>
      <c r="G692" s="23">
        <v>7</v>
      </c>
      <c r="H692" s="23" t="b">
        <v>0</v>
      </c>
      <c r="I692" s="23"/>
      <c r="J692" s="23"/>
      <c r="K692" s="23" t="b">
        <v>0</v>
      </c>
      <c r="L692" s="22" t="str">
        <f t="shared" si="10"/>
        <v>CLAIM_LINE_AARETE-LINE_CALC_ALLOWED_WITH_MEDICARE_FEE_RATE</v>
      </c>
    </row>
    <row r="693" spans="1:12">
      <c r="A693" s="22" t="str">
        <f>IFERROR(IF(MATCH(L693,Medical!W:W,0)&gt;0,"Y","N"),"N")</f>
        <v>N</v>
      </c>
      <c r="B693" s="23" t="s">
        <v>2169</v>
      </c>
      <c r="C693" s="23" t="s">
        <v>2179</v>
      </c>
      <c r="D693" s="23" t="s">
        <v>1561</v>
      </c>
      <c r="E693" s="23">
        <v>12</v>
      </c>
      <c r="F693" s="23" t="s">
        <v>2173</v>
      </c>
      <c r="G693" s="23">
        <v>7</v>
      </c>
      <c r="H693" s="23" t="b">
        <v>0</v>
      </c>
      <c r="I693" s="23"/>
      <c r="J693" s="23"/>
      <c r="K693" s="23" t="b">
        <v>0</v>
      </c>
      <c r="L693" s="22" t="str">
        <f t="shared" si="10"/>
        <v>CLAIM_LINE_AARETE-LINE_CALC_PAID_PERCENT_MEDICAID_FS</v>
      </c>
    </row>
    <row r="694" spans="1:12">
      <c r="A694" s="22" t="str">
        <f>IFERROR(IF(MATCH(L694,Medical!W:W,0)&gt;0,"Y","N"),"N")</f>
        <v>N</v>
      </c>
      <c r="B694" s="23" t="s">
        <v>2169</v>
      </c>
      <c r="C694" s="23" t="s">
        <v>2180</v>
      </c>
      <c r="D694" s="23" t="s">
        <v>1561</v>
      </c>
      <c r="E694" s="23">
        <v>13</v>
      </c>
      <c r="F694" s="23" t="s">
        <v>2173</v>
      </c>
      <c r="G694" s="23">
        <v>7</v>
      </c>
      <c r="H694" s="23" t="b">
        <v>0</v>
      </c>
      <c r="I694" s="23"/>
      <c r="J694" s="23"/>
      <c r="K694" s="23" t="b">
        <v>0</v>
      </c>
      <c r="L694" s="22" t="str">
        <f t="shared" si="10"/>
        <v>CLAIM_LINE_AARETE-LINE_CALC_PAID_PERCENT_MEDICARE_FS</v>
      </c>
    </row>
    <row r="695" spans="1:12">
      <c r="A695" s="22" t="str">
        <f>IFERROR(IF(MATCH(L695,Medical!W:W,0)&gt;0,"Y","N"),"N")</f>
        <v>N</v>
      </c>
      <c r="B695" s="23" t="s">
        <v>2169</v>
      </c>
      <c r="C695" s="23" t="s">
        <v>2181</v>
      </c>
      <c r="D695" s="23" t="s">
        <v>1521</v>
      </c>
      <c r="E695" s="23">
        <v>14</v>
      </c>
      <c r="F695" s="23" t="s">
        <v>2173</v>
      </c>
      <c r="G695" s="23">
        <v>7</v>
      </c>
      <c r="H695" s="23" t="b">
        <v>0</v>
      </c>
      <c r="I695" s="23"/>
      <c r="J695" s="23"/>
      <c r="K695" s="23" t="b">
        <v>0</v>
      </c>
      <c r="L695" s="22" t="str">
        <f t="shared" si="10"/>
        <v>CLAIM_LINE_AARETE-LINE_CALC_SOURCE_MEDICAID</v>
      </c>
    </row>
    <row r="696" spans="1:12">
      <c r="A696" s="22" t="str">
        <f>IFERROR(IF(MATCH(L696,Medical!W:W,0)&gt;0,"Y","N"),"N")</f>
        <v>N</v>
      </c>
      <c r="B696" s="23" t="s">
        <v>2169</v>
      </c>
      <c r="C696" s="23" t="s">
        <v>2182</v>
      </c>
      <c r="D696" s="23" t="s">
        <v>1521</v>
      </c>
      <c r="E696" s="23">
        <v>15</v>
      </c>
      <c r="F696" s="23" t="s">
        <v>2173</v>
      </c>
      <c r="G696" s="23">
        <v>7</v>
      </c>
      <c r="H696" s="23" t="b">
        <v>0</v>
      </c>
      <c r="I696" s="23"/>
      <c r="J696" s="23"/>
      <c r="K696" s="23" t="b">
        <v>0</v>
      </c>
      <c r="L696" s="22" t="str">
        <f t="shared" si="10"/>
        <v>CLAIM_LINE_AARETE-LINE_CALC_SOURCE_MEDICARE</v>
      </c>
    </row>
    <row r="697" spans="1:12">
      <c r="A697" s="22" t="str">
        <f>IFERROR(IF(MATCH(L697,Medical!W:W,0)&gt;0,"Y","N"),"N")</f>
        <v>N</v>
      </c>
      <c r="B697" s="23" t="s">
        <v>2169</v>
      </c>
      <c r="C697" s="23" t="s">
        <v>2183</v>
      </c>
      <c r="D697" s="23" t="s">
        <v>1521</v>
      </c>
      <c r="E697" s="23">
        <v>16</v>
      </c>
      <c r="F697" s="23" t="s">
        <v>2173</v>
      </c>
      <c r="G697" s="23">
        <v>7</v>
      </c>
      <c r="H697" s="23" t="b">
        <v>0</v>
      </c>
      <c r="I697" s="23"/>
      <c r="J697" s="23"/>
      <c r="K697" s="23" t="b">
        <v>0</v>
      </c>
      <c r="L697" s="22" t="str">
        <f t="shared" si="10"/>
        <v>CLAIM_LINE_AARETE-LINE_DEFINED_AREA</v>
      </c>
    </row>
    <row r="698" spans="1:12">
      <c r="A698" s="22" t="str">
        <f>IFERROR(IF(MATCH(L698,Medical!W:W,0)&gt;0,"Y","N"),"N")</f>
        <v>N</v>
      </c>
      <c r="B698" s="23" t="s">
        <v>2169</v>
      </c>
      <c r="C698" s="23" t="s">
        <v>2184</v>
      </c>
      <c r="D698" s="23" t="s">
        <v>1847</v>
      </c>
      <c r="E698" s="23">
        <v>17</v>
      </c>
      <c r="F698" s="23" t="s">
        <v>2173</v>
      </c>
      <c r="G698" s="23">
        <v>7</v>
      </c>
      <c r="H698" s="23" t="b">
        <v>0</v>
      </c>
      <c r="I698" s="23"/>
      <c r="J698" s="23"/>
      <c r="K698" s="23" t="b">
        <v>0</v>
      </c>
      <c r="L698" s="22" t="str">
        <f t="shared" si="10"/>
        <v>CLAIM_LINE_AARETE-LINE_HIGH_TECH_IND</v>
      </c>
    </row>
    <row r="699" spans="1:12">
      <c r="A699" s="22" t="str">
        <f>IFERROR(IF(MATCH(L699,Medical!W:W,0)&gt;0,"Y","N"),"N")</f>
        <v>N</v>
      </c>
      <c r="B699" s="23" t="s">
        <v>2169</v>
      </c>
      <c r="C699" s="23" t="s">
        <v>2185</v>
      </c>
      <c r="D699" s="23" t="s">
        <v>1847</v>
      </c>
      <c r="E699" s="23">
        <v>18</v>
      </c>
      <c r="F699" s="23" t="s">
        <v>2173</v>
      </c>
      <c r="G699" s="23">
        <v>7</v>
      </c>
      <c r="H699" s="23" t="b">
        <v>0</v>
      </c>
      <c r="I699" s="23"/>
      <c r="J699" s="23"/>
      <c r="K699" s="23" t="b">
        <v>0</v>
      </c>
      <c r="L699" s="22" t="str">
        <f t="shared" si="10"/>
        <v>CLAIM_LINE_AARETE-LINE_INPATIENT_IND</v>
      </c>
    </row>
    <row r="700" spans="1:12">
      <c r="A700" s="22" t="str">
        <f>IFERROR(IF(MATCH(L700,Medical!W:W,0)&gt;0,"Y","N"),"N")</f>
        <v>N</v>
      </c>
      <c r="B700" s="23" t="s">
        <v>2169</v>
      </c>
      <c r="C700" s="23" t="s">
        <v>2186</v>
      </c>
      <c r="D700" s="23" t="s">
        <v>1521</v>
      </c>
      <c r="E700" s="23">
        <v>19</v>
      </c>
      <c r="F700" s="23" t="s">
        <v>2173</v>
      </c>
      <c r="G700" s="23">
        <v>7</v>
      </c>
      <c r="H700" s="23" t="b">
        <v>0</v>
      </c>
      <c r="I700" s="23"/>
      <c r="J700" s="23"/>
      <c r="K700" s="23" t="b">
        <v>0</v>
      </c>
      <c r="L700" s="22" t="str">
        <f t="shared" si="10"/>
        <v>CLAIM_LINE_AARETE-LINE_MARKET_BASKET</v>
      </c>
    </row>
    <row r="701" spans="1:12">
      <c r="A701" s="22" t="str">
        <f>IFERROR(IF(MATCH(L701,Medical!W:W,0)&gt;0,"Y","N"),"N")</f>
        <v>N</v>
      </c>
      <c r="B701" s="23" t="s">
        <v>2169</v>
      </c>
      <c r="C701" s="23" t="s">
        <v>2187</v>
      </c>
      <c r="D701" s="23" t="s">
        <v>1847</v>
      </c>
      <c r="E701" s="23">
        <v>71</v>
      </c>
      <c r="F701" s="23" t="s">
        <v>2173</v>
      </c>
      <c r="G701" s="23">
        <v>7</v>
      </c>
      <c r="H701" s="23" t="b">
        <v>0</v>
      </c>
      <c r="I701" s="23"/>
      <c r="J701" s="23"/>
      <c r="K701" s="23" t="b">
        <v>0</v>
      </c>
      <c r="L701" s="22" t="str">
        <f t="shared" si="10"/>
        <v>CLAIM_LINE_AARETE-CLAIM_RURAL_IND</v>
      </c>
    </row>
    <row r="702" spans="1:12">
      <c r="A702" s="22" t="str">
        <f>IFERROR(IF(MATCH(L702,Medical!W:W,0)&gt;0,"Y","N"),"N")</f>
        <v>N</v>
      </c>
      <c r="B702" s="23" t="s">
        <v>2169</v>
      </c>
      <c r="C702" s="23" t="s">
        <v>2188</v>
      </c>
      <c r="D702" s="23" t="s">
        <v>1713</v>
      </c>
      <c r="E702" s="23">
        <v>20</v>
      </c>
      <c r="F702" s="23" t="s">
        <v>2173</v>
      </c>
      <c r="G702" s="23">
        <v>7</v>
      </c>
      <c r="H702" s="23" t="b">
        <v>0</v>
      </c>
      <c r="I702" s="23"/>
      <c r="J702" s="23"/>
      <c r="K702" s="23" t="b">
        <v>0</v>
      </c>
      <c r="L702" s="22" t="str">
        <f t="shared" si="10"/>
        <v>CLAIM_LINE_AARETE-LINE_MEDICAID_CALC_ALLOWED_AMT</v>
      </c>
    </row>
    <row r="703" spans="1:12">
      <c r="A703" s="22" t="str">
        <f>IFERROR(IF(MATCH(L703,Medical!W:W,0)&gt;0,"Y","N"),"N")</f>
        <v>N</v>
      </c>
      <c r="B703" s="23" t="s">
        <v>2169</v>
      </c>
      <c r="C703" s="23" t="s">
        <v>2189</v>
      </c>
      <c r="D703" s="23" t="s">
        <v>1713</v>
      </c>
      <c r="E703" s="23">
        <v>21</v>
      </c>
      <c r="F703" s="23" t="s">
        <v>2173</v>
      </c>
      <c r="G703" s="23">
        <v>7</v>
      </c>
      <c r="H703" s="23" t="b">
        <v>0</v>
      </c>
      <c r="I703" s="23"/>
      <c r="J703" s="23"/>
      <c r="K703" s="23" t="b">
        <v>0</v>
      </c>
      <c r="L703" s="22" t="str">
        <f t="shared" si="10"/>
        <v>CLAIM_LINE_AARETE-LINE_MEDICAID_FS_UNIT_RATE</v>
      </c>
    </row>
    <row r="704" spans="1:12">
      <c r="A704" s="22" t="str">
        <f>IFERROR(IF(MATCH(L704,Medical!W:W,0)&gt;0,"Y","N"),"N")</f>
        <v>N</v>
      </c>
      <c r="B704" s="23" t="s">
        <v>2169</v>
      </c>
      <c r="C704" s="23" t="s">
        <v>2190</v>
      </c>
      <c r="D704" s="23" t="s">
        <v>1713</v>
      </c>
      <c r="E704" s="23">
        <v>22</v>
      </c>
      <c r="F704" s="23" t="s">
        <v>2173</v>
      </c>
      <c r="G704" s="23">
        <v>7</v>
      </c>
      <c r="H704" s="23" t="b">
        <v>0</v>
      </c>
      <c r="I704" s="23"/>
      <c r="J704" s="23"/>
      <c r="K704" s="23" t="b">
        <v>0</v>
      </c>
      <c r="L704" s="22" t="str">
        <f t="shared" si="10"/>
        <v>CLAIM_LINE_AARETE-LINE_MEDICARE_CALC_ALLOWED_AMT</v>
      </c>
    </row>
    <row r="705" spans="1:12">
      <c r="A705" s="22" t="str">
        <f>IFERROR(IF(MATCH(L705,Medical!W:W,0)&gt;0,"Y","N"),"N")</f>
        <v>N</v>
      </c>
      <c r="B705" s="23" t="s">
        <v>2169</v>
      </c>
      <c r="C705" s="23" t="s">
        <v>2191</v>
      </c>
      <c r="D705" s="23" t="s">
        <v>1713</v>
      </c>
      <c r="E705" s="23">
        <v>23</v>
      </c>
      <c r="F705" s="23" t="s">
        <v>2173</v>
      </c>
      <c r="G705" s="23">
        <v>7</v>
      </c>
      <c r="H705" s="23" t="b">
        <v>0</v>
      </c>
      <c r="I705" s="23"/>
      <c r="J705" s="23"/>
      <c r="K705" s="23" t="b">
        <v>0</v>
      </c>
      <c r="L705" s="22" t="str">
        <f t="shared" si="10"/>
        <v>CLAIM_LINE_AARETE-LINE_MEDICARE_FS_UNIT_RATE</v>
      </c>
    </row>
    <row r="706" spans="1:12">
      <c r="A706" s="22" t="str">
        <f>IFERROR(IF(MATCH(L706,Medical!W:W,0)&gt;0,"Y","N"),"N")</f>
        <v>N</v>
      </c>
      <c r="B706" s="23" t="s">
        <v>2169</v>
      </c>
      <c r="C706" s="23" t="s">
        <v>2192</v>
      </c>
      <c r="D706" s="23" t="s">
        <v>1521</v>
      </c>
      <c r="E706" s="23">
        <v>24</v>
      </c>
      <c r="F706" s="23" t="s">
        <v>2173</v>
      </c>
      <c r="G706" s="23">
        <v>7</v>
      </c>
      <c r="H706" s="23" t="b">
        <v>0</v>
      </c>
      <c r="I706" s="23"/>
      <c r="J706" s="23"/>
      <c r="K706" s="23" t="b">
        <v>0</v>
      </c>
      <c r="L706" s="22" t="str">
        <f t="shared" si="10"/>
        <v>CLAIM_LINE_AARETE-LINE_MEDICARE_LAB_STATE_CD</v>
      </c>
    </row>
    <row r="707" spans="1:12">
      <c r="A707" s="22" t="str">
        <f>IFERROR(IF(MATCH(L707,Medical!W:W,0)&gt;0,"Y","N"),"N")</f>
        <v>N</v>
      </c>
      <c r="B707" s="23" t="s">
        <v>2169</v>
      </c>
      <c r="C707" s="23" t="s">
        <v>2193</v>
      </c>
      <c r="D707" s="23" t="s">
        <v>1521</v>
      </c>
      <c r="E707" s="23">
        <v>25</v>
      </c>
      <c r="F707" s="23" t="s">
        <v>2173</v>
      </c>
      <c r="G707" s="23">
        <v>7</v>
      </c>
      <c r="H707" s="23" t="b">
        <v>0</v>
      </c>
      <c r="I707" s="23"/>
      <c r="J707" s="23"/>
      <c r="K707" s="23" t="b">
        <v>0</v>
      </c>
      <c r="L707" s="22" t="str">
        <f t="shared" ref="L707:L770" si="11">TRIM(B707)&amp;"-"&amp;TRIM(C707)</f>
        <v>CLAIM_LINE_AARETE-LINE_MEDICARE_LOCALITY</v>
      </c>
    </row>
    <row r="708" spans="1:12">
      <c r="A708" s="22" t="str">
        <f>IFERROR(IF(MATCH(L708,Medical!W:W,0)&gt;0,"Y","N"),"N")</f>
        <v>N</v>
      </c>
      <c r="B708" s="23" t="s">
        <v>2169</v>
      </c>
      <c r="C708" s="23" t="s">
        <v>2194</v>
      </c>
      <c r="D708" s="23" t="s">
        <v>1521</v>
      </c>
      <c r="E708" s="23">
        <v>26</v>
      </c>
      <c r="F708" s="23" t="s">
        <v>2173</v>
      </c>
      <c r="G708" s="23">
        <v>7</v>
      </c>
      <c r="H708" s="23" t="b">
        <v>0</v>
      </c>
      <c r="I708" s="23"/>
      <c r="J708" s="23"/>
      <c r="K708" s="23" t="b">
        <v>0</v>
      </c>
      <c r="L708" s="22" t="str">
        <f t="shared" si="11"/>
        <v>CLAIM_LINE_AARETE-LINE_MODALITY_CD</v>
      </c>
    </row>
    <row r="709" spans="1:12">
      <c r="A709" s="22" t="str">
        <f>IFERROR(IF(MATCH(L709,Medical!W:W,0)&gt;0,"Y","N"),"N")</f>
        <v>N</v>
      </c>
      <c r="B709" s="23" t="s">
        <v>2169</v>
      </c>
      <c r="C709" s="23" t="s">
        <v>2195</v>
      </c>
      <c r="D709" s="23" t="s">
        <v>1521</v>
      </c>
      <c r="E709" s="23">
        <v>27</v>
      </c>
      <c r="F709" s="23" t="s">
        <v>2173</v>
      </c>
      <c r="G709" s="23">
        <v>7</v>
      </c>
      <c r="H709" s="23" t="b">
        <v>0</v>
      </c>
      <c r="I709" s="23"/>
      <c r="J709" s="23"/>
      <c r="K709" s="23" t="b">
        <v>0</v>
      </c>
      <c r="L709" s="22" t="str">
        <f t="shared" si="11"/>
        <v>CLAIM_LINE_AARETE-LINE_PAYMENT_TYPE</v>
      </c>
    </row>
    <row r="710" spans="1:12">
      <c r="A710" s="22" t="str">
        <f>IFERROR(IF(MATCH(L710,Medical!W:W,0)&gt;0,"Y","N"),"N")</f>
        <v>N</v>
      </c>
      <c r="B710" s="23" t="s">
        <v>2169</v>
      </c>
      <c r="C710" s="23" t="s">
        <v>2196</v>
      </c>
      <c r="D710" s="23" t="s">
        <v>1521</v>
      </c>
      <c r="E710" s="23">
        <v>27</v>
      </c>
      <c r="F710" s="23" t="s">
        <v>2173</v>
      </c>
      <c r="G710" s="23">
        <v>7</v>
      </c>
      <c r="H710" s="23" t="b">
        <v>1</v>
      </c>
      <c r="I710" s="23"/>
      <c r="J710" s="23"/>
      <c r="K710" s="23" t="b">
        <v>0</v>
      </c>
      <c r="L710" s="22" t="str">
        <f t="shared" si="11"/>
        <v>CLAIM_LINE_AARETE-LINE_PROCEDURE_CODE_TYPE</v>
      </c>
    </row>
    <row r="711" spans="1:12">
      <c r="A711" s="22" t="str">
        <f>IFERROR(IF(MATCH(L711,Medical!W:W,0)&gt;0,"Y","N"),"N")</f>
        <v>N</v>
      </c>
      <c r="B711" s="23" t="s">
        <v>2169</v>
      </c>
      <c r="C711" s="23" t="s">
        <v>2197</v>
      </c>
      <c r="D711" s="23" t="s">
        <v>1561</v>
      </c>
      <c r="E711" s="23">
        <v>28</v>
      </c>
      <c r="F711" s="23" t="s">
        <v>2173</v>
      </c>
      <c r="G711" s="23">
        <v>7</v>
      </c>
      <c r="H711" s="23" t="b">
        <v>0</v>
      </c>
      <c r="I711" s="23"/>
      <c r="J711" s="23"/>
      <c r="K711" s="23" t="b">
        <v>0</v>
      </c>
      <c r="L711" s="22" t="str">
        <f t="shared" si="11"/>
        <v>CLAIM_LINE_AARETE-LINE_RENTAL_IND</v>
      </c>
    </row>
    <row r="712" spans="1:12">
      <c r="A712" s="22" t="str">
        <f>IFERROR(IF(MATCH(L712,Medical!W:W,0)&gt;0,"Y","N"),"N")</f>
        <v>N</v>
      </c>
      <c r="B712" s="23" t="s">
        <v>2169</v>
      </c>
      <c r="C712" s="23" t="s">
        <v>2198</v>
      </c>
      <c r="D712" s="23" t="s">
        <v>1521</v>
      </c>
      <c r="E712" s="23">
        <v>29</v>
      </c>
      <c r="F712" s="23" t="s">
        <v>2173</v>
      </c>
      <c r="G712" s="23">
        <v>7</v>
      </c>
      <c r="H712" s="23" t="b">
        <v>0</v>
      </c>
      <c r="I712" s="23"/>
      <c r="J712" s="23"/>
      <c r="K712" s="23" t="b">
        <v>0</v>
      </c>
      <c r="L712" s="22" t="str">
        <f t="shared" si="11"/>
        <v>CLAIM_LINE_AARETE-LINE_SETTING_DESC</v>
      </c>
    </row>
    <row r="713" spans="1:12">
      <c r="A713" s="22" t="str">
        <f>IFERROR(IF(MATCH(L713,Medical!W:W,0)&gt;0,"Y","N"),"N")</f>
        <v>N</v>
      </c>
      <c r="B713" s="23" t="s">
        <v>2169</v>
      </c>
      <c r="C713" s="23" t="s">
        <v>2199</v>
      </c>
      <c r="D713" s="23" t="s">
        <v>1713</v>
      </c>
      <c r="E713" s="23">
        <v>30</v>
      </c>
      <c r="F713" s="23" t="s">
        <v>2173</v>
      </c>
      <c r="G713" s="23">
        <v>7</v>
      </c>
      <c r="H713" s="23" t="b">
        <v>0</v>
      </c>
      <c r="I713" s="23"/>
      <c r="J713" s="23"/>
      <c r="K713" s="23" t="b">
        <v>0</v>
      </c>
      <c r="L713" s="22" t="str">
        <f t="shared" si="11"/>
        <v>CLAIM_LINE_AARETE-LINE_UNIT_COST_AMT</v>
      </c>
    </row>
    <row r="714" spans="1:12">
      <c r="A714" s="22" t="str">
        <f>IFERROR(IF(MATCH(L714,Medical!W:W,0)&gt;0,"Y","N"),"N")</f>
        <v>N</v>
      </c>
      <c r="B714" s="23" t="s">
        <v>2169</v>
      </c>
      <c r="C714" s="23" t="s">
        <v>2200</v>
      </c>
      <c r="D714" s="23" t="s">
        <v>1521</v>
      </c>
      <c r="E714" s="23">
        <v>31</v>
      </c>
      <c r="F714" s="23" t="s">
        <v>2173</v>
      </c>
      <c r="G714" s="23">
        <v>7</v>
      </c>
      <c r="H714" s="23" t="b">
        <v>0</v>
      </c>
      <c r="I714" s="23"/>
      <c r="J714" s="23"/>
      <c r="K714" s="23" t="b">
        <v>0</v>
      </c>
      <c r="L714" s="22" t="str">
        <f t="shared" si="11"/>
        <v>CLAIM_LINE_AARETE-PROF_TECH_CODE_TYPE</v>
      </c>
    </row>
    <row r="715" spans="1:12">
      <c r="A715" s="22" t="str">
        <f>IFERROR(IF(MATCH(L715,Medical!W:W,0)&gt;0,"Y","N"),"N")</f>
        <v>N</v>
      </c>
      <c r="B715" s="23" t="s">
        <v>2169</v>
      </c>
      <c r="C715" s="23" t="s">
        <v>2201</v>
      </c>
      <c r="D715" s="23" t="s">
        <v>1521</v>
      </c>
      <c r="E715" s="23">
        <v>32</v>
      </c>
      <c r="F715" s="23" t="s">
        <v>2173</v>
      </c>
      <c r="G715" s="23">
        <v>7</v>
      </c>
      <c r="H715" s="23" t="b">
        <v>0</v>
      </c>
      <c r="I715" s="23"/>
      <c r="J715" s="23"/>
      <c r="K715" s="23" t="b">
        <v>0</v>
      </c>
      <c r="L715" s="22" t="str">
        <f t="shared" si="11"/>
        <v>CLAIM_LINE_AARETE-GEO_ZIP</v>
      </c>
    </row>
    <row r="716" spans="1:12">
      <c r="A716" s="22" t="str">
        <f>IFERROR(IF(MATCH(L716,Medical!W:W,0)&gt;0,"Y","N"),"N")</f>
        <v>N</v>
      </c>
      <c r="B716" s="23" t="s">
        <v>2169</v>
      </c>
      <c r="C716" s="23" t="s">
        <v>2202</v>
      </c>
      <c r="D716" s="23" t="s">
        <v>1521</v>
      </c>
      <c r="E716" s="23">
        <v>33</v>
      </c>
      <c r="F716" s="23" t="s">
        <v>2173</v>
      </c>
      <c r="G716" s="23">
        <v>7</v>
      </c>
      <c r="H716" s="23" t="b">
        <v>0</v>
      </c>
      <c r="I716" s="23"/>
      <c r="J716" s="23"/>
      <c r="K716" s="23" t="b">
        <v>0</v>
      </c>
      <c r="L716" s="22" t="str">
        <f t="shared" si="11"/>
        <v>CLAIM_LINE_AARETE-LINE_MEDICARE_CARRIER</v>
      </c>
    </row>
    <row r="717" spans="1:12">
      <c r="A717" s="22" t="str">
        <f>IFERROR(IF(MATCH(L717,Medical!W:W,0)&gt;0,"Y","N"),"N")</f>
        <v>N</v>
      </c>
      <c r="B717" s="23" t="s">
        <v>2169</v>
      </c>
      <c r="C717" s="23" t="s">
        <v>2203</v>
      </c>
      <c r="D717" s="23" t="s">
        <v>1561</v>
      </c>
      <c r="E717" s="23">
        <v>34</v>
      </c>
      <c r="F717" s="23" t="s">
        <v>2173</v>
      </c>
      <c r="G717" s="23">
        <v>7</v>
      </c>
      <c r="H717" s="23" t="b">
        <v>1</v>
      </c>
      <c r="I717" s="23"/>
      <c r="J717" s="23"/>
      <c r="K717" s="23" t="b">
        <v>0</v>
      </c>
      <c r="L717" s="22" t="str">
        <f t="shared" si="11"/>
        <v>CLAIM_LINE_AARETE-CPT4_PROC_CATEGORY_KEY</v>
      </c>
    </row>
    <row r="718" spans="1:12">
      <c r="A718" s="22" t="str">
        <f>IFERROR(IF(MATCH(L718,Medical!W:W,0)&gt;0,"Y","N"),"N")</f>
        <v>N</v>
      </c>
      <c r="B718" s="23" t="s">
        <v>2169</v>
      </c>
      <c r="C718" s="23" t="s">
        <v>106</v>
      </c>
      <c r="D718" s="23" t="s">
        <v>1521</v>
      </c>
      <c r="E718" s="23">
        <v>35</v>
      </c>
      <c r="F718" s="23" t="s">
        <v>2173</v>
      </c>
      <c r="G718" s="23">
        <v>7</v>
      </c>
      <c r="H718" s="23" t="b">
        <v>0</v>
      </c>
      <c r="I718" s="23"/>
      <c r="J718" s="23"/>
      <c r="K718" s="23" t="b">
        <v>0</v>
      </c>
      <c r="L718" s="22" t="str">
        <f t="shared" si="11"/>
        <v>CLAIM_LINE_AARETE-FACILITY_APC_DESC</v>
      </c>
    </row>
    <row r="719" spans="1:12">
      <c r="A719" s="22" t="str">
        <f>IFERROR(IF(MATCH(L719,Medical!W:W,0)&gt;0,"Y","N"),"N")</f>
        <v>N</v>
      </c>
      <c r="B719" s="23" t="s">
        <v>2169</v>
      </c>
      <c r="C719" s="23" t="s">
        <v>2204</v>
      </c>
      <c r="D719" s="23" t="s">
        <v>1521</v>
      </c>
      <c r="E719" s="23">
        <v>36</v>
      </c>
      <c r="F719" s="23" t="s">
        <v>2173</v>
      </c>
      <c r="G719" s="23">
        <v>7</v>
      </c>
      <c r="H719" s="23" t="b">
        <v>0</v>
      </c>
      <c r="I719" s="23"/>
      <c r="J719" s="23"/>
      <c r="K719" s="23" t="b">
        <v>0</v>
      </c>
      <c r="L719" s="22" t="str">
        <f t="shared" si="11"/>
        <v>CLAIM_LINE_AARETE-FACILTIY_APC_STATUS_IND</v>
      </c>
    </row>
    <row r="720" spans="1:12">
      <c r="A720" s="22" t="str">
        <f>IFERROR(IF(MATCH(L720,Medical!W:W,0)&gt;0,"Y","N"),"N")</f>
        <v>N</v>
      </c>
      <c r="B720" s="23" t="s">
        <v>2169</v>
      </c>
      <c r="C720" s="23" t="s">
        <v>2205</v>
      </c>
      <c r="D720" s="23" t="s">
        <v>1521</v>
      </c>
      <c r="E720" s="23">
        <v>37</v>
      </c>
      <c r="F720" s="23" t="s">
        <v>2173</v>
      </c>
      <c r="G720" s="23">
        <v>7</v>
      </c>
      <c r="H720" s="23" t="b">
        <v>0</v>
      </c>
      <c r="I720" s="23"/>
      <c r="J720" s="23"/>
      <c r="K720" s="23" t="b">
        <v>0</v>
      </c>
      <c r="L720" s="22" t="str">
        <f t="shared" si="11"/>
        <v>CLAIM_LINE_AARETE-CPT4_PROC_DESC</v>
      </c>
    </row>
    <row r="721" spans="1:12">
      <c r="A721" s="22" t="str">
        <f>IFERROR(IF(MATCH(L721,Medical!W:W,0)&gt;0,"Y","N"),"N")</f>
        <v>N</v>
      </c>
      <c r="B721" s="23" t="s">
        <v>2169</v>
      </c>
      <c r="C721" s="23" t="s">
        <v>2206</v>
      </c>
      <c r="D721" s="23" t="s">
        <v>1521</v>
      </c>
      <c r="E721" s="23">
        <v>38</v>
      </c>
      <c r="F721" s="23" t="s">
        <v>2173</v>
      </c>
      <c r="G721" s="23">
        <v>7</v>
      </c>
      <c r="H721" s="23" t="b">
        <v>0</v>
      </c>
      <c r="I721" s="23"/>
      <c r="J721" s="23"/>
      <c r="K721" s="23" t="b">
        <v>0</v>
      </c>
      <c r="L721" s="22" t="str">
        <f t="shared" si="11"/>
        <v>CLAIM_LINE_AARETE-CPT4_PROC_KEY</v>
      </c>
    </row>
    <row r="722" spans="1:12">
      <c r="A722" s="22" t="str">
        <f>IFERROR(IF(MATCH(L722,Medical!W:W,0)&gt;0,"Y","N"),"N")</f>
        <v>N</v>
      </c>
      <c r="B722" s="23" t="s">
        <v>2169</v>
      </c>
      <c r="C722" s="23" t="s">
        <v>2207</v>
      </c>
      <c r="D722" s="23" t="s">
        <v>1521</v>
      </c>
      <c r="E722" s="23">
        <v>39</v>
      </c>
      <c r="F722" s="23" t="s">
        <v>2173</v>
      </c>
      <c r="G722" s="23">
        <v>7</v>
      </c>
      <c r="H722" s="23" t="b">
        <v>0</v>
      </c>
      <c r="I722" s="23"/>
      <c r="J722" s="23"/>
      <c r="K722" s="23" t="b">
        <v>0</v>
      </c>
      <c r="L722" s="22" t="str">
        <f t="shared" si="11"/>
        <v>CLAIM_LINE_AARETE-CPT4_PROC_SUBCATEGORY</v>
      </c>
    </row>
    <row r="723" spans="1:12">
      <c r="A723" s="22" t="str">
        <f>IFERROR(IF(MATCH(L723,Medical!W:W,0)&gt;0,"Y","N"),"N")</f>
        <v>N</v>
      </c>
      <c r="B723" s="23" t="s">
        <v>2169</v>
      </c>
      <c r="C723" s="23" t="s">
        <v>2208</v>
      </c>
      <c r="D723" s="23" t="s">
        <v>1521</v>
      </c>
      <c r="E723" s="23">
        <v>40</v>
      </c>
      <c r="F723" s="23" t="s">
        <v>2173</v>
      </c>
      <c r="G723" s="23">
        <v>7</v>
      </c>
      <c r="H723" s="23" t="b">
        <v>0</v>
      </c>
      <c r="I723" s="23"/>
      <c r="J723" s="23"/>
      <c r="K723" s="23" t="b">
        <v>0</v>
      </c>
      <c r="L723" s="22" t="str">
        <f t="shared" si="11"/>
        <v>CLAIM_LINE_AARETE-CPT4_INVALID_IND</v>
      </c>
    </row>
    <row r="724" spans="1:12">
      <c r="A724" s="22" t="str">
        <f>IFERROR(IF(MATCH(L724,Medical!W:W,0)&gt;0,"Y","N"),"N")</f>
        <v>N</v>
      </c>
      <c r="B724" s="23" t="s">
        <v>2169</v>
      </c>
      <c r="C724" s="23" t="s">
        <v>2209</v>
      </c>
      <c r="D724" s="23" t="s">
        <v>1521</v>
      </c>
      <c r="E724" s="23">
        <v>41</v>
      </c>
      <c r="F724" s="23" t="s">
        <v>2173</v>
      </c>
      <c r="G724" s="23">
        <v>7</v>
      </c>
      <c r="H724" s="23" t="b">
        <v>0</v>
      </c>
      <c r="I724" s="23"/>
      <c r="J724" s="23"/>
      <c r="K724" s="23" t="b">
        <v>0</v>
      </c>
      <c r="L724" s="22" t="str">
        <f t="shared" si="11"/>
        <v>CLAIM_LINE_AARETE-CPT4_AAPC_HEADING</v>
      </c>
    </row>
    <row r="725" spans="1:12">
      <c r="A725" s="22" t="str">
        <f>IFERROR(IF(MATCH(L725,Medical!W:W,0)&gt;0,"Y","N"),"N")</f>
        <v>N</v>
      </c>
      <c r="B725" s="23" t="s">
        <v>2169</v>
      </c>
      <c r="C725" s="23" t="s">
        <v>2210</v>
      </c>
      <c r="D725" s="23" t="s">
        <v>1521</v>
      </c>
      <c r="E725" s="23">
        <v>42</v>
      </c>
      <c r="F725" s="23" t="s">
        <v>2173</v>
      </c>
      <c r="G725" s="23">
        <v>7</v>
      </c>
      <c r="H725" s="23" t="b">
        <v>0</v>
      </c>
      <c r="I725" s="23"/>
      <c r="J725" s="23"/>
      <c r="K725" s="23" t="b">
        <v>0</v>
      </c>
      <c r="L725" s="22" t="str">
        <f t="shared" si="11"/>
        <v>CLAIM_LINE_AARETE-CPT4_AAPC_KEY</v>
      </c>
    </row>
    <row r="726" spans="1:12">
      <c r="A726" s="22" t="str">
        <f>IFERROR(IF(MATCH(L726,Medical!W:W,0)&gt;0,"Y","N"),"N")</f>
        <v>N</v>
      </c>
      <c r="B726" s="24" t="s">
        <v>2169</v>
      </c>
      <c r="C726" s="24" t="s">
        <v>2211</v>
      </c>
      <c r="D726" s="24" t="s">
        <v>1521</v>
      </c>
      <c r="E726" s="24">
        <v>43</v>
      </c>
      <c r="F726" s="24" t="s">
        <v>2173</v>
      </c>
      <c r="G726" s="24">
        <v>7</v>
      </c>
      <c r="H726" s="24" t="b">
        <v>0</v>
      </c>
      <c r="I726" s="24"/>
      <c r="J726" s="24"/>
      <c r="K726" s="23" t="b">
        <v>0</v>
      </c>
      <c r="L726" s="22" t="str">
        <f t="shared" si="11"/>
        <v>CLAIM_LINE_AARETE-CPT4_AAPC_SECTION</v>
      </c>
    </row>
    <row r="727" spans="1:12">
      <c r="A727" s="22" t="str">
        <f>IFERROR(IF(MATCH(L727,Medical!W:W,0)&gt;0,"Y","N"),"N")</f>
        <v>N</v>
      </c>
      <c r="B727" s="24" t="s">
        <v>2169</v>
      </c>
      <c r="C727" s="24" t="s">
        <v>2212</v>
      </c>
      <c r="D727" s="24" t="s">
        <v>1521</v>
      </c>
      <c r="E727" s="24">
        <v>44</v>
      </c>
      <c r="F727" s="24" t="s">
        <v>2173</v>
      </c>
      <c r="G727" s="24">
        <v>7</v>
      </c>
      <c r="H727" s="24" t="b">
        <v>0</v>
      </c>
      <c r="I727" s="24"/>
      <c r="J727" s="24"/>
      <c r="K727" s="23" t="b">
        <v>0</v>
      </c>
      <c r="L727" s="22" t="str">
        <f t="shared" si="11"/>
        <v>CLAIM_LINE_AARETE-CPT4_AAPC_SUBHEADING</v>
      </c>
    </row>
    <row r="728" spans="1:12">
      <c r="A728" s="22" t="str">
        <f>IFERROR(IF(MATCH(L728,Medical!W:W,0)&gt;0,"Y","N"),"N")</f>
        <v>N</v>
      </c>
      <c r="B728" s="44" t="s">
        <v>2169</v>
      </c>
      <c r="C728" s="44" t="s">
        <v>2213</v>
      </c>
      <c r="D728" s="44" t="s">
        <v>1521</v>
      </c>
      <c r="E728" s="44">
        <v>45</v>
      </c>
      <c r="F728" s="44" t="s">
        <v>2173</v>
      </c>
      <c r="G728" s="44">
        <v>7</v>
      </c>
      <c r="H728" s="44" t="b">
        <v>0</v>
      </c>
      <c r="I728" s="44"/>
      <c r="J728" s="44"/>
      <c r="K728" s="23" t="b">
        <v>0</v>
      </c>
      <c r="L728" s="22" t="str">
        <f t="shared" si="11"/>
        <v>CLAIM_LINE_AARETE-CPT4_OBSOLETE_IND</v>
      </c>
    </row>
    <row r="729" spans="1:12">
      <c r="A729" s="67" t="str">
        <f>IFERROR(IF(MATCH(L729,Medical!W:W,0)&gt;0,"Y","N"),"N")</f>
        <v>N</v>
      </c>
      <c r="B729" s="68" t="s">
        <v>1516</v>
      </c>
      <c r="C729" s="68" t="s">
        <v>2214</v>
      </c>
      <c r="D729" s="68" t="s">
        <v>1521</v>
      </c>
      <c r="E729" s="68">
        <v>5</v>
      </c>
      <c r="F729" s="68" t="s">
        <v>2215</v>
      </c>
      <c r="G729" s="69">
        <v>1</v>
      </c>
      <c r="H729" s="69" t="b">
        <v>0</v>
      </c>
      <c r="I729" s="69"/>
      <c r="J729" s="69"/>
      <c r="K729" s="23" t="b">
        <v>0</v>
      </c>
      <c r="L729" s="22" t="str">
        <f t="shared" si="11"/>
        <v>PROVIDER-DP_STREAM</v>
      </c>
    </row>
    <row r="730" spans="1:12">
      <c r="A730" s="67" t="str">
        <f>IFERROR(IF(MATCH(L730,Medical!W:W,0)&gt;0,"Y","N"),"N")</f>
        <v>N</v>
      </c>
      <c r="B730" s="68" t="s">
        <v>1516</v>
      </c>
      <c r="C730" s="68" t="s">
        <v>2216</v>
      </c>
      <c r="D730" s="68" t="s">
        <v>1521</v>
      </c>
      <c r="E730" s="68">
        <v>5</v>
      </c>
      <c r="F730" s="68" t="s">
        <v>2217</v>
      </c>
      <c r="G730" s="70">
        <v>1</v>
      </c>
      <c r="H730" s="70" t="b">
        <v>0</v>
      </c>
      <c r="I730" s="70"/>
      <c r="J730" s="70"/>
      <c r="K730" s="23" t="b">
        <v>0</v>
      </c>
      <c r="L730" s="22" t="str">
        <f t="shared" si="11"/>
        <v>PROVIDER-DP_VERSION</v>
      </c>
    </row>
    <row r="731" spans="1:12">
      <c r="A731" s="67" t="str">
        <f>IFERROR(IF(MATCH(L731,Medical!W:W,0)&gt;0,"Y","N"),"N")</f>
        <v>N</v>
      </c>
      <c r="B731" s="68" t="s">
        <v>1621</v>
      </c>
      <c r="C731" s="68" t="s">
        <v>2214</v>
      </c>
      <c r="D731" s="68" t="s">
        <v>1521</v>
      </c>
      <c r="E731" s="68">
        <v>5</v>
      </c>
      <c r="F731" s="68" t="s">
        <v>2215</v>
      </c>
      <c r="G731" s="68">
        <v>2</v>
      </c>
      <c r="H731" s="68" t="b">
        <v>0</v>
      </c>
      <c r="I731" s="68"/>
      <c r="J731" s="68"/>
      <c r="K731" s="23" t="b">
        <v>0</v>
      </c>
      <c r="L731" s="22" t="str">
        <f t="shared" si="11"/>
        <v>MEMBER-DP_STREAM</v>
      </c>
    </row>
    <row r="732" spans="1:12">
      <c r="A732" s="67" t="str">
        <f>IFERROR(IF(MATCH(L732,Medical!W:W,0)&gt;0,"Y","N"),"N")</f>
        <v>N</v>
      </c>
      <c r="B732" s="68" t="s">
        <v>1621</v>
      </c>
      <c r="C732" s="68" t="s">
        <v>2216</v>
      </c>
      <c r="D732" s="68" t="s">
        <v>1521</v>
      </c>
      <c r="E732" s="68">
        <v>5</v>
      </c>
      <c r="F732" s="68" t="s">
        <v>2217</v>
      </c>
      <c r="G732" s="68">
        <v>2</v>
      </c>
      <c r="H732" s="68" t="b">
        <v>0</v>
      </c>
      <c r="I732" s="68"/>
      <c r="J732" s="68"/>
      <c r="K732" s="23" t="b">
        <v>0</v>
      </c>
      <c r="L732" s="22" t="str">
        <f t="shared" si="11"/>
        <v>MEMBER-DP_VERSION</v>
      </c>
    </row>
    <row r="733" spans="1:12">
      <c r="A733" s="67" t="str">
        <f>IFERROR(IF(MATCH(L733,Medical!W:W,0)&gt;0,"Y","N"),"N")</f>
        <v>N</v>
      </c>
      <c r="B733" s="68" t="s">
        <v>1621</v>
      </c>
      <c r="C733" s="68" t="s">
        <v>2218</v>
      </c>
      <c r="D733" s="68" t="s">
        <v>1521</v>
      </c>
      <c r="E733" s="68">
        <v>67</v>
      </c>
      <c r="F733" s="68" t="s">
        <v>2219</v>
      </c>
      <c r="G733" s="68">
        <v>2</v>
      </c>
      <c r="H733" s="68" t="b">
        <v>0</v>
      </c>
      <c r="I733" s="68"/>
      <c r="J733" s="68"/>
      <c r="K733" s="23" t="b">
        <v>0</v>
      </c>
      <c r="L733" s="22" t="str">
        <f t="shared" si="11"/>
        <v>MEMBER-MEMBER_ID_SUFFIX</v>
      </c>
    </row>
    <row r="734" spans="1:12">
      <c r="A734" s="67" t="str">
        <f>IFERROR(IF(MATCH(L734,Medical!W:W,0)&gt;0,"Y","N"),"N")</f>
        <v>N</v>
      </c>
      <c r="B734" s="68" t="s">
        <v>1681</v>
      </c>
      <c r="C734" s="68" t="s">
        <v>2214</v>
      </c>
      <c r="D734" s="68" t="s">
        <v>1521</v>
      </c>
      <c r="E734" s="68">
        <v>5</v>
      </c>
      <c r="F734" s="68" t="s">
        <v>2215</v>
      </c>
      <c r="G734" s="68">
        <v>3</v>
      </c>
      <c r="H734" s="68" t="b">
        <v>0</v>
      </c>
      <c r="I734" s="68"/>
      <c r="J734" s="68"/>
      <c r="K734" s="23" t="b">
        <v>0</v>
      </c>
      <c r="L734" s="22" t="str">
        <f t="shared" si="11"/>
        <v>PATIENT-DP_STREAM</v>
      </c>
    </row>
    <row r="735" spans="1:12">
      <c r="A735" s="67" t="str">
        <f>IFERROR(IF(MATCH(L735,Medical!W:W,0)&gt;0,"Y","N"),"N")</f>
        <v>N</v>
      </c>
      <c r="B735" s="68" t="s">
        <v>1681</v>
      </c>
      <c r="C735" s="68" t="s">
        <v>2216</v>
      </c>
      <c r="D735" s="68" t="s">
        <v>1521</v>
      </c>
      <c r="E735" s="68">
        <v>5</v>
      </c>
      <c r="F735" s="68" t="s">
        <v>2217</v>
      </c>
      <c r="G735" s="68">
        <v>3</v>
      </c>
      <c r="H735" s="68" t="b">
        <v>0</v>
      </c>
      <c r="I735" s="68"/>
      <c r="J735" s="68"/>
      <c r="K735" s="23" t="b">
        <v>0</v>
      </c>
      <c r="L735" s="22" t="str">
        <f t="shared" si="11"/>
        <v>PATIENT-DP_VERSION</v>
      </c>
    </row>
    <row r="736" spans="1:12">
      <c r="A736" s="67" t="str">
        <f>IFERROR(IF(MATCH(L736,Medical!W:W,0)&gt;0,"Y","N"),"N")</f>
        <v>N</v>
      </c>
      <c r="B736" s="68" t="s">
        <v>1714</v>
      </c>
      <c r="C736" s="68" t="s">
        <v>2214</v>
      </c>
      <c r="D736" s="68" t="s">
        <v>1521</v>
      </c>
      <c r="E736" s="68">
        <v>5</v>
      </c>
      <c r="F736" s="68" t="s">
        <v>2215</v>
      </c>
      <c r="G736" s="68">
        <v>5</v>
      </c>
      <c r="H736" s="68" t="b">
        <v>0</v>
      </c>
      <c r="I736" s="68"/>
      <c r="J736" s="68"/>
      <c r="K736" s="23" t="b">
        <v>0</v>
      </c>
      <c r="L736" s="22" t="str">
        <f t="shared" si="11"/>
        <v>CLAIM_HEADER-DP_STREAM</v>
      </c>
    </row>
    <row r="737" spans="1:12">
      <c r="A737" s="67" t="str">
        <f>IFERROR(IF(MATCH(L737,Medical!W:W,0)&gt;0,"Y","N"),"N")</f>
        <v>N</v>
      </c>
      <c r="B737" s="68" t="s">
        <v>1714</v>
      </c>
      <c r="C737" s="68" t="s">
        <v>2216</v>
      </c>
      <c r="D737" s="68" t="s">
        <v>1521</v>
      </c>
      <c r="E737" s="68">
        <v>5</v>
      </c>
      <c r="F737" s="68" t="s">
        <v>2217</v>
      </c>
      <c r="G737" s="68">
        <v>5</v>
      </c>
      <c r="H737" s="68" t="b">
        <v>0</v>
      </c>
      <c r="I737" s="68"/>
      <c r="J737" s="68"/>
      <c r="K737" s="23" t="b">
        <v>0</v>
      </c>
      <c r="L737" s="22" t="str">
        <f t="shared" si="11"/>
        <v>CLAIM_HEADER-DP_VERSION</v>
      </c>
    </row>
    <row r="738" spans="1:12">
      <c r="A738" s="67" t="str">
        <f>IFERROR(IF(MATCH(L738,Medical!W:W,0)&gt;0,"Y","N"),"N")</f>
        <v>N</v>
      </c>
      <c r="B738" s="68" t="s">
        <v>1714</v>
      </c>
      <c r="C738" s="68" t="s">
        <v>2220</v>
      </c>
      <c r="D738" s="68" t="s">
        <v>1713</v>
      </c>
      <c r="E738" s="68">
        <v>350</v>
      </c>
      <c r="F738" s="68" t="s">
        <v>2221</v>
      </c>
      <c r="G738" s="68">
        <v>5</v>
      </c>
      <c r="H738" s="68" t="b">
        <v>0</v>
      </c>
      <c r="I738" s="68"/>
      <c r="J738" s="68"/>
      <c r="K738" s="23" t="b">
        <v>0</v>
      </c>
      <c r="L738" s="22" t="str">
        <f t="shared" si="11"/>
        <v>CLAIM_HEADER-CLAIM_FACILITY_EAPG_ALLOWED_AMT</v>
      </c>
    </row>
    <row r="739" spans="1:12">
      <c r="A739" s="67" t="str">
        <f>IFERROR(IF(MATCH(L739,Medical!W:W,0)&gt;0,"Y","N"),"N")</f>
        <v>N</v>
      </c>
      <c r="B739" s="68" t="s">
        <v>1714</v>
      </c>
      <c r="C739" s="68" t="s">
        <v>2222</v>
      </c>
      <c r="D739" s="68" t="s">
        <v>1713</v>
      </c>
      <c r="E739" s="68">
        <v>351</v>
      </c>
      <c r="F739" s="68" t="s">
        <v>2223</v>
      </c>
      <c r="G739" s="68">
        <v>5</v>
      </c>
      <c r="H739" s="68" t="b">
        <v>0</v>
      </c>
      <c r="I739" s="68"/>
      <c r="J739" s="68"/>
      <c r="K739" s="23" t="b">
        <v>0</v>
      </c>
      <c r="L739" s="22" t="str">
        <f t="shared" si="11"/>
        <v>CLAIM_HEADER-CLAIM_FACILITY_EAPG_BILLED_AMT</v>
      </c>
    </row>
    <row r="740" spans="1:12">
      <c r="A740" s="67" t="str">
        <f>IFERROR(IF(MATCH(L740,Medical!W:W,0)&gt;0,"Y","N"),"N")</f>
        <v>N</v>
      </c>
      <c r="B740" s="68" t="s">
        <v>1714</v>
      </c>
      <c r="C740" s="68" t="s">
        <v>2224</v>
      </c>
      <c r="D740" s="68" t="s">
        <v>1713</v>
      </c>
      <c r="E740" s="68">
        <v>352</v>
      </c>
      <c r="F740" s="68" t="s">
        <v>2225</v>
      </c>
      <c r="G740" s="68">
        <v>5</v>
      </c>
      <c r="H740" s="68" t="b">
        <v>0</v>
      </c>
      <c r="I740" s="68"/>
      <c r="J740" s="68"/>
      <c r="K740" s="23" t="b">
        <v>0</v>
      </c>
      <c r="L740" s="22" t="str">
        <f t="shared" si="11"/>
        <v>CLAIM_HEADER-CLAIM_FACILITY_EAPG_PAID_AMT</v>
      </c>
    </row>
    <row r="741" spans="1:12">
      <c r="A741" s="67" t="str">
        <f>IFERROR(IF(MATCH(L741,Medical!W:W,0)&gt;0,"Y","N"),"N")</f>
        <v>N</v>
      </c>
      <c r="B741" s="68" t="s">
        <v>1714</v>
      </c>
      <c r="C741" s="68" t="s">
        <v>2226</v>
      </c>
      <c r="D741" s="68" t="s">
        <v>1713</v>
      </c>
      <c r="E741" s="68">
        <v>353</v>
      </c>
      <c r="F741" s="68" t="s">
        <v>2227</v>
      </c>
      <c r="G741" s="68">
        <v>5</v>
      </c>
      <c r="H741" s="68" t="b">
        <v>0</v>
      </c>
      <c r="I741" s="68"/>
      <c r="J741" s="68"/>
      <c r="K741" s="23" t="b">
        <v>0</v>
      </c>
      <c r="L741" s="22" t="str">
        <f t="shared" si="11"/>
        <v>CLAIM_HEADER-CLAIM_FACILITY_APC_ALLOWED_AMT</v>
      </c>
    </row>
    <row r="742" spans="1:12">
      <c r="A742" s="67" t="str">
        <f>IFERROR(IF(MATCH(L742,Medical!W:W,0)&gt;0,"Y","N"),"N")</f>
        <v>N</v>
      </c>
      <c r="B742" s="68" t="s">
        <v>1714</v>
      </c>
      <c r="C742" s="68" t="s">
        <v>2228</v>
      </c>
      <c r="D742" s="68" t="s">
        <v>1713</v>
      </c>
      <c r="E742" s="68">
        <v>354</v>
      </c>
      <c r="F742" s="68" t="s">
        <v>2229</v>
      </c>
      <c r="G742" s="68">
        <v>5</v>
      </c>
      <c r="H742" s="68" t="b">
        <v>0</v>
      </c>
      <c r="I742" s="68"/>
      <c r="J742" s="68"/>
      <c r="K742" s="23" t="b">
        <v>0</v>
      </c>
      <c r="L742" s="22" t="str">
        <f t="shared" si="11"/>
        <v>CLAIM_HEADER-CLAIM_FACILITY_APC_BILLED_AMT</v>
      </c>
    </row>
    <row r="743" spans="1:12">
      <c r="A743" s="67" t="str">
        <f>IFERROR(IF(MATCH(L743,Medical!W:W,0)&gt;0,"Y","N"),"N")</f>
        <v>N</v>
      </c>
      <c r="B743" s="68" t="s">
        <v>1714</v>
      </c>
      <c r="C743" s="68" t="s">
        <v>2230</v>
      </c>
      <c r="D743" s="68" t="s">
        <v>1713</v>
      </c>
      <c r="E743" s="68">
        <v>355</v>
      </c>
      <c r="F743" s="68" t="s">
        <v>2231</v>
      </c>
      <c r="G743" s="68">
        <v>5</v>
      </c>
      <c r="H743" s="68" t="b">
        <v>0</v>
      </c>
      <c r="I743" s="68"/>
      <c r="J743" s="68"/>
      <c r="K743" s="23" t="b">
        <v>0</v>
      </c>
      <c r="L743" s="22" t="str">
        <f t="shared" si="11"/>
        <v>CLAIM_HEADER-CLAIM_FACILITY_APC_PAID_AMT</v>
      </c>
    </row>
    <row r="744" spans="1:12">
      <c r="A744" s="67" t="str">
        <f>IFERROR(IF(MATCH(L744,Medical!W:W,0)&gt;0,"Y","N"),"N")</f>
        <v>N</v>
      </c>
      <c r="B744" s="68" t="s">
        <v>2067</v>
      </c>
      <c r="C744" s="68" t="s">
        <v>2214</v>
      </c>
      <c r="D744" s="68" t="s">
        <v>1521</v>
      </c>
      <c r="E744" s="68">
        <v>5</v>
      </c>
      <c r="F744" s="68" t="s">
        <v>2215</v>
      </c>
      <c r="G744" s="68">
        <v>6</v>
      </c>
      <c r="H744" s="68" t="b">
        <v>0</v>
      </c>
      <c r="I744" s="68"/>
      <c r="J744" s="68"/>
      <c r="K744" s="23" t="b">
        <v>0</v>
      </c>
      <c r="L744" s="22" t="str">
        <f t="shared" si="11"/>
        <v>CLAIM_LINE-DP_STREAM</v>
      </c>
    </row>
    <row r="745" spans="1:12">
      <c r="A745" s="67" t="str">
        <f>IFERROR(IF(MATCH(L745,Medical!W:W,0)&gt;0,"Y","N"),"N")</f>
        <v>N</v>
      </c>
      <c r="B745" s="68" t="s">
        <v>2067</v>
      </c>
      <c r="C745" s="68" t="s">
        <v>2216</v>
      </c>
      <c r="D745" s="68" t="s">
        <v>1521</v>
      </c>
      <c r="E745" s="68">
        <v>5</v>
      </c>
      <c r="F745" s="68" t="s">
        <v>2217</v>
      </c>
      <c r="G745" s="68">
        <v>6</v>
      </c>
      <c r="H745" s="68" t="b">
        <v>0</v>
      </c>
      <c r="I745" s="68"/>
      <c r="J745" s="68"/>
      <c r="K745" s="23" t="b">
        <v>0</v>
      </c>
      <c r="L745" s="22" t="str">
        <f t="shared" si="11"/>
        <v>CLAIM_LINE-DP_VERSION</v>
      </c>
    </row>
    <row r="746" spans="1:12">
      <c r="A746" s="67" t="str">
        <f>IFERROR(IF(MATCH(L746,Medical!W:W,0)&gt;0,"Y","N"),"N")</f>
        <v>N</v>
      </c>
      <c r="B746" s="68" t="s">
        <v>2067</v>
      </c>
      <c r="C746" s="68" t="s">
        <v>2232</v>
      </c>
      <c r="D746" s="68" t="s">
        <v>1521</v>
      </c>
      <c r="E746" s="68">
        <v>46</v>
      </c>
      <c r="F746" s="68"/>
      <c r="G746" s="68">
        <v>6</v>
      </c>
      <c r="H746" s="68" t="b">
        <v>1</v>
      </c>
      <c r="I746" s="68"/>
      <c r="J746" s="68"/>
      <c r="K746" s="23" t="b">
        <v>0</v>
      </c>
      <c r="L746" s="22" t="str">
        <f t="shared" si="11"/>
        <v>CLAIM_LINE-FACILITY_APC_CD_PAID</v>
      </c>
    </row>
    <row r="747" spans="1:12">
      <c r="A747" s="67" t="str">
        <f>IFERROR(IF(MATCH(L747,Medical!W:W,0)&gt;0,"Y","N"),"N")</f>
        <v>N</v>
      </c>
      <c r="B747" s="68" t="s">
        <v>2067</v>
      </c>
      <c r="C747" s="68" t="s">
        <v>2233</v>
      </c>
      <c r="D747" s="68" t="s">
        <v>1521</v>
      </c>
      <c r="E747" s="68">
        <v>113</v>
      </c>
      <c r="F747" s="68" t="s">
        <v>2234</v>
      </c>
      <c r="G747" s="68">
        <v>6</v>
      </c>
      <c r="H747" s="68" t="b">
        <v>0</v>
      </c>
      <c r="I747" s="68"/>
      <c r="J747" s="68"/>
      <c r="K747" s="23" t="b">
        <v>0</v>
      </c>
      <c r="L747" s="22" t="str">
        <f t="shared" si="11"/>
        <v>CLAIM_LINE-FACILITY_EAPG_CD_BILLED</v>
      </c>
    </row>
    <row r="748" spans="1:12">
      <c r="A748" s="67" t="str">
        <f>IFERROR(IF(MATCH(L748,Medical!W:W,0)&gt;0,"Y","N"),"N")</f>
        <v>N</v>
      </c>
      <c r="B748" s="68" t="s">
        <v>2067</v>
      </c>
      <c r="C748" s="68" t="s">
        <v>2235</v>
      </c>
      <c r="D748" s="68" t="s">
        <v>1521</v>
      </c>
      <c r="E748" s="68">
        <v>114</v>
      </c>
      <c r="F748" s="68" t="s">
        <v>2236</v>
      </c>
      <c r="G748" s="68">
        <v>6</v>
      </c>
      <c r="H748" s="68" t="b">
        <v>0</v>
      </c>
      <c r="I748" s="68"/>
      <c r="J748" s="68"/>
      <c r="K748" s="23" t="b">
        <v>0</v>
      </c>
      <c r="L748" s="22" t="str">
        <f t="shared" si="11"/>
        <v>CLAIM_LINE-FACILITY_EAPG_CD_PAID</v>
      </c>
    </row>
    <row r="749" spans="1:12">
      <c r="A749" s="67" t="str">
        <f>IFERROR(IF(MATCH(L749,Medical!W:W,0)&gt;0,"Y","N"),"N")</f>
        <v>N</v>
      </c>
      <c r="B749" s="68" t="s">
        <v>2067</v>
      </c>
      <c r="C749" s="68" t="s">
        <v>2237</v>
      </c>
      <c r="D749" s="68" t="s">
        <v>1521</v>
      </c>
      <c r="E749" s="68">
        <v>115</v>
      </c>
      <c r="F749" s="68" t="s">
        <v>2238</v>
      </c>
      <c r="G749" s="68">
        <v>6</v>
      </c>
      <c r="H749" s="68" t="b">
        <v>0</v>
      </c>
      <c r="I749" s="68"/>
      <c r="J749" s="68"/>
      <c r="K749" s="23" t="b">
        <v>0</v>
      </c>
      <c r="L749" s="22" t="str">
        <f t="shared" si="11"/>
        <v>CLAIM_LINE-FACILITY_APC_CD_BILLED</v>
      </c>
    </row>
    <row r="750" spans="1:12">
      <c r="A750" s="67" t="str">
        <f>IFERROR(IF(MATCH(L750,Medical!W:W,0)&gt;0,"Y","N"),"N")</f>
        <v>N</v>
      </c>
      <c r="B750" s="68" t="s">
        <v>2067</v>
      </c>
      <c r="C750" s="68" t="s">
        <v>2232</v>
      </c>
      <c r="D750" s="68" t="s">
        <v>1521</v>
      </c>
      <c r="E750" s="68">
        <v>116</v>
      </c>
      <c r="F750" s="68" t="s">
        <v>2239</v>
      </c>
      <c r="G750" s="68">
        <v>6</v>
      </c>
      <c r="H750" s="68" t="b">
        <v>0</v>
      </c>
      <c r="I750" s="68"/>
      <c r="J750" s="68"/>
      <c r="K750" s="23" t="b">
        <v>0</v>
      </c>
      <c r="L750" s="22" t="str">
        <f t="shared" si="11"/>
        <v>CLAIM_LINE-FACILITY_APC_CD_PAID</v>
      </c>
    </row>
    <row r="751" spans="1:12">
      <c r="A751" s="67" t="str">
        <f>IFERROR(IF(MATCH(L751,Medical!W:W,0)&gt;0,"Y","N"),"N")</f>
        <v>N</v>
      </c>
      <c r="B751" s="68" t="s">
        <v>2169</v>
      </c>
      <c r="C751" s="68" t="s">
        <v>2240</v>
      </c>
      <c r="D751" s="68" t="s">
        <v>1521</v>
      </c>
      <c r="E751" s="68">
        <v>35</v>
      </c>
      <c r="F751" s="68" t="s">
        <v>2173</v>
      </c>
      <c r="G751" s="68">
        <v>7</v>
      </c>
      <c r="H751" s="68" t="b">
        <v>0</v>
      </c>
      <c r="I751" s="68"/>
      <c r="J751" s="68"/>
      <c r="K751" s="23" t="b">
        <v>0</v>
      </c>
      <c r="L751" s="22" t="str">
        <f t="shared" si="11"/>
        <v>CLAIM_LINE_AARETE-FACILITY_APC_PAID_DESC</v>
      </c>
    </row>
    <row r="752" spans="1:12">
      <c r="A752" s="67" t="str">
        <f>IFERROR(IF(MATCH(L752,Medical!W:W,0)&gt;0,"Y","N"),"N")</f>
        <v>N</v>
      </c>
      <c r="B752" s="68" t="s">
        <v>2169</v>
      </c>
      <c r="C752" s="68" t="s">
        <v>2241</v>
      </c>
      <c r="D752" s="68" t="s">
        <v>1713</v>
      </c>
      <c r="E752" s="68">
        <v>46</v>
      </c>
      <c r="F752" s="68" t="s">
        <v>2173</v>
      </c>
      <c r="G752" s="68">
        <v>7</v>
      </c>
      <c r="H752" s="68" t="b">
        <v>0</v>
      </c>
      <c r="I752" s="68"/>
      <c r="J752" s="68"/>
      <c r="K752" s="23" t="b">
        <v>0</v>
      </c>
      <c r="L752" s="22" t="str">
        <f t="shared" si="11"/>
        <v>CLAIM_LINE_AARETE-LINE_CALC_ALLOWED_ASC_AMT</v>
      </c>
    </row>
    <row r="753" spans="1:12">
      <c r="A753" s="67" t="str">
        <f>IFERROR(IF(MATCH(L753,Medical!W:W,0)&gt;0,"Y","N"),"N")</f>
        <v>N</v>
      </c>
      <c r="B753" s="68" t="s">
        <v>2169</v>
      </c>
      <c r="C753" s="68" t="s">
        <v>2242</v>
      </c>
      <c r="D753" s="68" t="s">
        <v>1521</v>
      </c>
      <c r="E753" s="68">
        <v>47</v>
      </c>
      <c r="F753" s="68" t="s">
        <v>2243</v>
      </c>
      <c r="G753" s="68">
        <v>7</v>
      </c>
      <c r="H753" s="68" t="b">
        <v>0</v>
      </c>
      <c r="I753" s="68"/>
      <c r="J753" s="68"/>
      <c r="K753" s="23" t="b">
        <v>0</v>
      </c>
      <c r="L753" s="22" t="str">
        <f t="shared" si="11"/>
        <v>CLAIM_LINE_AARETE-FACILITY_EAPG_BILLED_DESC</v>
      </c>
    </row>
    <row r="754" spans="1:12">
      <c r="A754" s="67" t="str">
        <f>IFERROR(IF(MATCH(L754,Medical!W:W,0)&gt;0,"Y","N"),"N")</f>
        <v>N</v>
      </c>
      <c r="B754" s="68" t="s">
        <v>2169</v>
      </c>
      <c r="C754" s="68" t="s">
        <v>2244</v>
      </c>
      <c r="D754" s="68" t="s">
        <v>1521</v>
      </c>
      <c r="E754" s="68">
        <v>48</v>
      </c>
      <c r="F754" s="68" t="s">
        <v>2245</v>
      </c>
      <c r="G754" s="68">
        <v>7</v>
      </c>
      <c r="H754" s="68" t="b">
        <v>0</v>
      </c>
      <c r="I754" s="68"/>
      <c r="J754" s="68"/>
      <c r="K754" s="23" t="b">
        <v>0</v>
      </c>
      <c r="L754" s="22" t="str">
        <f t="shared" si="11"/>
        <v>CLAIM_LINE_AARETE-FACILITY_EAPG_PAID_DESC</v>
      </c>
    </row>
    <row r="755" spans="1:12">
      <c r="A755" s="67" t="str">
        <f>IFERROR(IF(MATCH(L755,Medical!W:W,0)&gt;0,"Y","N"),"N")</f>
        <v>N</v>
      </c>
      <c r="B755" s="68" t="s">
        <v>2169</v>
      </c>
      <c r="C755" s="68" t="s">
        <v>2246</v>
      </c>
      <c r="D755" s="68" t="s">
        <v>1521</v>
      </c>
      <c r="E755" s="68">
        <v>49</v>
      </c>
      <c r="F755" s="68" t="s">
        <v>2247</v>
      </c>
      <c r="G755" s="68">
        <v>7</v>
      </c>
      <c r="H755" s="68" t="b">
        <v>0</v>
      </c>
      <c r="I755" s="68"/>
      <c r="J755" s="68"/>
      <c r="K755" s="23" t="b">
        <v>0</v>
      </c>
      <c r="L755" s="22" t="str">
        <f t="shared" si="11"/>
        <v>CLAIM_LINE_AARETE-FACILITY_APC_BILLED_DESC</v>
      </c>
    </row>
    <row r="756" spans="1:12">
      <c r="A756" s="67" t="str">
        <f>IFERROR(IF(MATCH(L756,Medical!W:W,0)&gt;0,"Y","N"),"N")</f>
        <v>N</v>
      </c>
      <c r="B756" s="68" t="s">
        <v>2169</v>
      </c>
      <c r="C756" s="68" t="s">
        <v>2240</v>
      </c>
      <c r="D756" s="68" t="s">
        <v>1521</v>
      </c>
      <c r="E756" s="68">
        <v>50</v>
      </c>
      <c r="F756" s="68" t="s">
        <v>2248</v>
      </c>
      <c r="G756" s="68">
        <v>7</v>
      </c>
      <c r="H756" s="68" t="b">
        <v>0</v>
      </c>
      <c r="I756" s="68"/>
      <c r="J756" s="68"/>
      <c r="K756" s="23" t="b">
        <v>0</v>
      </c>
      <c r="L756" s="22" t="str">
        <f t="shared" si="11"/>
        <v>CLAIM_LINE_AARETE-FACILITY_APC_PAID_DESC</v>
      </c>
    </row>
    <row r="757" spans="1:12">
      <c r="A757" s="67" t="str">
        <f>IFERROR(IF(MATCH(L757,Medical!W:W,0)&gt;0,"Y","N"),"N")</f>
        <v>N</v>
      </c>
      <c r="B757" s="68" t="s">
        <v>2249</v>
      </c>
      <c r="C757" s="68" t="s">
        <v>1517</v>
      </c>
      <c r="D757" s="68" t="s">
        <v>1518</v>
      </c>
      <c r="E757" s="68">
        <v>1</v>
      </c>
      <c r="F757" s="68" t="s">
        <v>1519</v>
      </c>
      <c r="G757" s="68">
        <v>8</v>
      </c>
      <c r="H757" s="68" t="b">
        <v>1</v>
      </c>
      <c r="I757" s="68"/>
      <c r="J757" s="68"/>
      <c r="K757" s="23" t="b">
        <v>0</v>
      </c>
      <c r="L757" s="22" t="str">
        <f t="shared" si="11"/>
        <v>PRIOR_AUTH-DP_CREATE_TIMESTAMP</v>
      </c>
    </row>
    <row r="758" spans="1:12">
      <c r="A758" s="67" t="str">
        <f>IFERROR(IF(MATCH(L758,Medical!W:W,0)&gt;0,"Y","N"),"N")</f>
        <v>N</v>
      </c>
      <c r="B758" s="68" t="s">
        <v>2249</v>
      </c>
      <c r="C758" s="68" t="s">
        <v>1520</v>
      </c>
      <c r="D758" s="68" t="s">
        <v>1518</v>
      </c>
      <c r="E758" s="68">
        <v>2</v>
      </c>
      <c r="F758" s="68" t="s">
        <v>1519</v>
      </c>
      <c r="G758" s="68">
        <v>8</v>
      </c>
      <c r="H758" s="68" t="b">
        <v>1</v>
      </c>
      <c r="I758" s="68"/>
      <c r="J758" s="68"/>
      <c r="K758" s="23" t="b">
        <v>0</v>
      </c>
      <c r="L758" s="22" t="str">
        <f t="shared" si="11"/>
        <v>PRIOR_AUTH-DP_UPDATE_TIMESTAMP</v>
      </c>
    </row>
    <row r="759" spans="1:12">
      <c r="A759" s="67" t="str">
        <f>IFERROR(IF(MATCH(L759,Medical!W:W,0)&gt;0,"Y","N"),"N")</f>
        <v>N</v>
      </c>
      <c r="B759" s="68" t="s">
        <v>2249</v>
      </c>
      <c r="C759" s="68" t="s">
        <v>477</v>
      </c>
      <c r="D759" s="68" t="s">
        <v>1521</v>
      </c>
      <c r="E759" s="68">
        <v>3</v>
      </c>
      <c r="F759" s="68" t="s">
        <v>1522</v>
      </c>
      <c r="G759" s="68">
        <v>8</v>
      </c>
      <c r="H759" s="68" t="b">
        <v>1</v>
      </c>
      <c r="I759" s="68"/>
      <c r="J759" s="68"/>
      <c r="K759" s="23" t="b">
        <v>0</v>
      </c>
      <c r="L759" s="22" t="str">
        <f t="shared" si="11"/>
        <v>PRIOR_AUTH-DP_RUN_ID</v>
      </c>
    </row>
    <row r="760" spans="1:12">
      <c r="A760" s="67" t="str">
        <f>IFERROR(IF(MATCH(L760,Medical!W:W,0)&gt;0,"Y","N"),"N")</f>
        <v>N</v>
      </c>
      <c r="B760" s="68" t="s">
        <v>2249</v>
      </c>
      <c r="C760" s="68" t="s">
        <v>1523</v>
      </c>
      <c r="D760" s="68" t="s">
        <v>1847</v>
      </c>
      <c r="E760" s="68">
        <v>3</v>
      </c>
      <c r="F760" s="68" t="s">
        <v>2170</v>
      </c>
      <c r="G760" s="68">
        <v>8</v>
      </c>
      <c r="H760" s="68" t="b">
        <v>1</v>
      </c>
      <c r="I760" s="68"/>
      <c r="J760" s="68"/>
      <c r="K760" s="23" t="b">
        <v>0</v>
      </c>
      <c r="L760" s="22" t="str">
        <f t="shared" si="11"/>
        <v>PRIOR_AUTH-DP_LAST_LOAD_FLAG</v>
      </c>
    </row>
    <row r="761" spans="1:12">
      <c r="A761" s="67" t="str">
        <f>IFERROR(IF(MATCH(L761,Medical!W:W,0)&gt;0,"Y","N"),"N")</f>
        <v>N</v>
      </c>
      <c r="B761" s="68" t="s">
        <v>2249</v>
      </c>
      <c r="C761" s="68" t="s">
        <v>2250</v>
      </c>
      <c r="D761" s="68" t="s">
        <v>1527</v>
      </c>
      <c r="E761" s="68">
        <v>5</v>
      </c>
      <c r="F761" s="68" t="s">
        <v>2251</v>
      </c>
      <c r="G761" s="68">
        <v>8</v>
      </c>
      <c r="H761" s="68" t="b">
        <v>1</v>
      </c>
      <c r="I761" s="68"/>
      <c r="J761" s="68"/>
      <c r="K761" s="23" t="b">
        <v>0</v>
      </c>
      <c r="L761" s="22" t="str">
        <f t="shared" si="11"/>
        <v>PRIOR_AUTH-PRIOR_AUTH_SID</v>
      </c>
    </row>
    <row r="762" spans="1:12">
      <c r="A762" s="67" t="str">
        <f>IFERROR(IF(MATCH(L762,Medical!W:W,0)&gt;0,"Y","N"),"N")</f>
        <v>N</v>
      </c>
      <c r="B762" s="68" t="s">
        <v>2249</v>
      </c>
      <c r="C762" s="68" t="s">
        <v>1666</v>
      </c>
      <c r="D762" s="68" t="s">
        <v>1521</v>
      </c>
      <c r="E762" s="68">
        <v>6</v>
      </c>
      <c r="F762" s="68"/>
      <c r="G762" s="68">
        <v>8</v>
      </c>
      <c r="H762" s="68" t="b">
        <v>0</v>
      </c>
      <c r="I762" s="68"/>
      <c r="J762" s="68" t="s">
        <v>1623</v>
      </c>
      <c r="K762" s="23" t="b">
        <v>0</v>
      </c>
      <c r="L762" s="22" t="str">
        <f t="shared" si="11"/>
        <v>PRIOR_AUTH-MEMBER_ID</v>
      </c>
    </row>
    <row r="763" spans="1:12">
      <c r="A763" s="67" t="str">
        <f>IFERROR(IF(MATCH(L763,Medical!W:W,0)&gt;0,"Y","N"),"N")</f>
        <v>N</v>
      </c>
      <c r="B763" s="68" t="s">
        <v>2249</v>
      </c>
      <c r="C763" s="68" t="s">
        <v>1692</v>
      </c>
      <c r="D763" s="68" t="s">
        <v>1534</v>
      </c>
      <c r="E763" s="68">
        <v>7</v>
      </c>
      <c r="F763" s="68" t="s">
        <v>2252</v>
      </c>
      <c r="G763" s="68">
        <v>8</v>
      </c>
      <c r="H763" s="68" t="b">
        <v>0</v>
      </c>
      <c r="I763" s="68"/>
      <c r="J763" s="68" t="s">
        <v>1673</v>
      </c>
      <c r="K763" s="23" t="b">
        <v>0</v>
      </c>
      <c r="L763" s="22" t="str">
        <f t="shared" si="11"/>
        <v>PRIOR_AUTH-PAT_BIRTH_DT</v>
      </c>
    </row>
    <row r="764" spans="1:12">
      <c r="A764" s="67" t="str">
        <f>IFERROR(IF(MATCH(L764,Medical!W:W,0)&gt;0,"Y","N"),"N")</f>
        <v>N</v>
      </c>
      <c r="B764" s="68" t="s">
        <v>2249</v>
      </c>
      <c r="C764" s="68" t="s">
        <v>1696</v>
      </c>
      <c r="D764" s="68" t="s">
        <v>1521</v>
      </c>
      <c r="E764" s="68">
        <v>8</v>
      </c>
      <c r="F764" s="68" t="s">
        <v>2253</v>
      </c>
      <c r="G764" s="68">
        <v>8</v>
      </c>
      <c r="H764" s="68" t="b">
        <v>0</v>
      </c>
      <c r="I764" s="68"/>
      <c r="J764" s="68" t="s">
        <v>1623</v>
      </c>
      <c r="K764" s="23" t="b">
        <v>0</v>
      </c>
      <c r="L764" s="22" t="str">
        <f t="shared" si="11"/>
        <v>PRIOR_AUTH-PAT_FULL_NAME</v>
      </c>
    </row>
    <row r="765" spans="1:12">
      <c r="A765" s="67" t="str">
        <f>IFERROR(IF(MATCH(L765,Medical!W:W,0)&gt;0,"Y","N"),"N")</f>
        <v>N</v>
      </c>
      <c r="B765" s="68" t="s">
        <v>2249</v>
      </c>
      <c r="C765" s="68" t="s">
        <v>311</v>
      </c>
      <c r="D765" s="68" t="s">
        <v>1521</v>
      </c>
      <c r="E765" s="68">
        <v>9</v>
      </c>
      <c r="F765" s="68" t="s">
        <v>2254</v>
      </c>
      <c r="G765" s="68">
        <v>8</v>
      </c>
      <c r="H765" s="68" t="b">
        <v>0</v>
      </c>
      <c r="I765" s="68"/>
      <c r="J765" s="68"/>
      <c r="K765" s="23" t="b">
        <v>0</v>
      </c>
      <c r="L765" s="22" t="str">
        <f t="shared" si="11"/>
        <v>PRIOR_AUTH-MBR_PRODUCT_LINE_OF_BUSINESS</v>
      </c>
    </row>
    <row r="766" spans="1:12">
      <c r="A766" s="67" t="str">
        <f>IFERROR(IF(MATCH(L766,Medical!W:W,0)&gt;0,"Y","N"),"N")</f>
        <v>N</v>
      </c>
      <c r="B766" s="68" t="s">
        <v>2249</v>
      </c>
      <c r="C766" s="68" t="s">
        <v>1637</v>
      </c>
      <c r="D766" s="68" t="s">
        <v>1521</v>
      </c>
      <c r="E766" s="68">
        <v>10</v>
      </c>
      <c r="F766" s="68" t="s">
        <v>2255</v>
      </c>
      <c r="G766" s="68">
        <v>8</v>
      </c>
      <c r="H766" s="68" t="b">
        <v>0</v>
      </c>
      <c r="I766" s="68"/>
      <c r="J766" s="68"/>
      <c r="K766" s="23" t="b">
        <v>0</v>
      </c>
      <c r="L766" s="22" t="str">
        <f t="shared" si="11"/>
        <v>PRIOR_AUTH-MBR_PRODUCT_NAME</v>
      </c>
    </row>
    <row r="767" spans="1:12">
      <c r="A767" s="67" t="str">
        <f>IFERROR(IF(MATCH(L767,Medical!W:W,0)&gt;0,"Y","N"),"N")</f>
        <v>N</v>
      </c>
      <c r="B767" s="68" t="s">
        <v>2249</v>
      </c>
      <c r="C767" s="68" t="s">
        <v>2149</v>
      </c>
      <c r="D767" s="68" t="s">
        <v>1521</v>
      </c>
      <c r="E767" s="68">
        <v>11</v>
      </c>
      <c r="F767" s="68" t="s">
        <v>2256</v>
      </c>
      <c r="G767" s="68">
        <v>8</v>
      </c>
      <c r="H767" s="68" t="b">
        <v>0</v>
      </c>
      <c r="I767" s="68"/>
      <c r="J767" s="68" t="s">
        <v>1623</v>
      </c>
      <c r="K767" s="23" t="b">
        <v>0</v>
      </c>
      <c r="L767" s="22" t="str">
        <f t="shared" si="11"/>
        <v>PRIOR_AUTH-AUTH_NUM</v>
      </c>
    </row>
    <row r="768" spans="1:12">
      <c r="A768" s="67" t="str">
        <f>IFERROR(IF(MATCH(L768,Medical!W:W,0)&gt;0,"Y","N"),"N")</f>
        <v>N</v>
      </c>
      <c r="B768" s="68" t="s">
        <v>2249</v>
      </c>
      <c r="C768" s="68" t="s">
        <v>2257</v>
      </c>
      <c r="D768" s="68" t="s">
        <v>1521</v>
      </c>
      <c r="E768" s="68">
        <v>12</v>
      </c>
      <c r="F768" s="68" t="s">
        <v>2258</v>
      </c>
      <c r="G768" s="68">
        <v>8</v>
      </c>
      <c r="H768" s="68" t="b">
        <v>0</v>
      </c>
      <c r="I768" s="68"/>
      <c r="J768" s="68"/>
      <c r="K768" s="23" t="b">
        <v>0</v>
      </c>
      <c r="L768" s="22" t="str">
        <f t="shared" si="11"/>
        <v>PRIOR_AUTH-AUTH_LINE_NUM</v>
      </c>
    </row>
    <row r="769" spans="1:12">
      <c r="A769" s="67" t="str">
        <f>IFERROR(IF(MATCH(L769,Medical!W:W,0)&gt;0,"Y","N"),"N")</f>
        <v>N</v>
      </c>
      <c r="B769" s="68" t="s">
        <v>2249</v>
      </c>
      <c r="C769" s="68" t="s">
        <v>2152</v>
      </c>
      <c r="D769" s="68" t="s">
        <v>1534</v>
      </c>
      <c r="E769" s="68">
        <v>13</v>
      </c>
      <c r="F769" s="68" t="s">
        <v>2259</v>
      </c>
      <c r="G769" s="68">
        <v>8</v>
      </c>
      <c r="H769" s="68" t="b">
        <v>0</v>
      </c>
      <c r="I769" s="68"/>
      <c r="J769" s="68"/>
      <c r="K769" s="23" t="b">
        <v>0</v>
      </c>
      <c r="L769" s="22" t="str">
        <f t="shared" si="11"/>
        <v>PRIOR_AUTH-AUTH_REQUEST_DT</v>
      </c>
    </row>
    <row r="770" spans="1:12">
      <c r="A770" s="67" t="str">
        <f>IFERROR(IF(MATCH(L770,Medical!W:W,0)&gt;0,"Y","N"),"N")</f>
        <v>N</v>
      </c>
      <c r="B770" s="68" t="s">
        <v>2249</v>
      </c>
      <c r="C770" s="68" t="s">
        <v>2260</v>
      </c>
      <c r="D770" s="68" t="s">
        <v>1534</v>
      </c>
      <c r="E770" s="68">
        <v>14</v>
      </c>
      <c r="F770" s="68" t="s">
        <v>2261</v>
      </c>
      <c r="G770" s="68">
        <v>8</v>
      </c>
      <c r="H770" s="68" t="b">
        <v>0</v>
      </c>
      <c r="I770" s="68"/>
      <c r="J770" s="68"/>
      <c r="K770" s="23" t="b">
        <v>0</v>
      </c>
      <c r="L770" s="22" t="str">
        <f t="shared" si="11"/>
        <v>PRIOR_AUTH-AUTH_RESPONSE_DT</v>
      </c>
    </row>
    <row r="771" spans="1:12">
      <c r="A771" s="67" t="str">
        <f>IFERROR(IF(MATCH(L771,Medical!W:W,0)&gt;0,"Y","N"),"N")</f>
        <v>N</v>
      </c>
      <c r="B771" s="68" t="s">
        <v>2249</v>
      </c>
      <c r="C771" s="68" t="s">
        <v>2262</v>
      </c>
      <c r="D771" s="68" t="s">
        <v>1534</v>
      </c>
      <c r="E771" s="68">
        <v>15</v>
      </c>
      <c r="F771" s="68" t="s">
        <v>2263</v>
      </c>
      <c r="G771" s="68">
        <v>8</v>
      </c>
      <c r="H771" s="68" t="b">
        <v>0</v>
      </c>
      <c r="I771" s="68"/>
      <c r="J771" s="68"/>
      <c r="K771" s="23" t="b">
        <v>0</v>
      </c>
      <c r="L771" s="22" t="str">
        <f t="shared" ref="L771:L828" si="12">TRIM(B771)&amp;"-"&amp;TRIM(C771)</f>
        <v>PRIOR_AUTH-AUTH_EFFECTIVE_START_DT</v>
      </c>
    </row>
    <row r="772" spans="1:12">
      <c r="A772" s="67" t="str">
        <f>IFERROR(IF(MATCH(L772,Medical!W:W,0)&gt;0,"Y","N"),"N")</f>
        <v>N</v>
      </c>
      <c r="B772" s="68" t="s">
        <v>2249</v>
      </c>
      <c r="C772" s="68" t="s">
        <v>2264</v>
      </c>
      <c r="D772" s="68" t="s">
        <v>1534</v>
      </c>
      <c r="E772" s="68">
        <v>16</v>
      </c>
      <c r="F772" s="68" t="s">
        <v>2265</v>
      </c>
      <c r="G772" s="68">
        <v>8</v>
      </c>
      <c r="H772" s="68" t="b">
        <v>0</v>
      </c>
      <c r="I772" s="68"/>
      <c r="J772" s="68"/>
      <c r="K772" s="23" t="b">
        <v>0</v>
      </c>
      <c r="L772" s="22" t="str">
        <f t="shared" si="12"/>
        <v>PRIOR_AUTH-AUTH_EFFECTIVE_END_DT</v>
      </c>
    </row>
    <row r="773" spans="1:12">
      <c r="A773" s="67" t="str">
        <f>IFERROR(IF(MATCH(L773,Medical!W:W,0)&gt;0,"Y","N"),"N")</f>
        <v>N</v>
      </c>
      <c r="B773" s="68" t="s">
        <v>2249</v>
      </c>
      <c r="C773" s="68" t="s">
        <v>2266</v>
      </c>
      <c r="D773" s="68" t="s">
        <v>1521</v>
      </c>
      <c r="E773" s="68">
        <v>17</v>
      </c>
      <c r="F773" s="68" t="s">
        <v>2267</v>
      </c>
      <c r="G773" s="68">
        <v>8</v>
      </c>
      <c r="H773" s="68" t="b">
        <v>0</v>
      </c>
      <c r="I773" s="68"/>
      <c r="J773" s="68"/>
      <c r="K773" s="23" t="b">
        <v>0</v>
      </c>
      <c r="L773" s="22" t="str">
        <f t="shared" si="12"/>
        <v>PRIOR_AUTH-AUTH_URGENCY_LEVEL</v>
      </c>
    </row>
    <row r="774" spans="1:12">
      <c r="A774" s="67" t="str">
        <f>IFERROR(IF(MATCH(L774,Medical!W:W,0)&gt;0,"Y","N"),"N")</f>
        <v>N</v>
      </c>
      <c r="B774" s="68" t="s">
        <v>2249</v>
      </c>
      <c r="C774" s="68" t="s">
        <v>2268</v>
      </c>
      <c r="D774" s="68" t="s">
        <v>1521</v>
      </c>
      <c r="E774" s="68">
        <v>18</v>
      </c>
      <c r="F774" s="68" t="s">
        <v>2269</v>
      </c>
      <c r="G774" s="68">
        <v>8</v>
      </c>
      <c r="H774" s="68" t="b">
        <v>0</v>
      </c>
      <c r="I774" s="68"/>
      <c r="J774" s="68"/>
      <c r="K774" s="23" t="b">
        <v>0</v>
      </c>
      <c r="L774" s="22" t="str">
        <f t="shared" si="12"/>
        <v>PRIOR_AUTH-AUTH_TYPE</v>
      </c>
    </row>
    <row r="775" spans="1:12">
      <c r="A775" s="67" t="str">
        <f>IFERROR(IF(MATCH(L775,Medical!W:W,0)&gt;0,"Y","N"),"N")</f>
        <v>N</v>
      </c>
      <c r="B775" s="68" t="s">
        <v>2249</v>
      </c>
      <c r="C775" s="68" t="s">
        <v>2270</v>
      </c>
      <c r="D775" s="68" t="s">
        <v>1521</v>
      </c>
      <c r="E775" s="68">
        <v>19</v>
      </c>
      <c r="F775" s="68" t="s">
        <v>2271</v>
      </c>
      <c r="G775" s="68">
        <v>8</v>
      </c>
      <c r="H775" s="68" t="b">
        <v>0</v>
      </c>
      <c r="I775" s="68"/>
      <c r="J775" s="68"/>
      <c r="K775" s="23" t="b">
        <v>0</v>
      </c>
      <c r="L775" s="22" t="str">
        <f t="shared" si="12"/>
        <v>PRIOR_AUTH-AUTH_SERVICE_TYPE</v>
      </c>
    </row>
    <row r="776" spans="1:12">
      <c r="A776" s="67" t="str">
        <f>IFERROR(IF(MATCH(L776,Medical!W:W,0)&gt;0,"Y","N"),"N")</f>
        <v>N</v>
      </c>
      <c r="B776" s="68" t="s">
        <v>2249</v>
      </c>
      <c r="C776" s="68" t="s">
        <v>2272</v>
      </c>
      <c r="D776" s="68" t="s">
        <v>1521</v>
      </c>
      <c r="E776" s="68">
        <v>20</v>
      </c>
      <c r="F776" s="68" t="s">
        <v>2273</v>
      </c>
      <c r="G776" s="68">
        <v>8</v>
      </c>
      <c r="H776" s="68" t="b">
        <v>0</v>
      </c>
      <c r="I776" s="68"/>
      <c r="J776" s="68"/>
      <c r="K776" s="23" t="b">
        <v>0</v>
      </c>
      <c r="L776" s="22" t="str">
        <f t="shared" si="12"/>
        <v>PRIOR_AUTH-AUTH_METHOD_OF_REVIEW</v>
      </c>
    </row>
    <row r="777" spans="1:12">
      <c r="A777" s="67" t="str">
        <f>IFERROR(IF(MATCH(L777,Medical!W:W,0)&gt;0,"Y","N"),"N")</f>
        <v>N</v>
      </c>
      <c r="B777" s="68" t="s">
        <v>2249</v>
      </c>
      <c r="C777" s="68" t="s">
        <v>2274</v>
      </c>
      <c r="D777" s="68" t="s">
        <v>1521</v>
      </c>
      <c r="E777" s="68">
        <v>21</v>
      </c>
      <c r="F777" s="68" t="s">
        <v>2275</v>
      </c>
      <c r="G777" s="68">
        <v>8</v>
      </c>
      <c r="H777" s="68" t="b">
        <v>0</v>
      </c>
      <c r="I777" s="68"/>
      <c r="J777" s="68"/>
      <c r="K777" s="23" t="b">
        <v>0</v>
      </c>
      <c r="L777" s="22" t="str">
        <f t="shared" si="12"/>
        <v>PRIOR_AUTH-AUTH_ICD_PROC_CD</v>
      </c>
    </row>
    <row r="778" spans="1:12">
      <c r="A778" s="67" t="str">
        <f>IFERROR(IF(MATCH(L778,Medical!W:W,0)&gt;0,"Y","N"),"N")</f>
        <v>N</v>
      </c>
      <c r="B778" s="68" t="s">
        <v>2249</v>
      </c>
      <c r="C778" s="68" t="s">
        <v>2276</v>
      </c>
      <c r="D778" s="68" t="s">
        <v>1521</v>
      </c>
      <c r="E778" s="68">
        <v>22</v>
      </c>
      <c r="F778" s="68" t="s">
        <v>2277</v>
      </c>
      <c r="G778" s="68">
        <v>8</v>
      </c>
      <c r="H778" s="68" t="b">
        <v>0</v>
      </c>
      <c r="I778" s="68"/>
      <c r="J778" s="68"/>
      <c r="K778" s="23" t="b">
        <v>0</v>
      </c>
      <c r="L778" s="22" t="str">
        <f t="shared" si="12"/>
        <v>PRIOR_AUTH-AUTH_ICD_PROC_DESC</v>
      </c>
    </row>
    <row r="779" spans="1:12">
      <c r="A779" s="67" t="str">
        <f>IFERROR(IF(MATCH(L779,Medical!W:W,0)&gt;0,"Y","N"),"N")</f>
        <v>N</v>
      </c>
      <c r="B779" s="68" t="s">
        <v>2249</v>
      </c>
      <c r="C779" s="68" t="s">
        <v>2278</v>
      </c>
      <c r="D779" s="68" t="s">
        <v>1521</v>
      </c>
      <c r="E779" s="68">
        <v>23</v>
      </c>
      <c r="F779" s="68" t="s">
        <v>2279</v>
      </c>
      <c r="G779" s="68">
        <v>8</v>
      </c>
      <c r="H779" s="68" t="b">
        <v>0</v>
      </c>
      <c r="I779" s="68"/>
      <c r="J779" s="68"/>
      <c r="K779" s="23" t="b">
        <v>0</v>
      </c>
      <c r="L779" s="22" t="str">
        <f t="shared" si="12"/>
        <v>PRIOR_AUTH-AUTH_CPT4_PROC_CD</v>
      </c>
    </row>
    <row r="780" spans="1:12">
      <c r="A780" s="67" t="str">
        <f>IFERROR(IF(MATCH(L780,Medical!W:W,0)&gt;0,"Y","N"),"N")</f>
        <v>N</v>
      </c>
      <c r="B780" s="68" t="s">
        <v>2249</v>
      </c>
      <c r="C780" s="68" t="s">
        <v>2280</v>
      </c>
      <c r="D780" s="68" t="s">
        <v>1521</v>
      </c>
      <c r="E780" s="68">
        <v>24</v>
      </c>
      <c r="F780" s="68" t="s">
        <v>2277</v>
      </c>
      <c r="G780" s="68">
        <v>8</v>
      </c>
      <c r="H780" s="68" t="b">
        <v>0</v>
      </c>
      <c r="I780" s="68"/>
      <c r="J780" s="68"/>
      <c r="K780" s="23" t="b">
        <v>0</v>
      </c>
      <c r="L780" s="22" t="str">
        <f t="shared" si="12"/>
        <v>PRIOR_AUTH-AUTH_CPT4_PROC_DESC</v>
      </c>
    </row>
    <row r="781" spans="1:12">
      <c r="A781" s="67" t="str">
        <f>IFERROR(IF(MATCH(L781,Medical!W:W,0)&gt;0,"Y","N"),"N")</f>
        <v>N</v>
      </c>
      <c r="B781" s="68" t="s">
        <v>2249</v>
      </c>
      <c r="C781" s="68" t="s">
        <v>2281</v>
      </c>
      <c r="D781" s="68" t="s">
        <v>1521</v>
      </c>
      <c r="E781" s="68">
        <v>25</v>
      </c>
      <c r="F781" s="68" t="s">
        <v>2282</v>
      </c>
      <c r="G781" s="68">
        <v>8</v>
      </c>
      <c r="H781" s="68" t="b">
        <v>0</v>
      </c>
      <c r="I781" s="68"/>
      <c r="J781" s="68"/>
      <c r="K781" s="23" t="b">
        <v>0</v>
      </c>
      <c r="L781" s="22" t="str">
        <f t="shared" si="12"/>
        <v>PRIOR_AUTH-AUTH_PLACE_OF_SERVICE_CD</v>
      </c>
    </row>
    <row r="782" spans="1:12">
      <c r="A782" s="67" t="str">
        <f>IFERROR(IF(MATCH(L782,Medical!W:W,0)&gt;0,"Y","N"),"N")</f>
        <v>N</v>
      </c>
      <c r="B782" s="68" t="s">
        <v>2249</v>
      </c>
      <c r="C782" s="68" t="s">
        <v>2283</v>
      </c>
      <c r="D782" s="68" t="s">
        <v>1521</v>
      </c>
      <c r="E782" s="68">
        <v>26</v>
      </c>
      <c r="F782" s="68" t="s">
        <v>2284</v>
      </c>
      <c r="G782" s="68">
        <v>8</v>
      </c>
      <c r="H782" s="68" t="b">
        <v>0</v>
      </c>
      <c r="I782" s="68"/>
      <c r="J782" s="68"/>
      <c r="K782" s="23" t="b">
        <v>0</v>
      </c>
      <c r="L782" s="22" t="str">
        <f t="shared" si="12"/>
        <v>PRIOR_AUTH-AUTH_PLACE_OF_SERVICE_DESC</v>
      </c>
    </row>
    <row r="783" spans="1:12">
      <c r="A783" s="67" t="str">
        <f>IFERROR(IF(MATCH(L783,Medical!W:W,0)&gt;0,"Y","N"),"N")</f>
        <v>N</v>
      </c>
      <c r="B783" s="68" t="s">
        <v>2249</v>
      </c>
      <c r="C783" s="68" t="s">
        <v>2285</v>
      </c>
      <c r="D783" s="68" t="s">
        <v>1561</v>
      </c>
      <c r="E783" s="68">
        <v>27</v>
      </c>
      <c r="F783" s="68" t="s">
        <v>2286</v>
      </c>
      <c r="G783" s="68">
        <v>8</v>
      </c>
      <c r="H783" s="68" t="b">
        <v>0</v>
      </c>
      <c r="I783" s="68"/>
      <c r="J783" s="68"/>
      <c r="K783" s="23" t="b">
        <v>0</v>
      </c>
      <c r="L783" s="22" t="str">
        <f t="shared" si="12"/>
        <v>PRIOR_AUTH-AUTH_UNIT_CNT_REQUESTED</v>
      </c>
    </row>
    <row r="784" spans="1:12">
      <c r="A784" s="67" t="str">
        <f>IFERROR(IF(MATCH(L784,Medical!W:W,0)&gt;0,"Y","N"),"N")</f>
        <v>N</v>
      </c>
      <c r="B784" s="68" t="s">
        <v>2249</v>
      </c>
      <c r="C784" s="68" t="s">
        <v>2287</v>
      </c>
      <c r="D784" s="68" t="s">
        <v>1561</v>
      </c>
      <c r="E784" s="68">
        <v>28</v>
      </c>
      <c r="F784" s="68" t="s">
        <v>2288</v>
      </c>
      <c r="G784" s="68">
        <v>8</v>
      </c>
      <c r="H784" s="68" t="b">
        <v>0</v>
      </c>
      <c r="I784" s="68"/>
      <c r="J784" s="68"/>
      <c r="K784" s="23" t="b">
        <v>0</v>
      </c>
      <c r="L784" s="22" t="str">
        <f t="shared" si="12"/>
        <v>PRIOR_AUTH-AUTH_UNIT_CNT_APPROVED</v>
      </c>
    </row>
    <row r="785" spans="1:12">
      <c r="A785" s="67" t="str">
        <f>IFERROR(IF(MATCH(L785,Medical!W:W,0)&gt;0,"Y","N"),"N")</f>
        <v>N</v>
      </c>
      <c r="B785" s="68" t="s">
        <v>2249</v>
      </c>
      <c r="C785" s="68" t="s">
        <v>2289</v>
      </c>
      <c r="D785" s="68" t="s">
        <v>1561</v>
      </c>
      <c r="E785" s="68">
        <v>29</v>
      </c>
      <c r="F785" s="68" t="s">
        <v>2290</v>
      </c>
      <c r="G785" s="68">
        <v>8</v>
      </c>
      <c r="H785" s="68" t="b">
        <v>0</v>
      </c>
      <c r="I785" s="68"/>
      <c r="J785" s="68"/>
      <c r="K785" s="23" t="b">
        <v>0</v>
      </c>
      <c r="L785" s="22" t="str">
        <f t="shared" si="12"/>
        <v>PRIOR_AUTH-AUTH_UNIT_CNT_DENIED</v>
      </c>
    </row>
    <row r="786" spans="1:12">
      <c r="A786" s="67" t="str">
        <f>IFERROR(IF(MATCH(L786,Medical!W:W,0)&gt;0,"Y","N"),"N")</f>
        <v>N</v>
      </c>
      <c r="B786" s="68" t="s">
        <v>2249</v>
      </c>
      <c r="C786" s="68" t="s">
        <v>2291</v>
      </c>
      <c r="D786" s="68" t="s">
        <v>1521</v>
      </c>
      <c r="E786" s="68">
        <v>30</v>
      </c>
      <c r="F786" s="68" t="s">
        <v>2292</v>
      </c>
      <c r="G786" s="68">
        <v>8</v>
      </c>
      <c r="H786" s="68" t="b">
        <v>0</v>
      </c>
      <c r="I786" s="68"/>
      <c r="J786" s="68"/>
      <c r="K786" s="23" t="b">
        <v>0</v>
      </c>
      <c r="L786" s="22" t="str">
        <f t="shared" si="12"/>
        <v>PRIOR_AUTH-AUTH_PRIMARY_DIAG_CD</v>
      </c>
    </row>
    <row r="787" spans="1:12">
      <c r="A787" s="67" t="str">
        <f>IFERROR(IF(MATCH(L787,Medical!W:W,0)&gt;0,"Y","N"),"N")</f>
        <v>N</v>
      </c>
      <c r="B787" s="68" t="s">
        <v>2249</v>
      </c>
      <c r="C787" s="68" t="s">
        <v>2293</v>
      </c>
      <c r="D787" s="68" t="s">
        <v>1521</v>
      </c>
      <c r="E787" s="68">
        <v>31</v>
      </c>
      <c r="F787" s="68" t="s">
        <v>2294</v>
      </c>
      <c r="G787" s="68">
        <v>8</v>
      </c>
      <c r="H787" s="68" t="b">
        <v>0</v>
      </c>
      <c r="I787" s="68"/>
      <c r="J787" s="68"/>
      <c r="K787" s="23" t="b">
        <v>0</v>
      </c>
      <c r="L787" s="22" t="str">
        <f t="shared" si="12"/>
        <v>PRIOR_AUTH-AUTH_PRIMARY_DIAG_DESC</v>
      </c>
    </row>
    <row r="788" spans="1:12">
      <c r="A788" s="67" t="str">
        <f>IFERROR(IF(MATCH(L788,Medical!W:W,0)&gt;0,"Y","N"),"N")</f>
        <v>N</v>
      </c>
      <c r="B788" s="68" t="s">
        <v>2249</v>
      </c>
      <c r="C788" s="68" t="s">
        <v>2150</v>
      </c>
      <c r="D788" s="68" t="s">
        <v>1521</v>
      </c>
      <c r="E788" s="68">
        <v>32</v>
      </c>
      <c r="F788" s="68" t="s">
        <v>2295</v>
      </c>
      <c r="G788" s="68">
        <v>8</v>
      </c>
      <c r="H788" s="68" t="b">
        <v>0</v>
      </c>
      <c r="I788" s="68"/>
      <c r="J788" s="68"/>
      <c r="K788" s="23" t="b">
        <v>0</v>
      </c>
      <c r="L788" s="22" t="str">
        <f t="shared" si="12"/>
        <v>PRIOR_AUTH-AUTH_OVERALL_STATUS</v>
      </c>
    </row>
    <row r="789" spans="1:12">
      <c r="A789" s="67" t="str">
        <f>IFERROR(IF(MATCH(L789,Medical!W:W,0)&gt;0,"Y","N"),"N")</f>
        <v>N</v>
      </c>
      <c r="B789" s="68" t="s">
        <v>2249</v>
      </c>
      <c r="C789" s="68" t="s">
        <v>2296</v>
      </c>
      <c r="D789" s="68" t="s">
        <v>1521</v>
      </c>
      <c r="E789" s="68">
        <v>33</v>
      </c>
      <c r="F789" s="68" t="s">
        <v>2297</v>
      </c>
      <c r="G789" s="68">
        <v>8</v>
      </c>
      <c r="H789" s="68" t="b">
        <v>0</v>
      </c>
      <c r="I789" s="68"/>
      <c r="J789" s="68"/>
      <c r="K789" s="23" t="b">
        <v>0</v>
      </c>
      <c r="L789" s="22" t="str">
        <f t="shared" si="12"/>
        <v>PRIOR_AUTH-AUTH_DENIAL_REASON</v>
      </c>
    </row>
    <row r="790" spans="1:12">
      <c r="A790" s="67" t="str">
        <f>IFERROR(IF(MATCH(L790,Medical!W:W,0)&gt;0,"Y","N"),"N")</f>
        <v>N</v>
      </c>
      <c r="B790" s="68" t="s">
        <v>2249</v>
      </c>
      <c r="C790" s="68" t="s">
        <v>2298</v>
      </c>
      <c r="D790" s="68" t="s">
        <v>1521</v>
      </c>
      <c r="E790" s="68">
        <v>34</v>
      </c>
      <c r="F790" s="68" t="s">
        <v>2299</v>
      </c>
      <c r="G790" s="68">
        <v>8</v>
      </c>
      <c r="H790" s="68" t="b">
        <v>0</v>
      </c>
      <c r="I790" s="68"/>
      <c r="J790" s="68"/>
      <c r="K790" s="23" t="b">
        <v>0</v>
      </c>
      <c r="L790" s="22" t="str">
        <f t="shared" si="12"/>
        <v>PRIOR_AUTH-AUTH_CLINICAL_JUSTIFICATION_REASON</v>
      </c>
    </row>
    <row r="791" spans="1:12">
      <c r="A791" s="67" t="str">
        <f>IFERROR(IF(MATCH(L791,Medical!W:W,0)&gt;0,"Y","N"),"N")</f>
        <v>N</v>
      </c>
      <c r="B791" s="68" t="s">
        <v>2249</v>
      </c>
      <c r="C791" s="68" t="s">
        <v>2300</v>
      </c>
      <c r="D791" s="68" t="s">
        <v>1847</v>
      </c>
      <c r="E791" s="68">
        <v>35</v>
      </c>
      <c r="F791" s="68" t="s">
        <v>2301</v>
      </c>
      <c r="G791" s="68">
        <v>8</v>
      </c>
      <c r="H791" s="68" t="b">
        <v>0</v>
      </c>
      <c r="I791" s="68"/>
      <c r="J791" s="68"/>
      <c r="K791" s="23" t="b">
        <v>0</v>
      </c>
      <c r="L791" s="22" t="str">
        <f t="shared" si="12"/>
        <v>PRIOR_AUTH-AUTH_APPEAL_FLAG</v>
      </c>
    </row>
    <row r="792" spans="1:12">
      <c r="A792" s="67" t="str">
        <f>IFERROR(IF(MATCH(L792,Medical!W:W,0)&gt;0,"Y","N"),"N")</f>
        <v>N</v>
      </c>
      <c r="B792" s="68" t="s">
        <v>2249</v>
      </c>
      <c r="C792" s="68" t="s">
        <v>2302</v>
      </c>
      <c r="D792" s="68" t="s">
        <v>1521</v>
      </c>
      <c r="E792" s="68">
        <v>36</v>
      </c>
      <c r="F792" s="68" t="s">
        <v>2303</v>
      </c>
      <c r="G792" s="68">
        <v>8</v>
      </c>
      <c r="H792" s="68" t="b">
        <v>0</v>
      </c>
      <c r="I792" s="68"/>
      <c r="J792" s="68"/>
      <c r="K792" s="23" t="b">
        <v>0</v>
      </c>
      <c r="L792" s="22" t="str">
        <f t="shared" si="12"/>
        <v>PRIOR_AUTH-AUTH_APPEAL_STATUS</v>
      </c>
    </row>
    <row r="793" spans="1:12">
      <c r="A793" s="67" t="str">
        <f>IFERROR(IF(MATCH(L793,Medical!W:W,0)&gt;0,"Y","N"),"N")</f>
        <v>N</v>
      </c>
      <c r="B793" s="68" t="s">
        <v>2249</v>
      </c>
      <c r="C793" s="68" t="s">
        <v>2304</v>
      </c>
      <c r="D793" s="68" t="s">
        <v>1521</v>
      </c>
      <c r="E793" s="68">
        <v>37</v>
      </c>
      <c r="F793" s="68" t="s">
        <v>2305</v>
      </c>
      <c r="G793" s="68">
        <v>8</v>
      </c>
      <c r="H793" s="68" t="b">
        <v>0</v>
      </c>
      <c r="I793" s="68"/>
      <c r="J793" s="68"/>
      <c r="K793" s="23" t="b">
        <v>0</v>
      </c>
      <c r="L793" s="22" t="str">
        <f t="shared" si="12"/>
        <v>PRIOR_AUTH-AUTH_APPEAL_OUTCOME</v>
      </c>
    </row>
    <row r="794" spans="1:12">
      <c r="A794" s="67" t="str">
        <f>IFERROR(IF(MATCH(L794,Medical!W:W,0)&gt;0,"Y","N"),"N")</f>
        <v>N</v>
      </c>
      <c r="B794" s="68" t="s">
        <v>2249</v>
      </c>
      <c r="C794" s="68" t="s">
        <v>2306</v>
      </c>
      <c r="D794" s="68" t="s">
        <v>1521</v>
      </c>
      <c r="E794" s="68">
        <v>38</v>
      </c>
      <c r="F794" s="68" t="s">
        <v>2307</v>
      </c>
      <c r="G794" s="68">
        <v>8</v>
      </c>
      <c r="H794" s="68" t="b">
        <v>0</v>
      </c>
      <c r="I794" s="68"/>
      <c r="J794" s="68"/>
      <c r="K794" s="23" t="b">
        <v>0</v>
      </c>
      <c r="L794" s="22" t="str">
        <f t="shared" si="12"/>
        <v>PRIOR_AUTH-AUTH_REVIEWER_FULL_NAME</v>
      </c>
    </row>
    <row r="795" spans="1:12">
      <c r="A795" s="67" t="str">
        <f>IFERROR(IF(MATCH(L795,Medical!W:W,0)&gt;0,"Y","N"),"N")</f>
        <v>N</v>
      </c>
      <c r="B795" s="68" t="s">
        <v>2249</v>
      </c>
      <c r="C795" s="68" t="s">
        <v>2308</v>
      </c>
      <c r="D795" s="68" t="s">
        <v>1521</v>
      </c>
      <c r="E795" s="68">
        <v>39</v>
      </c>
      <c r="F795" s="68" t="s">
        <v>2309</v>
      </c>
      <c r="G795" s="68">
        <v>8</v>
      </c>
      <c r="H795" s="68" t="b">
        <v>0</v>
      </c>
      <c r="I795" s="68"/>
      <c r="J795" s="68"/>
      <c r="K795" s="23" t="b">
        <v>0</v>
      </c>
      <c r="L795" s="22" t="str">
        <f t="shared" si="12"/>
        <v>PRIOR_AUTH-AUTH_REVIEWER_TITLE</v>
      </c>
    </row>
    <row r="796" spans="1:12">
      <c r="A796" s="67" t="str">
        <f>IFERROR(IF(MATCH(L796,Medical!W:W,0)&gt;0,"Y","N"),"N")</f>
        <v>N</v>
      </c>
      <c r="B796" s="68" t="s">
        <v>2249</v>
      </c>
      <c r="C796" s="68" t="s">
        <v>2310</v>
      </c>
      <c r="D796" s="68" t="s">
        <v>1847</v>
      </c>
      <c r="E796" s="68">
        <v>40</v>
      </c>
      <c r="F796" s="68" t="s">
        <v>2311</v>
      </c>
      <c r="G796" s="68">
        <v>8</v>
      </c>
      <c r="H796" s="68" t="b">
        <v>0</v>
      </c>
      <c r="I796" s="68"/>
      <c r="J796" s="68"/>
      <c r="K796" s="23" t="b">
        <v>0</v>
      </c>
      <c r="L796" s="22" t="str">
        <f t="shared" si="12"/>
        <v>PRIOR_AUTH-DELEGATED_REVIEW_FLAG</v>
      </c>
    </row>
    <row r="797" spans="1:12">
      <c r="A797" s="67" t="str">
        <f>IFERROR(IF(MATCH(L797,Medical!W:W,0)&gt;0,"Y","N"),"N")</f>
        <v>N</v>
      </c>
      <c r="B797" s="68" t="s">
        <v>2249</v>
      </c>
      <c r="C797" s="68" t="s">
        <v>2312</v>
      </c>
      <c r="D797" s="68" t="s">
        <v>1521</v>
      </c>
      <c r="E797" s="68">
        <v>41</v>
      </c>
      <c r="F797" s="68" t="s">
        <v>2313</v>
      </c>
      <c r="G797" s="68">
        <v>8</v>
      </c>
      <c r="H797" s="68" t="b">
        <v>0</v>
      </c>
      <c r="I797" s="68"/>
      <c r="J797" s="68"/>
      <c r="K797" s="23" t="b">
        <v>0</v>
      </c>
      <c r="L797" s="22" t="str">
        <f t="shared" si="12"/>
        <v>PRIOR_AUTH-DELEGATED_REVIEW_ENTITY_FULL_NAME</v>
      </c>
    </row>
    <row r="798" spans="1:12">
      <c r="A798" s="67" t="str">
        <f>IFERROR(IF(MATCH(L798,Medical!W:W,0)&gt;0,"Y","N"),"N")</f>
        <v>N</v>
      </c>
      <c r="B798" s="68" t="s">
        <v>2249</v>
      </c>
      <c r="C798" s="68" t="s">
        <v>2314</v>
      </c>
      <c r="D798" s="68" t="s">
        <v>1521</v>
      </c>
      <c r="E798" s="68">
        <v>42</v>
      </c>
      <c r="F798" s="68" t="s">
        <v>2315</v>
      </c>
      <c r="G798" s="68">
        <v>8</v>
      </c>
      <c r="H798" s="68" t="b">
        <v>0</v>
      </c>
      <c r="I798" s="68"/>
      <c r="J798" s="68"/>
      <c r="K798" s="23" t="b">
        <v>0</v>
      </c>
      <c r="L798" s="22" t="str">
        <f t="shared" si="12"/>
        <v>PRIOR_AUTH-REQUESTING_PROV_GROUP_FULL_NAME</v>
      </c>
    </row>
    <row r="799" spans="1:12">
      <c r="A799" s="67" t="str">
        <f>IFERROR(IF(MATCH(L799,Medical!W:W,0)&gt;0,"Y","N"),"N")</f>
        <v>N</v>
      </c>
      <c r="B799" s="68" t="s">
        <v>2249</v>
      </c>
      <c r="C799" s="68" t="s">
        <v>2316</v>
      </c>
      <c r="D799" s="68" t="s">
        <v>1521</v>
      </c>
      <c r="E799" s="68">
        <v>43</v>
      </c>
      <c r="F799" s="68" t="s">
        <v>2317</v>
      </c>
      <c r="G799" s="68">
        <v>8</v>
      </c>
      <c r="H799" s="68" t="b">
        <v>0</v>
      </c>
      <c r="I799" s="68"/>
      <c r="J799" s="68"/>
      <c r="K799" s="23" t="b">
        <v>0</v>
      </c>
      <c r="L799" s="22" t="str">
        <f t="shared" si="12"/>
        <v>PRIOR_AUTH-REQUESTING_PROV_FULL_NAME</v>
      </c>
    </row>
    <row r="800" spans="1:12">
      <c r="A800" s="67" t="str">
        <f>IFERROR(IF(MATCH(L800,Medical!W:W,0)&gt;0,"Y","N"),"N")</f>
        <v>N</v>
      </c>
      <c r="B800" s="68" t="s">
        <v>2249</v>
      </c>
      <c r="C800" s="68" t="s">
        <v>2318</v>
      </c>
      <c r="D800" s="68" t="s">
        <v>1521</v>
      </c>
      <c r="E800" s="68">
        <v>44</v>
      </c>
      <c r="F800" s="68" t="s">
        <v>2319</v>
      </c>
      <c r="G800" s="68">
        <v>8</v>
      </c>
      <c r="H800" s="68" t="b">
        <v>0</v>
      </c>
      <c r="I800" s="68"/>
      <c r="J800" s="68"/>
      <c r="K800" s="23" t="b">
        <v>0</v>
      </c>
      <c r="L800" s="22" t="str">
        <f t="shared" si="12"/>
        <v>PRIOR_AUTH-REQUESTING_PROV_TIN_NUM</v>
      </c>
    </row>
    <row r="801" spans="1:12">
      <c r="A801" s="67" t="str">
        <f>IFERROR(IF(MATCH(L801,Medical!W:W,0)&gt;0,"Y","N"),"N")</f>
        <v>N</v>
      </c>
      <c r="B801" s="68" t="s">
        <v>2249</v>
      </c>
      <c r="C801" s="68" t="s">
        <v>2320</v>
      </c>
      <c r="D801" s="68" t="s">
        <v>1521</v>
      </c>
      <c r="E801" s="68">
        <v>45</v>
      </c>
      <c r="F801" s="68" t="s">
        <v>2321</v>
      </c>
      <c r="G801" s="68">
        <v>8</v>
      </c>
      <c r="H801" s="68" t="b">
        <v>0</v>
      </c>
      <c r="I801" s="68"/>
      <c r="J801" s="68"/>
      <c r="K801" s="23" t="b">
        <v>0</v>
      </c>
      <c r="L801" s="22" t="str">
        <f t="shared" si="12"/>
        <v>PRIOR_AUTH-REQUESTING_PROV_NPI</v>
      </c>
    </row>
    <row r="802" spans="1:12">
      <c r="A802" s="67" t="str">
        <f>IFERROR(IF(MATCH(L802,Medical!W:W,0)&gt;0,"Y","N"),"N")</f>
        <v>N</v>
      </c>
      <c r="B802" s="68" t="s">
        <v>2249</v>
      </c>
      <c r="C802" s="68" t="s">
        <v>2322</v>
      </c>
      <c r="D802" s="68" t="s">
        <v>1521</v>
      </c>
      <c r="E802" s="68">
        <v>46</v>
      </c>
      <c r="F802" s="68" t="s">
        <v>2323</v>
      </c>
      <c r="G802" s="68">
        <v>8</v>
      </c>
      <c r="H802" s="68" t="b">
        <v>0</v>
      </c>
      <c r="I802" s="68"/>
      <c r="J802" s="68"/>
      <c r="K802" s="23" t="b">
        <v>0</v>
      </c>
      <c r="L802" s="22" t="str">
        <f t="shared" si="12"/>
        <v>PRIOR_AUTH-REQUESTING_PROV_PAR_NONPAR_IND</v>
      </c>
    </row>
    <row r="803" spans="1:12">
      <c r="A803" s="67" t="str">
        <f>IFERROR(IF(MATCH(L803,Medical!W:W,0)&gt;0,"Y","N"),"N")</f>
        <v>N</v>
      </c>
      <c r="B803" s="68" t="s">
        <v>2249</v>
      </c>
      <c r="C803" s="68" t="s">
        <v>2324</v>
      </c>
      <c r="D803" s="68" t="s">
        <v>1521</v>
      </c>
      <c r="E803" s="68">
        <v>47</v>
      </c>
      <c r="F803" s="68" t="s">
        <v>2325</v>
      </c>
      <c r="G803" s="68">
        <v>8</v>
      </c>
      <c r="H803" s="68" t="b">
        <v>0</v>
      </c>
      <c r="I803" s="68"/>
      <c r="J803" s="68"/>
      <c r="K803" s="23" t="b">
        <v>0</v>
      </c>
      <c r="L803" s="22" t="str">
        <f t="shared" si="12"/>
        <v>PRIOR_AUTH-REQUESTING_PROV_SPECIALTY_1_CD</v>
      </c>
    </row>
    <row r="804" spans="1:12">
      <c r="A804" s="67" t="str">
        <f>IFERROR(IF(MATCH(L804,Medical!W:W,0)&gt;0,"Y","N"),"N")</f>
        <v>N</v>
      </c>
      <c r="B804" s="68" t="s">
        <v>2249</v>
      </c>
      <c r="C804" s="68" t="s">
        <v>2326</v>
      </c>
      <c r="D804" s="68" t="s">
        <v>1521</v>
      </c>
      <c r="E804" s="68">
        <v>48</v>
      </c>
      <c r="F804" s="68" t="s">
        <v>2327</v>
      </c>
      <c r="G804" s="68">
        <v>8</v>
      </c>
      <c r="H804" s="68" t="b">
        <v>0</v>
      </c>
      <c r="I804" s="68"/>
      <c r="J804" s="68"/>
      <c r="K804" s="23" t="b">
        <v>0</v>
      </c>
      <c r="L804" s="22" t="str">
        <f t="shared" si="12"/>
        <v>PRIOR_AUTH-AUTH_DIAG_ICD_VERSION_IND</v>
      </c>
    </row>
    <row r="805" spans="1:12">
      <c r="A805" s="67" t="str">
        <f>IFERROR(IF(MATCH(L805,Medical!W:W,0)&gt;0,"Y","N"),"N")</f>
        <v>N</v>
      </c>
      <c r="B805" s="68" t="s">
        <v>2249</v>
      </c>
      <c r="C805" s="68" t="s">
        <v>2328</v>
      </c>
      <c r="D805" s="68" t="s">
        <v>1521</v>
      </c>
      <c r="E805" s="68">
        <v>49</v>
      </c>
      <c r="F805" s="68" t="s">
        <v>2329</v>
      </c>
      <c r="G805" s="68">
        <v>8</v>
      </c>
      <c r="H805" s="68" t="b">
        <v>0</v>
      </c>
      <c r="I805" s="68"/>
      <c r="J805" s="68"/>
      <c r="K805" s="23" t="b">
        <v>0</v>
      </c>
      <c r="L805" s="22" t="str">
        <f t="shared" si="12"/>
        <v>PRIOR_AUTH-AUTH_SECONDARY_DIAG_CD</v>
      </c>
    </row>
    <row r="806" spans="1:12">
      <c r="A806" s="67" t="str">
        <f>IFERROR(IF(MATCH(L806,Medical!W:W,0)&gt;0,"Y","N"),"N")</f>
        <v>N</v>
      </c>
      <c r="B806" s="68" t="s">
        <v>2249</v>
      </c>
      <c r="C806" s="68" t="s">
        <v>2330</v>
      </c>
      <c r="D806" s="68" t="s">
        <v>1521</v>
      </c>
      <c r="E806" s="68">
        <v>50</v>
      </c>
      <c r="F806" s="68" t="s">
        <v>2331</v>
      </c>
      <c r="G806" s="68">
        <v>8</v>
      </c>
      <c r="H806" s="68" t="b">
        <v>0</v>
      </c>
      <c r="I806" s="68"/>
      <c r="J806" s="68"/>
      <c r="K806" s="23" t="b">
        <v>0</v>
      </c>
      <c r="L806" s="22" t="str">
        <f t="shared" si="12"/>
        <v>PRIOR_AUTH-AUTH_SECONDARY_DIAG_DESC</v>
      </c>
    </row>
    <row r="807" spans="1:12">
      <c r="A807" s="67" t="str">
        <f>IFERROR(IF(MATCH(L807,Medical!W:W,0)&gt;0,"Y","N"),"N")</f>
        <v>N</v>
      </c>
      <c r="B807" s="68" t="s">
        <v>2249</v>
      </c>
      <c r="C807" s="68" t="s">
        <v>1690</v>
      </c>
      <c r="D807" s="68" t="s">
        <v>1561</v>
      </c>
      <c r="E807" s="68">
        <v>51</v>
      </c>
      <c r="F807" s="68" t="s">
        <v>2332</v>
      </c>
      <c r="G807" s="68">
        <v>8</v>
      </c>
      <c r="H807" s="68" t="b">
        <v>0</v>
      </c>
      <c r="I807" s="68"/>
      <c r="J807" s="68" t="s">
        <v>1691</v>
      </c>
      <c r="K807" s="23" t="b">
        <v>0</v>
      </c>
      <c r="L807" s="22" t="str">
        <f t="shared" si="12"/>
        <v>PRIOR_AUTH-PAT_AGE</v>
      </c>
    </row>
    <row r="808" spans="1:12">
      <c r="A808" s="67" t="str">
        <f>IFERROR(IF(MATCH(L808,Medical!W:W,0)&gt;0,"Y","N"),"N")</f>
        <v>N</v>
      </c>
      <c r="B808" s="68" t="s">
        <v>2333</v>
      </c>
      <c r="C808" s="68" t="s">
        <v>1517</v>
      </c>
      <c r="D808" s="68" t="s">
        <v>1518</v>
      </c>
      <c r="E808" s="68">
        <v>1</v>
      </c>
      <c r="F808" s="68" t="s">
        <v>1519</v>
      </c>
      <c r="G808" s="68">
        <v>9</v>
      </c>
      <c r="H808" s="68" t="b">
        <v>1</v>
      </c>
      <c r="I808" s="68"/>
      <c r="J808" s="68"/>
      <c r="K808" s="23" t="b">
        <v>0</v>
      </c>
      <c r="L808" s="22" t="str">
        <f t="shared" si="12"/>
        <v>PRIOR_AUTH_AVG_COST-DP_CREATE_TIMESTAMP</v>
      </c>
    </row>
    <row r="809" spans="1:12">
      <c r="A809" s="67" t="str">
        <f>IFERROR(IF(MATCH(L809,Medical!W:W,0)&gt;0,"Y","N"),"N")</f>
        <v>N</v>
      </c>
      <c r="B809" s="68" t="s">
        <v>2333</v>
      </c>
      <c r="C809" s="68" t="s">
        <v>1520</v>
      </c>
      <c r="D809" s="68" t="s">
        <v>1518</v>
      </c>
      <c r="E809" s="68">
        <v>2</v>
      </c>
      <c r="F809" s="68" t="s">
        <v>1519</v>
      </c>
      <c r="G809" s="68">
        <v>9</v>
      </c>
      <c r="H809" s="68" t="b">
        <v>1</v>
      </c>
      <c r="I809" s="68"/>
      <c r="J809" s="68"/>
      <c r="K809" s="23" t="b">
        <v>0</v>
      </c>
      <c r="L809" s="22" t="str">
        <f t="shared" si="12"/>
        <v>PRIOR_AUTH_AVG_COST-DP_UPDATE_TIMESTAMP</v>
      </c>
    </row>
    <row r="810" spans="1:12">
      <c r="A810" s="67" t="str">
        <f>IFERROR(IF(MATCH(L810,Medical!W:W,0)&gt;0,"Y","N"),"N")</f>
        <v>N</v>
      </c>
      <c r="B810" s="68" t="s">
        <v>2333</v>
      </c>
      <c r="C810" s="68" t="s">
        <v>477</v>
      </c>
      <c r="D810" s="68" t="s">
        <v>1521</v>
      </c>
      <c r="E810" s="68">
        <v>3</v>
      </c>
      <c r="F810" s="68" t="s">
        <v>1522</v>
      </c>
      <c r="G810" s="68">
        <v>9</v>
      </c>
      <c r="H810" s="68" t="b">
        <v>1</v>
      </c>
      <c r="I810" s="68"/>
      <c r="J810" s="68"/>
      <c r="K810" s="23" t="b">
        <v>0</v>
      </c>
      <c r="L810" s="22" t="str">
        <f t="shared" si="12"/>
        <v>PRIOR_AUTH_AVG_COST-DP_RUN_ID</v>
      </c>
    </row>
    <row r="811" spans="1:12">
      <c r="A811" s="67" t="str">
        <f>IFERROR(IF(MATCH(L811,Medical!W:W,0)&gt;0,"Y","N"),"N")</f>
        <v>N</v>
      </c>
      <c r="B811" s="68" t="s">
        <v>2333</v>
      </c>
      <c r="C811" s="68" t="s">
        <v>1523</v>
      </c>
      <c r="D811" s="68" t="s">
        <v>1847</v>
      </c>
      <c r="E811" s="68">
        <v>3</v>
      </c>
      <c r="F811" s="68" t="s">
        <v>2170</v>
      </c>
      <c r="G811" s="68">
        <v>9</v>
      </c>
      <c r="H811" s="68" t="b">
        <v>1</v>
      </c>
      <c r="I811" s="68"/>
      <c r="J811" s="68"/>
      <c r="K811" s="23" t="b">
        <v>0</v>
      </c>
      <c r="L811" s="22" t="str">
        <f t="shared" si="12"/>
        <v>PRIOR_AUTH_AVG_COST-DP_LAST_LOAD_FLAG</v>
      </c>
    </row>
    <row r="812" spans="1:12">
      <c r="A812" s="67" t="str">
        <f>IFERROR(IF(MATCH(L812,Medical!W:W,0)&gt;0,"Y","N"),"N")</f>
        <v>N</v>
      </c>
      <c r="B812" s="68" t="s">
        <v>2333</v>
      </c>
      <c r="C812" s="68" t="s">
        <v>2334</v>
      </c>
      <c r="D812" s="68" t="s">
        <v>1527</v>
      </c>
      <c r="E812" s="68">
        <v>5</v>
      </c>
      <c r="F812" s="68" t="s">
        <v>2251</v>
      </c>
      <c r="G812" s="68">
        <v>9</v>
      </c>
      <c r="H812" s="68" t="b">
        <v>1</v>
      </c>
      <c r="I812" s="68"/>
      <c r="J812" s="68"/>
      <c r="K812" s="23" t="b">
        <v>0</v>
      </c>
      <c r="L812" s="22" t="str">
        <f t="shared" si="12"/>
        <v>PRIOR_AUTH_AVG_COST-PRIOR_AUTH_COST_SID</v>
      </c>
    </row>
    <row r="813" spans="1:12">
      <c r="A813" s="67" t="str">
        <f>IFERROR(IF(MATCH(L813,Medical!W:W,0)&gt;0,"Y","N"),"N")</f>
        <v>N</v>
      </c>
      <c r="B813" s="68" t="s">
        <v>2333</v>
      </c>
      <c r="C813" s="68" t="s">
        <v>2335</v>
      </c>
      <c r="D813" s="68" t="s">
        <v>1561</v>
      </c>
      <c r="E813" s="68">
        <v>6</v>
      </c>
      <c r="F813" s="68" t="s">
        <v>2336</v>
      </c>
      <c r="G813" s="68">
        <v>9</v>
      </c>
      <c r="H813" s="68" t="b">
        <v>0</v>
      </c>
      <c r="I813" s="68"/>
      <c r="J813" s="68"/>
      <c r="K813" s="23" t="b">
        <v>0</v>
      </c>
      <c r="L813" s="22" t="str">
        <f t="shared" si="12"/>
        <v>PRIOR_AUTH_AVG_COST-AUTH_AVG_AUTO_APPROVAL_REVIEW_COST_AMT</v>
      </c>
    </row>
    <row r="814" spans="1:12">
      <c r="A814" s="67" t="str">
        <f>IFERROR(IF(MATCH(L814,Medical!W:W,0)&gt;0,"Y","N"),"N")</f>
        <v>N</v>
      </c>
      <c r="B814" s="68" t="s">
        <v>2333</v>
      </c>
      <c r="C814" s="68" t="s">
        <v>2337</v>
      </c>
      <c r="D814" s="68" t="s">
        <v>1561</v>
      </c>
      <c r="E814" s="68">
        <v>7</v>
      </c>
      <c r="F814" s="68" t="s">
        <v>2338</v>
      </c>
      <c r="G814" s="68">
        <v>9</v>
      </c>
      <c r="H814" s="68" t="b">
        <v>0</v>
      </c>
      <c r="I814" s="68"/>
      <c r="J814" s="68"/>
      <c r="K814" s="23" t="b">
        <v>0</v>
      </c>
      <c r="L814" s="22" t="str">
        <f t="shared" si="12"/>
        <v>PRIOR_AUTH_AVG_COST-AUTH_AVG_NURSE_REVIEW_COST_AMT</v>
      </c>
    </row>
    <row r="815" spans="1:12">
      <c r="A815" s="67" t="str">
        <f>IFERROR(IF(MATCH(L815,Medical!W:W,0)&gt;0,"Y","N"),"N")</f>
        <v>N</v>
      </c>
      <c r="B815" s="68" t="s">
        <v>2333</v>
      </c>
      <c r="C815" s="68" t="s">
        <v>2339</v>
      </c>
      <c r="D815" s="68" t="s">
        <v>1561</v>
      </c>
      <c r="E815" s="68">
        <v>8</v>
      </c>
      <c r="F815" s="68" t="s">
        <v>2340</v>
      </c>
      <c r="G815" s="68">
        <v>9</v>
      </c>
      <c r="H815" s="68" t="b">
        <v>0</v>
      </c>
      <c r="I815" s="68"/>
      <c r="J815" s="68"/>
      <c r="K815" s="23" t="b">
        <v>0</v>
      </c>
      <c r="L815" s="22" t="str">
        <f t="shared" si="12"/>
        <v>PRIOR_AUTH_AVG_COST-AUTH_AVG_MD_REVIEW_COST_AMT</v>
      </c>
    </row>
    <row r="816" spans="1:12">
      <c r="A816" s="67" t="str">
        <f>IFERROR(IF(MATCH(L816,Medical!W:W,0)&gt;0,"Y","N"),"N")</f>
        <v>N</v>
      </c>
      <c r="B816" s="68" t="s">
        <v>2333</v>
      </c>
      <c r="C816" s="68" t="s">
        <v>2341</v>
      </c>
      <c r="D816" s="68" t="s">
        <v>1561</v>
      </c>
      <c r="E816" s="68">
        <v>9</v>
      </c>
      <c r="F816" s="68" t="s">
        <v>2342</v>
      </c>
      <c r="G816" s="68">
        <v>9</v>
      </c>
      <c r="H816" s="68" t="b">
        <v>0</v>
      </c>
      <c r="I816" s="68"/>
      <c r="J816" s="68"/>
      <c r="K816" s="23" t="b">
        <v>0</v>
      </c>
      <c r="L816" s="22" t="str">
        <f t="shared" si="12"/>
        <v>PRIOR_AUTH_AVG_COST-AUTH_AVG_PHARMA_REVIEW_COST_AMT</v>
      </c>
    </row>
    <row r="817" spans="1:12">
      <c r="A817" s="67" t="str">
        <f>IFERROR(IF(MATCH(L817,Medical!W:W,0)&gt;0,"Y","N"),"N")</f>
        <v>N</v>
      </c>
      <c r="B817" s="68" t="s">
        <v>2333</v>
      </c>
      <c r="C817" s="68" t="s">
        <v>2343</v>
      </c>
      <c r="D817" s="68" t="s">
        <v>1561</v>
      </c>
      <c r="E817" s="68">
        <v>10</v>
      </c>
      <c r="F817" s="68" t="s">
        <v>2344</v>
      </c>
      <c r="G817" s="68">
        <v>9</v>
      </c>
      <c r="H817" s="68" t="b">
        <v>0</v>
      </c>
      <c r="I817" s="68"/>
      <c r="J817" s="68"/>
      <c r="K817" s="23" t="b">
        <v>0</v>
      </c>
      <c r="L817" s="22" t="str">
        <f t="shared" si="12"/>
        <v>PRIOR_AUTH_AVG_COST-AUTH_AVG_ADMIN_REVIEW_COST_AMT</v>
      </c>
    </row>
    <row r="818" spans="1:12">
      <c r="A818" s="67" t="str">
        <f>IFERROR(IF(MATCH(L818,Medical!W:W,0)&gt;0,"Y","N"),"N")</f>
        <v>N</v>
      </c>
      <c r="B818" s="68" t="s">
        <v>2333</v>
      </c>
      <c r="C818" s="68" t="s">
        <v>2345</v>
      </c>
      <c r="D818" s="68" t="s">
        <v>1561</v>
      </c>
      <c r="E818" s="68">
        <v>11</v>
      </c>
      <c r="F818" s="68" t="s">
        <v>2346</v>
      </c>
      <c r="G818" s="68">
        <v>9</v>
      </c>
      <c r="H818" s="68" t="b">
        <v>0</v>
      </c>
      <c r="I818" s="68"/>
      <c r="J818" s="68"/>
      <c r="K818" s="23" t="b">
        <v>0</v>
      </c>
      <c r="L818" s="22" t="str">
        <f t="shared" si="12"/>
        <v>PRIOR_AUTH_AVG_COST-AUTH_AVG_APPEAL_NURSE_REVIEW_COST_AMT</v>
      </c>
    </row>
    <row r="819" spans="1:12">
      <c r="A819" s="67" t="str">
        <f>IFERROR(IF(MATCH(L819,Medical!W:W,0)&gt;0,"Y","N"),"N")</f>
        <v>N</v>
      </c>
      <c r="B819" s="68" t="s">
        <v>2333</v>
      </c>
      <c r="C819" s="68" t="s">
        <v>2347</v>
      </c>
      <c r="D819" s="68" t="s">
        <v>1561</v>
      </c>
      <c r="E819" s="68">
        <v>12</v>
      </c>
      <c r="F819" s="68" t="s">
        <v>2348</v>
      </c>
      <c r="G819" s="68">
        <v>9</v>
      </c>
      <c r="H819" s="68" t="b">
        <v>0</v>
      </c>
      <c r="I819" s="68"/>
      <c r="J819" s="68"/>
      <c r="K819" s="23" t="b">
        <v>0</v>
      </c>
      <c r="L819" s="22" t="str">
        <f t="shared" si="12"/>
        <v>PRIOR_AUTH_AVG_COST-AUTH_AVG_APPEAL_MD_REVIEW_COST_AMT</v>
      </c>
    </row>
    <row r="820" spans="1:12">
      <c r="A820" s="67" t="str">
        <f>IFERROR(IF(MATCH(L820,Medical!W:W,0)&gt;0,"Y","N"),"N")</f>
        <v>N</v>
      </c>
      <c r="B820" s="68" t="s">
        <v>2333</v>
      </c>
      <c r="C820" s="68" t="s">
        <v>2349</v>
      </c>
      <c r="D820" s="68" t="s">
        <v>1561</v>
      </c>
      <c r="E820" s="68">
        <v>13</v>
      </c>
      <c r="F820" s="68" t="s">
        <v>2350</v>
      </c>
      <c r="G820" s="68">
        <v>9</v>
      </c>
      <c r="H820" s="68" t="b">
        <v>0</v>
      </c>
      <c r="I820" s="68"/>
      <c r="J820" s="68"/>
      <c r="K820" s="23" t="b">
        <v>0</v>
      </c>
      <c r="L820" s="22" t="str">
        <f t="shared" si="12"/>
        <v>PRIOR_AUTH_AVG_COST-AUTH_AVG_APPEAL_PHARMA_REVIEW_COST_AMT</v>
      </c>
    </row>
    <row r="821" spans="1:12">
      <c r="A821" s="67" t="str">
        <f>IFERROR(IF(MATCH(L821,Medical!W:W,0)&gt;0,"Y","N"),"N")</f>
        <v>N</v>
      </c>
      <c r="B821" s="68" t="s">
        <v>2333</v>
      </c>
      <c r="C821" s="68" t="s">
        <v>2351</v>
      </c>
      <c r="D821" s="68" t="s">
        <v>1561</v>
      </c>
      <c r="E821" s="68">
        <v>14</v>
      </c>
      <c r="F821" s="68" t="s">
        <v>2352</v>
      </c>
      <c r="G821" s="68">
        <v>9</v>
      </c>
      <c r="H821" s="68" t="b">
        <v>0</v>
      </c>
      <c r="I821" s="68"/>
      <c r="J821" s="68"/>
      <c r="K821" s="23" t="b">
        <v>0</v>
      </c>
      <c r="L821" s="22" t="str">
        <f t="shared" si="12"/>
        <v>PRIOR_AUTH_AVG_COST-AUTH_AVG_NURSE_REVIEWED_PER_HOUR_CNT</v>
      </c>
    </row>
    <row r="822" spans="1:12">
      <c r="A822" s="67" t="str">
        <f>IFERROR(IF(MATCH(L822,Medical!W:W,0)&gt;0,"Y","N"),"N")</f>
        <v>N</v>
      </c>
      <c r="B822" s="68" t="s">
        <v>2333</v>
      </c>
      <c r="C822" s="68" t="s">
        <v>2353</v>
      </c>
      <c r="D822" s="68" t="s">
        <v>1561</v>
      </c>
      <c r="E822" s="68">
        <v>15</v>
      </c>
      <c r="F822" s="68" t="s">
        <v>2354</v>
      </c>
      <c r="G822" s="68">
        <v>9</v>
      </c>
      <c r="H822" s="68" t="b">
        <v>0</v>
      </c>
      <c r="I822" s="68"/>
      <c r="J822" s="68"/>
      <c r="K822" s="23" t="b">
        <v>0</v>
      </c>
      <c r="L822" s="22" t="str">
        <f t="shared" si="12"/>
        <v>PRIOR_AUTH_AVG_COST-AUTH_AVG_MD_REVIEWED_PER_HOUR_CNT</v>
      </c>
    </row>
    <row r="823" spans="1:12">
      <c r="A823" s="67" t="str">
        <f>IFERROR(IF(MATCH(L823,Medical!W:W,0)&gt;0,"Y","N"),"N")</f>
        <v>N</v>
      </c>
      <c r="B823" s="68" t="s">
        <v>2333</v>
      </c>
      <c r="C823" s="68" t="s">
        <v>2355</v>
      </c>
      <c r="D823" s="68" t="s">
        <v>1561</v>
      </c>
      <c r="E823" s="68">
        <v>16</v>
      </c>
      <c r="F823" s="68" t="s">
        <v>2356</v>
      </c>
      <c r="G823" s="68">
        <v>9</v>
      </c>
      <c r="H823" s="68" t="b">
        <v>0</v>
      </c>
      <c r="I823" s="68"/>
      <c r="J823" s="68"/>
      <c r="K823" s="23" t="b">
        <v>0</v>
      </c>
      <c r="L823" s="22" t="str">
        <f t="shared" si="12"/>
        <v>PRIOR_AUTH_AVG_COST-AUTH_AVG_PHARMA_REVIEWED_PER_HOUR_CNT</v>
      </c>
    </row>
    <row r="824" spans="1:12">
      <c r="A824" s="67" t="str">
        <f>IFERROR(IF(MATCH(L824,Medical!W:W,0)&gt;0,"Y","N"),"N")</f>
        <v>N</v>
      </c>
      <c r="B824" s="68" t="s">
        <v>2333</v>
      </c>
      <c r="C824" s="68" t="s">
        <v>2357</v>
      </c>
      <c r="D824" s="68" t="s">
        <v>1561</v>
      </c>
      <c r="E824" s="68">
        <v>17</v>
      </c>
      <c r="F824" s="68" t="s">
        <v>2358</v>
      </c>
      <c r="G824" s="68">
        <v>9</v>
      </c>
      <c r="H824" s="68" t="b">
        <v>0</v>
      </c>
      <c r="I824" s="68"/>
      <c r="J824" s="68"/>
      <c r="K824" s="23" t="b">
        <v>0</v>
      </c>
      <c r="L824" s="22" t="str">
        <f t="shared" si="12"/>
        <v>PRIOR_AUTH_AVG_COST-AUTH_AVG_ADMIN_REVIEWED_PER_HOUR_CNT</v>
      </c>
    </row>
    <row r="825" spans="1:12">
      <c r="A825" s="67" t="str">
        <f>IFERROR(IF(MATCH(L825,Medical!W:W,0)&gt;0,"Y","N"),"N")</f>
        <v>N</v>
      </c>
      <c r="B825" s="68" t="s">
        <v>2333</v>
      </c>
      <c r="C825" s="68" t="s">
        <v>2359</v>
      </c>
      <c r="D825" s="68" t="s">
        <v>1561</v>
      </c>
      <c r="E825" s="68">
        <v>18</v>
      </c>
      <c r="F825" s="68" t="s">
        <v>2360</v>
      </c>
      <c r="G825" s="68">
        <v>9</v>
      </c>
      <c r="H825" s="68" t="b">
        <v>0</v>
      </c>
      <c r="I825" s="68"/>
      <c r="J825" s="68"/>
      <c r="K825" s="23" t="b">
        <v>0</v>
      </c>
      <c r="L825" s="22" t="str">
        <f t="shared" si="12"/>
        <v>PRIOR_AUTH_AVG_COST-AUTH_AVG_APPROVAL_RATE</v>
      </c>
    </row>
    <row r="826" spans="1:12">
      <c r="A826" s="67" t="str">
        <f>IFERROR(IF(MATCH(L826,Medical!W:W,0)&gt;0,"Y","N"),"N")</f>
        <v>N</v>
      </c>
      <c r="B826" s="68" t="s">
        <v>2333</v>
      </c>
      <c r="C826" s="68" t="s">
        <v>2361</v>
      </c>
      <c r="D826" s="68" t="s">
        <v>1561</v>
      </c>
      <c r="E826" s="68">
        <v>19</v>
      </c>
      <c r="F826" s="68" t="s">
        <v>2362</v>
      </c>
      <c r="G826" s="68">
        <v>9</v>
      </c>
      <c r="H826" s="68" t="b">
        <v>0</v>
      </c>
      <c r="I826" s="68"/>
      <c r="J826" s="68"/>
      <c r="K826" s="23" t="b">
        <v>0</v>
      </c>
      <c r="L826" s="22" t="str">
        <f t="shared" si="12"/>
        <v>PRIOR_AUTH_AVG_COST-AUTH_AVG_DENIAL_RATE</v>
      </c>
    </row>
    <row r="827" spans="1:12">
      <c r="A827" s="67" t="str">
        <f>IFERROR(IF(MATCH(L827,Medical!W:W,0)&gt;0,"Y","N"),"N")</f>
        <v>N</v>
      </c>
      <c r="B827" s="68" t="s">
        <v>2333</v>
      </c>
      <c r="C827" s="68" t="s">
        <v>2363</v>
      </c>
      <c r="D827" s="68" t="s">
        <v>1561</v>
      </c>
      <c r="E827" s="68">
        <v>20</v>
      </c>
      <c r="F827" s="68" t="s">
        <v>2364</v>
      </c>
      <c r="G827" s="68">
        <v>9</v>
      </c>
      <c r="H827" s="68" t="b">
        <v>0</v>
      </c>
      <c r="I827" s="68"/>
      <c r="J827" s="68"/>
      <c r="K827" s="23" t="b">
        <v>0</v>
      </c>
      <c r="L827" s="22" t="str">
        <f t="shared" si="12"/>
        <v>PRIOR_AUTH_AVG_COST-AUTH_AVG_APPEAL_RATE</v>
      </c>
    </row>
    <row r="828" spans="1:12">
      <c r="A828" s="67" t="str">
        <f>IFERROR(IF(MATCH(L828,Medical!W:W,0)&gt;0,"Y","N"),"N")</f>
        <v>N</v>
      </c>
      <c r="B828" s="68" t="s">
        <v>2333</v>
      </c>
      <c r="C828" s="68" t="s">
        <v>2365</v>
      </c>
      <c r="D828" s="68" t="s">
        <v>1561</v>
      </c>
      <c r="E828" s="68">
        <v>21</v>
      </c>
      <c r="F828" s="68" t="s">
        <v>2366</v>
      </c>
      <c r="G828" s="68">
        <v>9</v>
      </c>
      <c r="H828" s="68" t="b">
        <v>0</v>
      </c>
      <c r="I828" s="68"/>
      <c r="J828" s="68"/>
      <c r="K828" s="23" t="b">
        <v>0</v>
      </c>
      <c r="L828" s="22" t="str">
        <f t="shared" si="12"/>
        <v>PRIOR_AUTH_AVG_COST-AUTH_AVG_OVERTURN_RATE</v>
      </c>
    </row>
  </sheetData>
  <autoFilter ref="A1:L828" xr:uid="{BEF2D91E-D0F5-4740-BB4F-2BC29EC33E42}"/>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24137-2EF2-463E-B27D-7A3CB1FF6CDF}">
  <dimension ref="A1:H923"/>
  <sheetViews>
    <sheetView topLeftCell="A169" workbookViewId="0">
      <selection activeCell="B227" sqref="B227"/>
    </sheetView>
  </sheetViews>
  <sheetFormatPr defaultColWidth="8.7109375" defaultRowHeight="15"/>
  <cols>
    <col min="1" max="1" width="23.5703125" customWidth="1"/>
    <col min="2" max="2" width="38.28515625" customWidth="1"/>
    <col min="3" max="3" width="12.140625" hidden="1" customWidth="1"/>
    <col min="4" max="4" width="19.85546875" customWidth="1"/>
    <col min="5" max="5" width="10.85546875" bestFit="1" customWidth="1"/>
    <col min="6" max="6" width="10.7109375" bestFit="1" customWidth="1"/>
    <col min="7" max="7" width="13.28515625" bestFit="1" customWidth="1"/>
    <col min="8" max="12" width="9.140625"/>
    <col min="13" max="13" width="27" customWidth="1"/>
    <col min="14" max="14" width="33.42578125" customWidth="1"/>
  </cols>
  <sheetData>
    <row r="1" spans="1:8">
      <c r="A1" s="71" t="s">
        <v>2367</v>
      </c>
      <c r="B1" s="72" t="s">
        <v>2368</v>
      </c>
      <c r="C1" s="71" t="s">
        <v>2369</v>
      </c>
      <c r="D1" s="73" t="s">
        <v>2370</v>
      </c>
      <c r="E1" s="73" t="s">
        <v>2371</v>
      </c>
      <c r="F1" s="73" t="s">
        <v>2372</v>
      </c>
      <c r="G1" s="73" t="s">
        <v>2373</v>
      </c>
      <c r="H1" s="73" t="s">
        <v>2369</v>
      </c>
    </row>
    <row r="2" spans="1:8">
      <c r="A2" s="58" t="s">
        <v>2374</v>
      </c>
      <c r="B2" s="58" t="s">
        <v>2154</v>
      </c>
      <c r="C2" s="58">
        <v>4</v>
      </c>
      <c r="D2" s="58"/>
      <c r="E2" s="58"/>
      <c r="F2" s="58"/>
      <c r="G2" s="64"/>
      <c r="H2" s="60"/>
    </row>
    <row r="3" spans="1:8">
      <c r="A3" s="58" t="s">
        <v>2374</v>
      </c>
      <c r="B3" s="58" t="s">
        <v>83</v>
      </c>
      <c r="C3" s="58">
        <v>4</v>
      </c>
      <c r="D3" s="58"/>
      <c r="E3" s="58" t="s">
        <v>2375</v>
      </c>
      <c r="F3" s="58"/>
      <c r="G3" s="64"/>
      <c r="H3" s="60"/>
    </row>
    <row r="4" spans="1:8">
      <c r="A4" s="58" t="s">
        <v>2374</v>
      </c>
      <c r="B4" s="58" t="s">
        <v>2135</v>
      </c>
      <c r="C4" s="58">
        <v>4</v>
      </c>
      <c r="D4" s="58"/>
      <c r="E4" s="58" t="s">
        <v>2375</v>
      </c>
      <c r="F4" s="58"/>
      <c r="G4" s="64"/>
      <c r="H4" s="60"/>
    </row>
    <row r="5" spans="1:8">
      <c r="A5" s="58" t="s">
        <v>2376</v>
      </c>
      <c r="B5" s="58" t="s">
        <v>2137</v>
      </c>
      <c r="C5" s="58">
        <v>3</v>
      </c>
      <c r="D5" s="58"/>
      <c r="E5" s="58"/>
      <c r="F5" s="58"/>
      <c r="G5" s="64"/>
      <c r="H5" s="60"/>
    </row>
    <row r="6" spans="1:8">
      <c r="A6" s="58" t="s">
        <v>2376</v>
      </c>
      <c r="B6" s="58" t="s">
        <v>2138</v>
      </c>
      <c r="C6" s="58">
        <v>4</v>
      </c>
      <c r="D6" s="58"/>
      <c r="E6" s="58"/>
      <c r="F6" s="58"/>
      <c r="G6" s="64"/>
      <c r="H6" s="60"/>
    </row>
    <row r="7" spans="1:8">
      <c r="A7" s="58" t="s">
        <v>2376</v>
      </c>
      <c r="B7" s="58" t="s">
        <v>2139</v>
      </c>
      <c r="C7" s="58">
        <v>4</v>
      </c>
      <c r="D7" s="58"/>
      <c r="E7" s="58"/>
      <c r="F7" s="58"/>
      <c r="G7" s="64"/>
      <c r="H7" s="60"/>
    </row>
    <row r="8" spans="1:8">
      <c r="A8" s="58" t="s">
        <v>2376</v>
      </c>
      <c r="B8" s="58" t="s">
        <v>2140</v>
      </c>
      <c r="C8" s="58">
        <v>4</v>
      </c>
      <c r="D8" s="58"/>
      <c r="E8" s="58"/>
      <c r="F8" s="58"/>
      <c r="G8" s="64"/>
      <c r="H8" s="60"/>
    </row>
    <row r="9" spans="1:8">
      <c r="A9" s="58" t="s">
        <v>2376</v>
      </c>
      <c r="B9" s="58" t="s">
        <v>2141</v>
      </c>
      <c r="C9" s="58">
        <v>4</v>
      </c>
      <c r="D9" s="58"/>
      <c r="E9" s="58"/>
      <c r="F9" s="58"/>
      <c r="G9" s="64"/>
      <c r="H9" s="60"/>
    </row>
    <row r="10" spans="1:8">
      <c r="A10" s="58" t="s">
        <v>2376</v>
      </c>
      <c r="B10" s="58" t="s">
        <v>2142</v>
      </c>
      <c r="C10" s="58">
        <v>4</v>
      </c>
      <c r="D10" s="58"/>
      <c r="E10" s="58"/>
      <c r="F10" s="58"/>
      <c r="G10" s="64"/>
      <c r="H10" s="60"/>
    </row>
    <row r="11" spans="1:8">
      <c r="A11" s="58" t="s">
        <v>2376</v>
      </c>
      <c r="B11" s="58" t="s">
        <v>2143</v>
      </c>
      <c r="C11" s="58">
        <v>4</v>
      </c>
      <c r="D11" s="58"/>
      <c r="E11" s="58"/>
      <c r="F11" s="58"/>
      <c r="G11" s="64"/>
      <c r="H11" s="60"/>
    </row>
    <row r="12" spans="1:8">
      <c r="A12" s="58" t="s">
        <v>2376</v>
      </c>
      <c r="B12" s="58" t="s">
        <v>2144</v>
      </c>
      <c r="C12" s="58">
        <v>4</v>
      </c>
      <c r="D12" s="58"/>
      <c r="E12" s="58"/>
      <c r="F12" s="58"/>
      <c r="G12" s="64"/>
      <c r="H12" s="60"/>
    </row>
    <row r="13" spans="1:8">
      <c r="A13" s="58" t="s">
        <v>2376</v>
      </c>
      <c r="B13" s="58" t="s">
        <v>2149</v>
      </c>
      <c r="C13" s="58">
        <v>3</v>
      </c>
      <c r="D13" s="58"/>
      <c r="E13" s="58"/>
      <c r="F13" s="58"/>
      <c r="G13" s="64"/>
      <c r="H13" s="60"/>
    </row>
    <row r="14" spans="1:8">
      <c r="A14" s="58" t="s">
        <v>2377</v>
      </c>
      <c r="B14" s="58" t="s">
        <v>93</v>
      </c>
      <c r="C14" s="58">
        <v>4</v>
      </c>
      <c r="D14" s="58"/>
      <c r="E14" s="58"/>
      <c r="F14" s="58"/>
      <c r="G14" s="64"/>
      <c r="H14" s="60"/>
    </row>
    <row r="15" spans="1:8">
      <c r="A15" s="58" t="s">
        <v>2377</v>
      </c>
      <c r="B15" s="58" t="s">
        <v>1878</v>
      </c>
      <c r="C15" s="58">
        <v>4</v>
      </c>
      <c r="D15" s="58"/>
      <c r="E15" s="58"/>
      <c r="F15" s="58"/>
      <c r="G15" s="64"/>
      <c r="H15" s="60"/>
    </row>
    <row r="16" spans="1:8">
      <c r="A16" s="58" t="s">
        <v>2377</v>
      </c>
      <c r="B16" s="58" t="s">
        <v>95</v>
      </c>
      <c r="C16" s="58">
        <v>3</v>
      </c>
      <c r="D16" s="58"/>
      <c r="E16" s="58"/>
      <c r="F16" s="58" t="s">
        <v>2375</v>
      </c>
      <c r="G16" s="64"/>
      <c r="H16" s="60">
        <v>1</v>
      </c>
    </row>
    <row r="17" spans="1:8">
      <c r="A17" s="58" t="s">
        <v>2377</v>
      </c>
      <c r="B17" s="59" t="s">
        <v>102</v>
      </c>
      <c r="C17" s="58">
        <v>3</v>
      </c>
      <c r="D17" s="58"/>
      <c r="E17" s="58" t="s">
        <v>2375</v>
      </c>
      <c r="F17" s="58"/>
      <c r="G17" s="64"/>
      <c r="H17" s="60"/>
    </row>
    <row r="18" spans="1:8">
      <c r="A18" s="58" t="s">
        <v>2377</v>
      </c>
      <c r="B18" s="58" t="s">
        <v>98</v>
      </c>
      <c r="C18" s="58">
        <v>3</v>
      </c>
      <c r="D18" s="58"/>
      <c r="E18" s="58" t="s">
        <v>2375</v>
      </c>
      <c r="F18" s="58"/>
      <c r="G18" s="64"/>
      <c r="H18" s="60"/>
    </row>
    <row r="19" spans="1:8">
      <c r="A19" s="58" t="s">
        <v>2377</v>
      </c>
      <c r="B19" s="58" t="s">
        <v>1881</v>
      </c>
      <c r="C19" s="58">
        <v>4</v>
      </c>
      <c r="D19" s="58"/>
      <c r="E19" s="58"/>
      <c r="F19" s="58"/>
      <c r="G19" s="64"/>
      <c r="H19" s="60"/>
    </row>
    <row r="20" spans="1:8">
      <c r="A20" s="58" t="s">
        <v>2377</v>
      </c>
      <c r="B20" s="58" t="s">
        <v>1882</v>
      </c>
      <c r="C20" s="58">
        <v>4</v>
      </c>
      <c r="D20" s="58"/>
      <c r="E20" s="58"/>
      <c r="F20" s="58"/>
      <c r="G20" s="64"/>
      <c r="H20" s="60"/>
    </row>
    <row r="21" spans="1:8">
      <c r="A21" s="58" t="s">
        <v>2377</v>
      </c>
      <c r="B21" s="58" t="s">
        <v>1883</v>
      </c>
      <c r="C21" s="58">
        <v>4</v>
      </c>
      <c r="D21" s="58"/>
      <c r="E21" s="58"/>
      <c r="F21" s="58"/>
      <c r="G21" s="64"/>
      <c r="H21" s="60"/>
    </row>
    <row r="22" spans="1:8">
      <c r="A22" s="58" t="s">
        <v>2377</v>
      </c>
      <c r="B22" s="58" t="s">
        <v>1884</v>
      </c>
      <c r="C22" s="58">
        <v>4</v>
      </c>
      <c r="D22" s="58"/>
      <c r="E22" s="58"/>
      <c r="F22" s="58"/>
      <c r="G22" s="64"/>
      <c r="H22" s="60"/>
    </row>
    <row r="23" spans="1:8">
      <c r="A23" s="58" t="s">
        <v>2377</v>
      </c>
      <c r="B23" s="58" t="s">
        <v>1885</v>
      </c>
      <c r="C23" s="58">
        <v>4</v>
      </c>
      <c r="D23" s="58"/>
      <c r="E23" s="58"/>
      <c r="F23" s="58"/>
      <c r="G23" s="64"/>
      <c r="H23" s="60"/>
    </row>
    <row r="24" spans="1:8">
      <c r="A24" s="58" t="s">
        <v>2377</v>
      </c>
      <c r="B24" s="58" t="s">
        <v>128</v>
      </c>
      <c r="C24" s="58">
        <v>3</v>
      </c>
      <c r="D24" s="58"/>
      <c r="E24" s="58"/>
      <c r="F24" s="58" t="s">
        <v>2375</v>
      </c>
      <c r="G24" s="64"/>
      <c r="H24" s="60"/>
    </row>
    <row r="25" spans="1:8">
      <c r="A25" s="58" t="s">
        <v>2377</v>
      </c>
      <c r="B25" s="58" t="s">
        <v>130</v>
      </c>
      <c r="C25" s="58">
        <v>3</v>
      </c>
      <c r="D25" s="58"/>
      <c r="E25" s="58"/>
      <c r="F25" s="58" t="s">
        <v>2375</v>
      </c>
      <c r="G25" s="64"/>
      <c r="H25" s="60"/>
    </row>
    <row r="26" spans="1:8">
      <c r="A26" s="58" t="s">
        <v>2377</v>
      </c>
      <c r="B26" s="58" t="s">
        <v>1807</v>
      </c>
      <c r="C26" s="58">
        <v>4</v>
      </c>
      <c r="D26" s="58"/>
      <c r="E26" s="58"/>
      <c r="F26" s="58"/>
      <c r="G26" s="64"/>
      <c r="H26" s="60"/>
    </row>
    <row r="27" spans="1:8">
      <c r="A27" s="58" t="s">
        <v>2377</v>
      </c>
      <c r="B27" s="58" t="s">
        <v>1811</v>
      </c>
      <c r="C27" s="58">
        <v>1</v>
      </c>
      <c r="D27" s="58"/>
      <c r="E27" s="58" t="s">
        <v>2375</v>
      </c>
      <c r="F27" s="58" t="s">
        <v>2375</v>
      </c>
      <c r="G27" s="64"/>
      <c r="H27" s="60">
        <v>1</v>
      </c>
    </row>
    <row r="28" spans="1:8">
      <c r="A28" s="58" t="s">
        <v>2377</v>
      </c>
      <c r="B28" s="58" t="s">
        <v>1814</v>
      </c>
      <c r="C28" s="58">
        <v>2</v>
      </c>
      <c r="D28" s="58"/>
      <c r="E28" s="58" t="s">
        <v>2375</v>
      </c>
      <c r="F28" s="58" t="s">
        <v>2375</v>
      </c>
      <c r="G28" s="64"/>
      <c r="H28" s="60"/>
    </row>
    <row r="29" spans="1:8">
      <c r="A29" s="58" t="s">
        <v>2376</v>
      </c>
      <c r="B29" s="58" t="s">
        <v>2155</v>
      </c>
      <c r="C29" s="58">
        <v>2</v>
      </c>
      <c r="D29" s="58"/>
      <c r="E29" s="58" t="s">
        <v>2375</v>
      </c>
      <c r="F29" s="58" t="s">
        <v>2375</v>
      </c>
      <c r="G29" s="64"/>
      <c r="H29" s="60">
        <v>1</v>
      </c>
    </row>
    <row r="30" spans="1:8">
      <c r="A30" s="58" t="s">
        <v>2376</v>
      </c>
      <c r="B30" s="58" t="s">
        <v>2378</v>
      </c>
      <c r="C30" s="58">
        <v>2</v>
      </c>
      <c r="D30" s="58"/>
      <c r="E30" s="58"/>
      <c r="F30" s="58"/>
      <c r="G30" s="64"/>
      <c r="H30" s="60"/>
    </row>
    <row r="31" spans="1:8">
      <c r="A31" s="58" t="s">
        <v>2377</v>
      </c>
      <c r="B31" s="58" t="s">
        <v>1821</v>
      </c>
      <c r="C31" s="58">
        <v>1</v>
      </c>
      <c r="D31" s="58"/>
      <c r="E31" s="58" t="s">
        <v>2375</v>
      </c>
      <c r="F31" s="58" t="s">
        <v>2375</v>
      </c>
      <c r="G31" s="64"/>
      <c r="H31" s="60">
        <v>1</v>
      </c>
    </row>
    <row r="32" spans="1:8">
      <c r="A32" s="58" t="s">
        <v>2377</v>
      </c>
      <c r="B32" s="58" t="s">
        <v>1824</v>
      </c>
      <c r="C32" s="58">
        <v>4</v>
      </c>
      <c r="D32" s="58"/>
      <c r="E32" s="58"/>
      <c r="F32" s="58"/>
      <c r="G32" s="64"/>
      <c r="H32" s="60"/>
    </row>
    <row r="33" spans="1:8">
      <c r="A33" s="58" t="s">
        <v>2377</v>
      </c>
      <c r="B33" s="58" t="s">
        <v>1825</v>
      </c>
      <c r="C33" s="58">
        <v>4</v>
      </c>
      <c r="D33" s="58"/>
      <c r="E33" s="58"/>
      <c r="F33" s="58"/>
      <c r="G33" s="64"/>
      <c r="H33" s="60"/>
    </row>
    <row r="34" spans="1:8">
      <c r="A34" s="58" t="s">
        <v>2377</v>
      </c>
      <c r="B34" s="58" t="s">
        <v>1822</v>
      </c>
      <c r="C34" s="74">
        <v>2</v>
      </c>
      <c r="D34" s="58"/>
      <c r="E34" s="58"/>
      <c r="F34" s="58"/>
      <c r="G34" s="64"/>
      <c r="H34" s="60"/>
    </row>
    <row r="35" spans="1:8">
      <c r="A35" s="58" t="s">
        <v>2377</v>
      </c>
      <c r="B35" s="58" t="s">
        <v>1834</v>
      </c>
      <c r="C35" s="58">
        <v>2</v>
      </c>
      <c r="D35" s="58"/>
      <c r="E35" s="58" t="s">
        <v>2375</v>
      </c>
      <c r="F35" s="58" t="s">
        <v>2375</v>
      </c>
      <c r="G35" s="64"/>
      <c r="H35" s="60"/>
    </row>
    <row r="36" spans="1:8">
      <c r="A36" s="58" t="s">
        <v>2377</v>
      </c>
      <c r="B36" s="58" t="s">
        <v>1836</v>
      </c>
      <c r="C36" s="75">
        <v>3</v>
      </c>
      <c r="D36" s="58"/>
      <c r="E36" s="58"/>
      <c r="F36" s="58" t="s">
        <v>2375</v>
      </c>
      <c r="G36" s="64"/>
      <c r="H36" s="60"/>
    </row>
    <row r="37" spans="1:8">
      <c r="A37" s="58" t="s">
        <v>2377</v>
      </c>
      <c r="B37" s="58" t="s">
        <v>1837</v>
      </c>
      <c r="C37" s="75">
        <v>3</v>
      </c>
      <c r="D37" s="58"/>
      <c r="E37" s="58"/>
      <c r="F37" s="58" t="s">
        <v>2375</v>
      </c>
      <c r="G37" s="64"/>
      <c r="H37" s="60"/>
    </row>
    <row r="38" spans="1:8">
      <c r="A38" s="58" t="s">
        <v>2377</v>
      </c>
      <c r="B38" s="58" t="s">
        <v>1838</v>
      </c>
      <c r="C38" s="75">
        <v>3</v>
      </c>
      <c r="D38" s="58"/>
      <c r="E38" s="58"/>
      <c r="F38" s="58" t="s">
        <v>2375</v>
      </c>
      <c r="G38" s="64"/>
      <c r="H38" s="60"/>
    </row>
    <row r="39" spans="1:8">
      <c r="A39" s="58" t="s">
        <v>2377</v>
      </c>
      <c r="B39" s="58" t="s">
        <v>1839</v>
      </c>
      <c r="C39" s="75">
        <v>3</v>
      </c>
      <c r="D39" s="58"/>
      <c r="E39" s="58"/>
      <c r="F39" s="58" t="s">
        <v>2375</v>
      </c>
      <c r="G39" s="64"/>
      <c r="H39" s="60"/>
    </row>
    <row r="40" spans="1:8">
      <c r="A40" s="58" t="s">
        <v>2377</v>
      </c>
      <c r="B40" s="58" t="s">
        <v>1840</v>
      </c>
      <c r="C40" s="75">
        <v>3</v>
      </c>
      <c r="D40" s="58"/>
      <c r="E40" s="58"/>
      <c r="F40" s="58" t="s">
        <v>2375</v>
      </c>
      <c r="G40" s="64"/>
      <c r="H40" s="60"/>
    </row>
    <row r="41" spans="1:8">
      <c r="A41" s="58" t="s">
        <v>2377</v>
      </c>
      <c r="B41" s="58" t="s">
        <v>1841</v>
      </c>
      <c r="C41" s="75">
        <v>3</v>
      </c>
      <c r="D41" s="58"/>
      <c r="E41" s="58"/>
      <c r="F41" s="58" t="s">
        <v>2375</v>
      </c>
      <c r="G41" s="64"/>
      <c r="H41" s="60"/>
    </row>
    <row r="42" spans="1:8">
      <c r="A42" s="58" t="s">
        <v>2377</v>
      </c>
      <c r="B42" s="58" t="s">
        <v>1842</v>
      </c>
      <c r="C42" s="75">
        <v>3</v>
      </c>
      <c r="D42" s="58"/>
      <c r="E42" s="58"/>
      <c r="F42" s="58" t="s">
        <v>2375</v>
      </c>
      <c r="G42" s="64"/>
      <c r="H42" s="60"/>
    </row>
    <row r="43" spans="1:8">
      <c r="A43" s="58" t="s">
        <v>2377</v>
      </c>
      <c r="B43" s="58" t="s">
        <v>1843</v>
      </c>
      <c r="C43" s="75">
        <v>3</v>
      </c>
      <c r="D43" s="58"/>
      <c r="E43" s="58"/>
      <c r="F43" s="58" t="s">
        <v>2375</v>
      </c>
      <c r="G43" s="64"/>
      <c r="H43" s="60"/>
    </row>
    <row r="44" spans="1:8">
      <c r="A44" s="58" t="s">
        <v>2377</v>
      </c>
      <c r="B44" s="58" t="s">
        <v>1844</v>
      </c>
      <c r="C44" s="75">
        <v>3</v>
      </c>
      <c r="D44" s="58"/>
      <c r="E44" s="58"/>
      <c r="F44" s="58" t="s">
        <v>2375</v>
      </c>
      <c r="G44" s="64"/>
      <c r="H44" s="60"/>
    </row>
    <row r="45" spans="1:8">
      <c r="A45" s="58" t="s">
        <v>2377</v>
      </c>
      <c r="B45" s="58" t="s">
        <v>1845</v>
      </c>
      <c r="C45" s="75">
        <v>3</v>
      </c>
      <c r="D45" s="58"/>
      <c r="E45" s="58"/>
      <c r="F45" s="58" t="s">
        <v>2375</v>
      </c>
      <c r="G45" s="64"/>
      <c r="H45" s="60"/>
    </row>
    <row r="46" spans="1:8">
      <c r="A46" s="58" t="s">
        <v>2377</v>
      </c>
      <c r="B46" s="58" t="s">
        <v>1887</v>
      </c>
      <c r="C46" s="75">
        <v>3</v>
      </c>
      <c r="D46" s="58"/>
      <c r="E46" s="58"/>
      <c r="F46" s="58" t="s">
        <v>2375</v>
      </c>
      <c r="G46" s="64"/>
      <c r="H46" s="60"/>
    </row>
    <row r="47" spans="1:8">
      <c r="A47" s="58" t="s">
        <v>2377</v>
      </c>
      <c r="B47" s="58" t="s">
        <v>1888</v>
      </c>
      <c r="C47" s="75">
        <v>3</v>
      </c>
      <c r="D47" s="58"/>
      <c r="E47" s="58"/>
      <c r="F47" s="58" t="s">
        <v>2375</v>
      </c>
      <c r="G47" s="64"/>
      <c r="H47" s="60"/>
    </row>
    <row r="48" spans="1:8">
      <c r="A48" s="58" t="s">
        <v>2377</v>
      </c>
      <c r="B48" s="58" t="s">
        <v>1889</v>
      </c>
      <c r="C48" s="75">
        <v>3</v>
      </c>
      <c r="D48" s="58"/>
      <c r="E48" s="58"/>
      <c r="F48" s="58" t="s">
        <v>2375</v>
      </c>
      <c r="G48" s="64"/>
      <c r="H48" s="60"/>
    </row>
    <row r="49" spans="1:8">
      <c r="A49" s="58" t="s">
        <v>2377</v>
      </c>
      <c r="B49" s="58" t="s">
        <v>1890</v>
      </c>
      <c r="C49" s="75">
        <v>3</v>
      </c>
      <c r="D49" s="58"/>
      <c r="E49" s="58"/>
      <c r="F49" s="58" t="s">
        <v>2375</v>
      </c>
      <c r="G49" s="64"/>
      <c r="H49" s="60"/>
    </row>
    <row r="50" spans="1:8">
      <c r="A50" s="58" t="s">
        <v>2377</v>
      </c>
      <c r="B50" s="58" t="s">
        <v>1891</v>
      </c>
      <c r="C50" s="75">
        <v>3</v>
      </c>
      <c r="D50" s="58"/>
      <c r="E50" s="58"/>
      <c r="F50" s="58" t="s">
        <v>2375</v>
      </c>
      <c r="G50" s="64"/>
      <c r="H50" s="60"/>
    </row>
    <row r="51" spans="1:8">
      <c r="A51" s="58" t="s">
        <v>2377</v>
      </c>
      <c r="B51" s="58" t="s">
        <v>1892</v>
      </c>
      <c r="C51" s="75">
        <v>3</v>
      </c>
      <c r="D51" s="58"/>
      <c r="E51" s="58"/>
      <c r="F51" s="58" t="s">
        <v>2375</v>
      </c>
      <c r="G51" s="64"/>
      <c r="H51" s="60"/>
    </row>
    <row r="52" spans="1:8">
      <c r="A52" s="58" t="s">
        <v>2377</v>
      </c>
      <c r="B52" s="58" t="s">
        <v>1893</v>
      </c>
      <c r="C52" s="75">
        <v>3</v>
      </c>
      <c r="D52" s="58"/>
      <c r="E52" s="58"/>
      <c r="F52" s="58" t="s">
        <v>2375</v>
      </c>
      <c r="G52" s="64"/>
      <c r="H52" s="60"/>
    </row>
    <row r="53" spans="1:8">
      <c r="A53" s="58" t="s">
        <v>2377</v>
      </c>
      <c r="B53" s="58" t="s">
        <v>1894</v>
      </c>
      <c r="C53" s="75">
        <v>3</v>
      </c>
      <c r="D53" s="58"/>
      <c r="E53" s="58"/>
      <c r="F53" s="58" t="s">
        <v>2375</v>
      </c>
      <c r="G53" s="64"/>
      <c r="H53" s="60"/>
    </row>
    <row r="54" spans="1:8">
      <c r="A54" s="58" t="s">
        <v>2377</v>
      </c>
      <c r="B54" s="58" t="s">
        <v>1895</v>
      </c>
      <c r="C54" s="75">
        <v>3</v>
      </c>
      <c r="D54" s="58"/>
      <c r="E54" s="58"/>
      <c r="F54" s="58" t="s">
        <v>2375</v>
      </c>
      <c r="G54" s="64"/>
      <c r="H54" s="60"/>
    </row>
    <row r="55" spans="1:8">
      <c r="A55" s="58" t="s">
        <v>2377</v>
      </c>
      <c r="B55" s="58" t="s">
        <v>1896</v>
      </c>
      <c r="C55" s="75">
        <v>3</v>
      </c>
      <c r="D55" s="58"/>
      <c r="E55" s="58"/>
      <c r="F55" s="58" t="s">
        <v>2375</v>
      </c>
      <c r="G55" s="64"/>
      <c r="H55" s="60"/>
    </row>
    <row r="56" spans="1:8">
      <c r="A56" s="58" t="s">
        <v>2377</v>
      </c>
      <c r="B56" s="58" t="s">
        <v>1897</v>
      </c>
      <c r="C56" s="75">
        <v>3</v>
      </c>
      <c r="D56" s="58"/>
      <c r="E56" s="58"/>
      <c r="F56" s="58" t="s">
        <v>2375</v>
      </c>
      <c r="G56" s="64"/>
      <c r="H56" s="60"/>
    </row>
    <row r="57" spans="1:8">
      <c r="A57" s="58" t="s">
        <v>2377</v>
      </c>
      <c r="B57" s="58" t="s">
        <v>1898</v>
      </c>
      <c r="C57" s="75">
        <v>3</v>
      </c>
      <c r="D57" s="58"/>
      <c r="E57" s="58"/>
      <c r="F57" s="58" t="s">
        <v>2375</v>
      </c>
      <c r="G57" s="64"/>
      <c r="H57" s="60"/>
    </row>
    <row r="58" spans="1:8">
      <c r="A58" s="58" t="s">
        <v>2377</v>
      </c>
      <c r="B58" s="58" t="s">
        <v>1899</v>
      </c>
      <c r="C58" s="75">
        <v>3</v>
      </c>
      <c r="D58" s="58"/>
      <c r="E58" s="58"/>
      <c r="F58" s="58" t="s">
        <v>2375</v>
      </c>
      <c r="G58" s="64"/>
      <c r="H58" s="60"/>
    </row>
    <row r="59" spans="1:8">
      <c r="A59" s="58" t="s">
        <v>2377</v>
      </c>
      <c r="B59" s="58" t="s">
        <v>1900</v>
      </c>
      <c r="C59" s="75">
        <v>3</v>
      </c>
      <c r="D59" s="58"/>
      <c r="E59" s="58"/>
      <c r="F59" s="58" t="s">
        <v>2375</v>
      </c>
      <c r="G59" s="64"/>
      <c r="H59" s="60"/>
    </row>
    <row r="60" spans="1:8">
      <c r="A60" s="58" t="s">
        <v>2376</v>
      </c>
      <c r="B60" s="58" t="s">
        <v>2160</v>
      </c>
      <c r="C60" s="58">
        <v>1</v>
      </c>
      <c r="D60" s="58"/>
      <c r="E60" s="58" t="s">
        <v>2375</v>
      </c>
      <c r="F60" s="58" t="s">
        <v>2375</v>
      </c>
      <c r="G60" s="64"/>
      <c r="H60" s="60">
        <v>1</v>
      </c>
    </row>
    <row r="61" spans="1:8">
      <c r="A61" s="58" t="s">
        <v>2376</v>
      </c>
      <c r="B61" s="58" t="s">
        <v>2161</v>
      </c>
      <c r="C61" s="58">
        <v>1</v>
      </c>
      <c r="D61" s="58"/>
      <c r="E61" s="58" t="s">
        <v>2375</v>
      </c>
      <c r="F61" s="58" t="s">
        <v>2375</v>
      </c>
      <c r="G61" s="64"/>
      <c r="H61" s="60">
        <v>1</v>
      </c>
    </row>
    <row r="62" spans="1:8">
      <c r="A62" s="58" t="s">
        <v>2376</v>
      </c>
      <c r="B62" s="58" t="s">
        <v>2162</v>
      </c>
      <c r="C62" s="58">
        <v>1</v>
      </c>
      <c r="D62" s="58"/>
      <c r="E62" s="58" t="s">
        <v>2375</v>
      </c>
      <c r="F62" s="58" t="s">
        <v>2375</v>
      </c>
      <c r="G62" s="64"/>
      <c r="H62" s="60">
        <v>1</v>
      </c>
    </row>
    <row r="63" spans="1:8">
      <c r="A63" s="58" t="s">
        <v>2376</v>
      </c>
      <c r="B63" s="58" t="s">
        <v>2163</v>
      </c>
      <c r="C63" s="58">
        <v>1</v>
      </c>
      <c r="D63" s="58"/>
      <c r="E63" s="58" t="s">
        <v>2375</v>
      </c>
      <c r="F63" s="58" t="s">
        <v>2375</v>
      </c>
      <c r="G63" s="64"/>
      <c r="H63" s="60">
        <v>1</v>
      </c>
    </row>
    <row r="64" spans="1:8">
      <c r="A64" s="58" t="s">
        <v>2376</v>
      </c>
      <c r="B64" s="58" t="s">
        <v>2164</v>
      </c>
      <c r="C64" s="58">
        <v>1</v>
      </c>
      <c r="D64" s="58"/>
      <c r="E64" s="58" t="s">
        <v>2375</v>
      </c>
      <c r="F64" s="58" t="s">
        <v>2375</v>
      </c>
      <c r="G64" s="64"/>
      <c r="H64" s="60">
        <v>1</v>
      </c>
    </row>
    <row r="65" spans="1:8">
      <c r="A65" s="58" t="s">
        <v>2377</v>
      </c>
      <c r="B65" s="58" t="s">
        <v>1901</v>
      </c>
      <c r="C65" s="58">
        <v>2</v>
      </c>
      <c r="D65" s="58"/>
      <c r="E65" s="58" t="s">
        <v>2375</v>
      </c>
      <c r="F65" s="58" t="s">
        <v>2375</v>
      </c>
      <c r="G65" s="64"/>
      <c r="H65" s="60"/>
    </row>
    <row r="66" spans="1:8">
      <c r="A66" s="58" t="s">
        <v>2377</v>
      </c>
      <c r="B66" s="58" t="s">
        <v>1902</v>
      </c>
      <c r="C66" s="58">
        <v>3</v>
      </c>
      <c r="D66" s="58"/>
      <c r="E66" s="58"/>
      <c r="F66" s="58" t="s">
        <v>2375</v>
      </c>
      <c r="G66" s="64"/>
      <c r="H66" s="60"/>
    </row>
    <row r="67" spans="1:8">
      <c r="A67" s="58" t="s">
        <v>2377</v>
      </c>
      <c r="B67" s="58" t="s">
        <v>1903</v>
      </c>
      <c r="C67" s="58">
        <v>2</v>
      </c>
      <c r="D67" s="58"/>
      <c r="E67" s="58" t="s">
        <v>2375</v>
      </c>
      <c r="F67" s="58" t="s">
        <v>2375</v>
      </c>
      <c r="G67" s="64"/>
      <c r="H67" s="60"/>
    </row>
    <row r="68" spans="1:8">
      <c r="A68" s="58" t="s">
        <v>2377</v>
      </c>
      <c r="B68" s="58" t="s">
        <v>1904</v>
      </c>
      <c r="C68" s="58">
        <v>3</v>
      </c>
      <c r="D68" s="58"/>
      <c r="E68" s="58"/>
      <c r="F68" s="58" t="s">
        <v>2375</v>
      </c>
      <c r="G68" s="64"/>
      <c r="H68" s="60"/>
    </row>
    <row r="69" spans="1:8">
      <c r="A69" s="58" t="s">
        <v>2377</v>
      </c>
      <c r="B69" s="58" t="s">
        <v>1905</v>
      </c>
      <c r="C69" s="58">
        <v>2</v>
      </c>
      <c r="D69" s="58"/>
      <c r="E69" s="58" t="s">
        <v>2375</v>
      </c>
      <c r="F69" s="58" t="s">
        <v>2375</v>
      </c>
      <c r="G69" s="64"/>
      <c r="H69" s="60"/>
    </row>
    <row r="70" spans="1:8">
      <c r="A70" s="58" t="s">
        <v>2377</v>
      </c>
      <c r="B70" s="58" t="s">
        <v>1906</v>
      </c>
      <c r="C70" s="58">
        <v>3</v>
      </c>
      <c r="D70" s="58"/>
      <c r="E70" s="58"/>
      <c r="F70" s="58" t="s">
        <v>2375</v>
      </c>
      <c r="G70" s="64"/>
      <c r="H70" s="60"/>
    </row>
    <row r="71" spans="1:8">
      <c r="A71" s="58" t="s">
        <v>2377</v>
      </c>
      <c r="B71" s="58" t="s">
        <v>1907</v>
      </c>
      <c r="C71" s="58">
        <v>2</v>
      </c>
      <c r="D71" s="58"/>
      <c r="E71" s="58" t="s">
        <v>2375</v>
      </c>
      <c r="F71" s="58" t="s">
        <v>2375</v>
      </c>
      <c r="G71" s="64"/>
      <c r="H71" s="60"/>
    </row>
    <row r="72" spans="1:8">
      <c r="A72" s="58" t="s">
        <v>2377</v>
      </c>
      <c r="B72" s="58" t="s">
        <v>1908</v>
      </c>
      <c r="C72" s="58">
        <v>3</v>
      </c>
      <c r="D72" s="58"/>
      <c r="E72" s="58"/>
      <c r="F72" s="58" t="s">
        <v>2375</v>
      </c>
      <c r="G72" s="64"/>
      <c r="H72" s="60"/>
    </row>
    <row r="73" spans="1:8">
      <c r="A73" s="58" t="s">
        <v>2377</v>
      </c>
      <c r="B73" s="58" t="s">
        <v>1909</v>
      </c>
      <c r="C73" s="58">
        <v>2</v>
      </c>
      <c r="D73" s="58"/>
      <c r="E73" s="58" t="s">
        <v>2375</v>
      </c>
      <c r="F73" s="58" t="s">
        <v>2375</v>
      </c>
      <c r="G73" s="64"/>
      <c r="H73" s="60"/>
    </row>
    <row r="74" spans="1:8">
      <c r="A74" s="58" t="s">
        <v>2377</v>
      </c>
      <c r="B74" s="58" t="s">
        <v>1910</v>
      </c>
      <c r="C74" s="58">
        <v>3</v>
      </c>
      <c r="D74" s="58"/>
      <c r="E74" s="58"/>
      <c r="F74" s="58" t="s">
        <v>2375</v>
      </c>
      <c r="G74" s="64"/>
      <c r="H74" s="60"/>
    </row>
    <row r="75" spans="1:8">
      <c r="A75" s="58" t="s">
        <v>2377</v>
      </c>
      <c r="B75" s="58" t="s">
        <v>1911</v>
      </c>
      <c r="C75" s="58">
        <v>3</v>
      </c>
      <c r="D75" s="58"/>
      <c r="E75" s="58"/>
      <c r="F75" s="58" t="s">
        <v>2375</v>
      </c>
      <c r="G75" s="64"/>
      <c r="H75" s="60"/>
    </row>
    <row r="76" spans="1:8">
      <c r="A76" s="58" t="s">
        <v>2377</v>
      </c>
      <c r="B76" s="58" t="s">
        <v>1912</v>
      </c>
      <c r="C76" s="58">
        <v>3</v>
      </c>
      <c r="D76" s="58"/>
      <c r="E76" s="58"/>
      <c r="F76" s="58" t="s">
        <v>2375</v>
      </c>
      <c r="G76" s="64"/>
      <c r="H76" s="60"/>
    </row>
    <row r="77" spans="1:8">
      <c r="A77" s="58" t="s">
        <v>2377</v>
      </c>
      <c r="B77" s="58" t="s">
        <v>1913</v>
      </c>
      <c r="C77" s="58">
        <v>3</v>
      </c>
      <c r="D77" s="58"/>
      <c r="E77" s="58"/>
      <c r="F77" s="58" t="s">
        <v>2375</v>
      </c>
      <c r="G77" s="64"/>
      <c r="H77" s="60"/>
    </row>
    <row r="78" spans="1:8">
      <c r="A78" s="58" t="s">
        <v>2377</v>
      </c>
      <c r="B78" s="58" t="s">
        <v>1914</v>
      </c>
      <c r="C78" s="58">
        <v>3</v>
      </c>
      <c r="D78" s="58"/>
      <c r="E78" s="58"/>
      <c r="F78" s="58" t="s">
        <v>2375</v>
      </c>
      <c r="G78" s="64"/>
      <c r="H78" s="60"/>
    </row>
    <row r="79" spans="1:8">
      <c r="A79" s="58" t="s">
        <v>2377</v>
      </c>
      <c r="B79" s="58" t="s">
        <v>1915</v>
      </c>
      <c r="C79" s="58">
        <v>3</v>
      </c>
      <c r="D79" s="58"/>
      <c r="E79" s="58"/>
      <c r="F79" s="58" t="s">
        <v>2375</v>
      </c>
      <c r="G79" s="64"/>
      <c r="H79" s="60"/>
    </row>
    <row r="80" spans="1:8">
      <c r="A80" s="58" t="s">
        <v>2377</v>
      </c>
      <c r="B80" s="58" t="s">
        <v>1916</v>
      </c>
      <c r="C80" s="58">
        <v>3</v>
      </c>
      <c r="D80" s="58"/>
      <c r="E80" s="58"/>
      <c r="F80" s="58" t="s">
        <v>2375</v>
      </c>
      <c r="G80" s="64"/>
      <c r="H80" s="60"/>
    </row>
    <row r="81" spans="1:8">
      <c r="A81" s="58" t="s">
        <v>2377</v>
      </c>
      <c r="B81" s="58" t="s">
        <v>1917</v>
      </c>
      <c r="C81" s="58">
        <v>3</v>
      </c>
      <c r="D81" s="58"/>
      <c r="E81" s="58"/>
      <c r="F81" s="58" t="s">
        <v>2375</v>
      </c>
      <c r="G81" s="64"/>
      <c r="H81" s="60"/>
    </row>
    <row r="82" spans="1:8">
      <c r="A82" s="58" t="s">
        <v>2377</v>
      </c>
      <c r="B82" s="58" t="s">
        <v>1918</v>
      </c>
      <c r="C82" s="58">
        <v>3</v>
      </c>
      <c r="D82" s="58"/>
      <c r="E82" s="58"/>
      <c r="F82" s="58" t="s">
        <v>2375</v>
      </c>
      <c r="G82" s="64"/>
      <c r="H82" s="60"/>
    </row>
    <row r="83" spans="1:8">
      <c r="A83" s="58" t="s">
        <v>2377</v>
      </c>
      <c r="B83" s="58" t="s">
        <v>1919</v>
      </c>
      <c r="C83" s="58">
        <v>3</v>
      </c>
      <c r="D83" s="58"/>
      <c r="E83" s="58"/>
      <c r="F83" s="58" t="s">
        <v>2375</v>
      </c>
      <c r="G83" s="64"/>
      <c r="H83" s="60"/>
    </row>
    <row r="84" spans="1:8">
      <c r="A84" s="58" t="s">
        <v>2377</v>
      </c>
      <c r="B84" s="58" t="s">
        <v>1920</v>
      </c>
      <c r="C84" s="58">
        <v>3</v>
      </c>
      <c r="D84" s="58"/>
      <c r="E84" s="58"/>
      <c r="F84" s="58" t="s">
        <v>2375</v>
      </c>
      <c r="G84" s="64"/>
      <c r="H84" s="60"/>
    </row>
    <row r="85" spans="1:8">
      <c r="A85" s="58" t="s">
        <v>2377</v>
      </c>
      <c r="B85" s="58" t="s">
        <v>1921</v>
      </c>
      <c r="C85" s="58">
        <v>3</v>
      </c>
      <c r="D85" s="58"/>
      <c r="E85" s="58"/>
      <c r="F85" s="58" t="s">
        <v>2375</v>
      </c>
      <c r="G85" s="64"/>
      <c r="H85" s="60"/>
    </row>
    <row r="86" spans="1:8">
      <c r="A86" s="58" t="s">
        <v>2377</v>
      </c>
      <c r="B86" s="58" t="s">
        <v>1923</v>
      </c>
      <c r="C86" s="58">
        <v>3</v>
      </c>
      <c r="D86" s="58"/>
      <c r="E86" s="58"/>
      <c r="F86" s="58" t="s">
        <v>2375</v>
      </c>
      <c r="G86" s="64"/>
      <c r="H86" s="60"/>
    </row>
    <row r="87" spans="1:8">
      <c r="A87" s="58" t="s">
        <v>2377</v>
      </c>
      <c r="B87" s="58" t="s">
        <v>1924</v>
      </c>
      <c r="C87" s="58">
        <v>3</v>
      </c>
      <c r="D87" s="58"/>
      <c r="E87" s="58"/>
      <c r="F87" s="58"/>
      <c r="G87" s="64"/>
      <c r="H87" s="60"/>
    </row>
    <row r="88" spans="1:8">
      <c r="A88" s="58" t="s">
        <v>2377</v>
      </c>
      <c r="B88" s="58" t="s">
        <v>1925</v>
      </c>
      <c r="C88" s="58">
        <v>3</v>
      </c>
      <c r="D88" s="58"/>
      <c r="E88" s="58"/>
      <c r="F88" s="58" t="s">
        <v>2375</v>
      </c>
      <c r="G88" s="64"/>
      <c r="H88" s="60"/>
    </row>
    <row r="89" spans="1:8">
      <c r="A89" s="58" t="s">
        <v>2377</v>
      </c>
      <c r="B89" s="58" t="s">
        <v>1927</v>
      </c>
      <c r="C89" s="58">
        <v>3</v>
      </c>
      <c r="D89" s="58"/>
      <c r="E89" s="58"/>
      <c r="F89" s="58" t="s">
        <v>2375</v>
      </c>
      <c r="G89" s="64"/>
      <c r="H89" s="60"/>
    </row>
    <row r="90" spans="1:8">
      <c r="A90" s="58" t="s">
        <v>2377</v>
      </c>
      <c r="B90" s="58" t="s">
        <v>1929</v>
      </c>
      <c r="C90" s="58">
        <v>3</v>
      </c>
      <c r="D90" s="58"/>
      <c r="E90" s="58"/>
      <c r="F90" s="58" t="s">
        <v>2375</v>
      </c>
      <c r="G90" s="64"/>
      <c r="H90" s="60"/>
    </row>
    <row r="91" spans="1:8">
      <c r="A91" s="58" t="s">
        <v>2377</v>
      </c>
      <c r="B91" s="58" t="s">
        <v>1715</v>
      </c>
      <c r="C91" s="58">
        <v>3</v>
      </c>
      <c r="D91" s="58"/>
      <c r="E91" s="58"/>
      <c r="F91" s="58" t="s">
        <v>2375</v>
      </c>
      <c r="G91" s="64"/>
      <c r="H91" s="60"/>
    </row>
    <row r="92" spans="1:8">
      <c r="A92" s="58" t="s">
        <v>2377</v>
      </c>
      <c r="B92" s="58" t="s">
        <v>1717</v>
      </c>
      <c r="C92" s="58">
        <v>3</v>
      </c>
      <c r="D92" s="58"/>
      <c r="E92" s="58"/>
      <c r="F92" s="58" t="s">
        <v>2375</v>
      </c>
      <c r="G92" s="64"/>
      <c r="H92" s="60"/>
    </row>
    <row r="93" spans="1:8">
      <c r="A93" s="58" t="s">
        <v>2377</v>
      </c>
      <c r="B93" s="58" t="s">
        <v>1719</v>
      </c>
      <c r="C93" s="58">
        <v>3</v>
      </c>
      <c r="D93" s="58"/>
      <c r="E93" s="58"/>
      <c r="F93" s="58" t="s">
        <v>2375</v>
      </c>
      <c r="G93" s="64"/>
      <c r="H93" s="60"/>
    </row>
    <row r="94" spans="1:8">
      <c r="A94" s="58" t="s">
        <v>2377</v>
      </c>
      <c r="B94" s="58" t="s">
        <v>1721</v>
      </c>
      <c r="C94" s="58">
        <v>3</v>
      </c>
      <c r="D94" s="58"/>
      <c r="E94" s="58"/>
      <c r="F94" s="58" t="s">
        <v>2375</v>
      </c>
      <c r="G94" s="64"/>
      <c r="H94" s="60"/>
    </row>
    <row r="95" spans="1:8">
      <c r="A95" s="58" t="s">
        <v>2377</v>
      </c>
      <c r="B95" s="58" t="s">
        <v>1723</v>
      </c>
      <c r="C95" s="58">
        <v>3</v>
      </c>
      <c r="D95" s="58"/>
      <c r="E95" s="58"/>
      <c r="F95" s="58" t="s">
        <v>2375</v>
      </c>
      <c r="G95" s="64"/>
      <c r="H95" s="60"/>
    </row>
    <row r="96" spans="1:8">
      <c r="A96" s="58" t="s">
        <v>2377</v>
      </c>
      <c r="B96" s="58" t="s">
        <v>1725</v>
      </c>
      <c r="C96" s="58">
        <v>3</v>
      </c>
      <c r="D96" s="58"/>
      <c r="E96" s="58"/>
      <c r="F96" s="58" t="s">
        <v>2375</v>
      </c>
      <c r="G96" s="64"/>
      <c r="H96" s="60"/>
    </row>
    <row r="97" spans="1:8">
      <c r="A97" s="58" t="s">
        <v>2377</v>
      </c>
      <c r="B97" s="58" t="s">
        <v>1727</v>
      </c>
      <c r="C97" s="58">
        <v>3</v>
      </c>
      <c r="D97" s="58"/>
      <c r="E97" s="58"/>
      <c r="F97" s="58" t="s">
        <v>2375</v>
      </c>
      <c r="G97" s="64"/>
      <c r="H97" s="60"/>
    </row>
    <row r="98" spans="1:8">
      <c r="A98" s="58" t="s">
        <v>2377</v>
      </c>
      <c r="B98" s="58" t="s">
        <v>1729</v>
      </c>
      <c r="C98" s="58">
        <v>3</v>
      </c>
      <c r="D98" s="58"/>
      <c r="E98" s="58"/>
      <c r="F98" s="58" t="s">
        <v>2375</v>
      </c>
      <c r="G98" s="64"/>
      <c r="H98" s="60"/>
    </row>
    <row r="99" spans="1:8">
      <c r="A99" s="58" t="s">
        <v>2377</v>
      </c>
      <c r="B99" s="58" t="s">
        <v>1731</v>
      </c>
      <c r="C99" s="58">
        <v>3</v>
      </c>
      <c r="D99" s="58"/>
      <c r="E99" s="58"/>
      <c r="F99" s="58" t="s">
        <v>2375</v>
      </c>
      <c r="G99" s="64"/>
      <c r="H99" s="60"/>
    </row>
    <row r="100" spans="1:8">
      <c r="A100" s="58" t="s">
        <v>2377</v>
      </c>
      <c r="B100" s="58" t="s">
        <v>1733</v>
      </c>
      <c r="C100" s="58">
        <v>3</v>
      </c>
      <c r="D100" s="58"/>
      <c r="E100" s="58"/>
      <c r="F100" s="58" t="s">
        <v>2375</v>
      </c>
      <c r="G100" s="64"/>
      <c r="H100" s="60"/>
    </row>
    <row r="101" spans="1:8">
      <c r="A101" s="58" t="s">
        <v>2377</v>
      </c>
      <c r="B101" s="58" t="s">
        <v>2025</v>
      </c>
      <c r="C101" s="58">
        <v>4</v>
      </c>
      <c r="D101" s="58"/>
      <c r="E101" s="58" t="s">
        <v>2375</v>
      </c>
      <c r="F101" s="58" t="s">
        <v>2375</v>
      </c>
      <c r="G101" s="64"/>
      <c r="H101" s="60"/>
    </row>
    <row r="102" spans="1:8">
      <c r="A102" s="58" t="s">
        <v>2377</v>
      </c>
      <c r="B102" s="58" t="s">
        <v>109</v>
      </c>
      <c r="C102" s="58">
        <v>1</v>
      </c>
      <c r="D102" s="58"/>
      <c r="E102" s="58" t="s">
        <v>2375</v>
      </c>
      <c r="F102" s="58" t="s">
        <v>2375</v>
      </c>
      <c r="G102" s="64"/>
      <c r="H102" s="60">
        <v>1</v>
      </c>
    </row>
    <row r="103" spans="1:8">
      <c r="A103" s="58" t="s">
        <v>2377</v>
      </c>
      <c r="B103" s="58" t="s">
        <v>2037</v>
      </c>
      <c r="C103" s="74">
        <v>4</v>
      </c>
      <c r="D103" s="58"/>
      <c r="E103" s="58" t="s">
        <v>2375</v>
      </c>
      <c r="F103" s="58" t="s">
        <v>2375</v>
      </c>
      <c r="G103" s="64"/>
      <c r="H103" s="60"/>
    </row>
    <row r="104" spans="1:8">
      <c r="A104" s="58" t="s">
        <v>2374</v>
      </c>
      <c r="B104" s="58" t="s">
        <v>2069</v>
      </c>
      <c r="C104" s="58">
        <v>1</v>
      </c>
      <c r="D104" s="58"/>
      <c r="E104" s="58" t="s">
        <v>2375</v>
      </c>
      <c r="F104" s="58" t="s">
        <v>2375</v>
      </c>
      <c r="G104" s="64"/>
      <c r="H104" s="60">
        <v>1</v>
      </c>
    </row>
    <row r="105" spans="1:8">
      <c r="A105" s="58" t="s">
        <v>2376</v>
      </c>
      <c r="B105" s="58" t="s">
        <v>2070</v>
      </c>
      <c r="C105" s="58">
        <v>2</v>
      </c>
      <c r="D105" s="58"/>
      <c r="E105" s="58" t="s">
        <v>2375</v>
      </c>
      <c r="F105" s="58" t="s">
        <v>2375</v>
      </c>
      <c r="G105" s="64"/>
      <c r="H105" s="60">
        <v>1</v>
      </c>
    </row>
    <row r="106" spans="1:8">
      <c r="A106" s="58" t="s">
        <v>2376</v>
      </c>
      <c r="B106" s="58" t="s">
        <v>2072</v>
      </c>
      <c r="C106" s="58">
        <v>3</v>
      </c>
      <c r="D106" s="58"/>
      <c r="E106" s="58"/>
      <c r="F106" s="58" t="s">
        <v>2375</v>
      </c>
      <c r="G106" s="64"/>
      <c r="H106" s="60"/>
    </row>
    <row r="107" spans="1:8">
      <c r="A107" s="58" t="s">
        <v>2374</v>
      </c>
      <c r="B107" s="58" t="s">
        <v>2073</v>
      </c>
      <c r="C107" s="58">
        <v>3</v>
      </c>
      <c r="D107" s="58"/>
      <c r="E107" s="58" t="s">
        <v>2375</v>
      </c>
      <c r="F107" s="58"/>
      <c r="G107" s="64"/>
      <c r="H107" s="60"/>
    </row>
    <row r="108" spans="1:8">
      <c r="A108" s="58" t="s">
        <v>2374</v>
      </c>
      <c r="B108" s="58" t="s">
        <v>2075</v>
      </c>
      <c r="C108" s="58">
        <v>3</v>
      </c>
      <c r="D108" s="58"/>
      <c r="E108" s="58" t="s">
        <v>2375</v>
      </c>
      <c r="F108" s="58"/>
      <c r="G108" s="64"/>
      <c r="H108" s="60"/>
    </row>
    <row r="109" spans="1:8">
      <c r="A109" s="58" t="s">
        <v>2374</v>
      </c>
      <c r="B109" s="58" t="s">
        <v>2076</v>
      </c>
      <c r="C109" s="58">
        <v>3</v>
      </c>
      <c r="D109" s="58"/>
      <c r="E109" s="58" t="s">
        <v>2375</v>
      </c>
      <c r="F109" s="58"/>
      <c r="G109" s="64"/>
      <c r="H109" s="60"/>
    </row>
    <row r="110" spans="1:8">
      <c r="A110" s="58" t="s">
        <v>2374</v>
      </c>
      <c r="B110" s="58" t="s">
        <v>2077</v>
      </c>
      <c r="C110" s="58">
        <v>3</v>
      </c>
      <c r="D110" s="58"/>
      <c r="E110" s="58"/>
      <c r="F110" s="58"/>
      <c r="G110" s="64"/>
      <c r="H110" s="60"/>
    </row>
    <row r="111" spans="1:8">
      <c r="A111" s="58" t="s">
        <v>2376</v>
      </c>
      <c r="B111" s="58" t="s">
        <v>2083</v>
      </c>
      <c r="C111" s="58">
        <v>1</v>
      </c>
      <c r="D111" s="58"/>
      <c r="E111" s="58" t="s">
        <v>2375</v>
      </c>
      <c r="F111" s="58" t="s">
        <v>2375</v>
      </c>
      <c r="G111" s="64"/>
      <c r="H111" s="60">
        <v>1</v>
      </c>
    </row>
    <row r="112" spans="1:8">
      <c r="A112" s="58" t="s">
        <v>2376</v>
      </c>
      <c r="B112" s="58" t="s">
        <v>2089</v>
      </c>
      <c r="C112" s="58">
        <v>2</v>
      </c>
      <c r="D112" s="58"/>
      <c r="E112" s="58"/>
      <c r="F112" s="58" t="s">
        <v>2375</v>
      </c>
      <c r="G112" s="64"/>
      <c r="H112" s="60">
        <v>1</v>
      </c>
    </row>
    <row r="113" spans="1:8">
      <c r="A113" s="58" t="s">
        <v>2374</v>
      </c>
      <c r="B113" s="58" t="s">
        <v>2093</v>
      </c>
      <c r="C113" s="58">
        <v>1</v>
      </c>
      <c r="D113" s="58"/>
      <c r="E113" s="58" t="s">
        <v>2375</v>
      </c>
      <c r="F113" s="58" t="s">
        <v>2375</v>
      </c>
      <c r="G113" s="64"/>
      <c r="H113" s="60">
        <v>1</v>
      </c>
    </row>
    <row r="114" spans="1:8">
      <c r="A114" s="58" t="s">
        <v>2376</v>
      </c>
      <c r="B114" s="58" t="s">
        <v>164</v>
      </c>
      <c r="C114" s="58">
        <v>3</v>
      </c>
      <c r="D114" s="58"/>
      <c r="E114" s="58" t="s">
        <v>2375</v>
      </c>
      <c r="F114" s="58" t="s">
        <v>2375</v>
      </c>
      <c r="G114" s="64"/>
      <c r="H114" s="60"/>
    </row>
    <row r="115" spans="1:8">
      <c r="A115" s="58" t="s">
        <v>2376</v>
      </c>
      <c r="B115" s="59" t="s">
        <v>183</v>
      </c>
      <c r="C115" s="58"/>
      <c r="D115" s="58"/>
      <c r="E115" s="58" t="s">
        <v>2375</v>
      </c>
      <c r="F115" s="58" t="s">
        <v>2375</v>
      </c>
      <c r="G115" s="64"/>
      <c r="H115" s="60">
        <v>1</v>
      </c>
    </row>
    <row r="116" spans="1:8">
      <c r="A116" s="58" t="s">
        <v>2374</v>
      </c>
      <c r="B116" s="58" t="s">
        <v>185</v>
      </c>
      <c r="C116" s="58">
        <v>2</v>
      </c>
      <c r="D116" s="58"/>
      <c r="E116" s="58" t="s">
        <v>2375</v>
      </c>
      <c r="F116" s="58" t="s">
        <v>2375</v>
      </c>
      <c r="G116" s="64"/>
      <c r="H116" s="60">
        <v>1</v>
      </c>
    </row>
    <row r="117" spans="1:8">
      <c r="A117" s="58" t="s">
        <v>2376</v>
      </c>
      <c r="B117" s="58" t="s">
        <v>2102</v>
      </c>
      <c r="C117" s="58">
        <v>1</v>
      </c>
      <c r="D117" s="58"/>
      <c r="E117" s="58" t="s">
        <v>2375</v>
      </c>
      <c r="F117" s="58" t="s">
        <v>2375</v>
      </c>
      <c r="G117" s="64"/>
      <c r="H117" s="60">
        <v>1</v>
      </c>
    </row>
    <row r="118" spans="1:8">
      <c r="A118" s="58" t="s">
        <v>2374</v>
      </c>
      <c r="B118" s="58" t="s">
        <v>2104</v>
      </c>
      <c r="C118" s="58">
        <v>1</v>
      </c>
      <c r="D118" s="58"/>
      <c r="E118" s="58" t="s">
        <v>2375</v>
      </c>
      <c r="F118" s="58" t="s">
        <v>2375</v>
      </c>
      <c r="G118" s="64"/>
      <c r="H118" s="60">
        <v>1</v>
      </c>
    </row>
    <row r="119" spans="1:8">
      <c r="A119" s="58" t="s">
        <v>2376</v>
      </c>
      <c r="B119" s="58" t="s">
        <v>2105</v>
      </c>
      <c r="C119" s="58">
        <v>3</v>
      </c>
      <c r="D119" s="58"/>
      <c r="E119" s="58"/>
      <c r="F119" s="58" t="s">
        <v>2375</v>
      </c>
      <c r="G119" s="64"/>
      <c r="H119" s="60">
        <v>1</v>
      </c>
    </row>
    <row r="120" spans="1:8">
      <c r="A120" s="58" t="s">
        <v>2376</v>
      </c>
      <c r="B120" s="59" t="s">
        <v>181</v>
      </c>
      <c r="C120" s="60"/>
      <c r="D120" s="58"/>
      <c r="E120" s="58" t="s">
        <v>2375</v>
      </c>
      <c r="F120" s="58"/>
      <c r="G120" s="64"/>
      <c r="H120" s="60"/>
    </row>
    <row r="121" spans="1:8">
      <c r="A121" s="58" t="s">
        <v>2376</v>
      </c>
      <c r="B121" s="58" t="s">
        <v>179</v>
      </c>
      <c r="C121" s="60">
        <v>16</v>
      </c>
      <c r="D121" s="58"/>
      <c r="E121" s="58" t="s">
        <v>2375</v>
      </c>
      <c r="F121" s="58" t="s">
        <v>2375</v>
      </c>
      <c r="G121" s="64"/>
      <c r="H121" s="60">
        <v>1</v>
      </c>
    </row>
    <row r="122" spans="1:8">
      <c r="A122" s="58" t="s">
        <v>1621</v>
      </c>
      <c r="B122" s="58" t="s">
        <v>283</v>
      </c>
      <c r="C122" s="61">
        <v>3</v>
      </c>
      <c r="D122" s="58"/>
      <c r="E122" s="58"/>
      <c r="F122" s="58"/>
      <c r="G122" s="64"/>
      <c r="H122" s="60"/>
    </row>
    <row r="123" spans="1:8">
      <c r="A123" s="58" t="s">
        <v>1621</v>
      </c>
      <c r="B123" s="58" t="s">
        <v>1671</v>
      </c>
      <c r="C123" s="58">
        <v>3</v>
      </c>
      <c r="D123" s="58"/>
      <c r="E123" s="58"/>
      <c r="F123" s="58"/>
      <c r="G123" s="64"/>
      <c r="H123" s="60">
        <v>1</v>
      </c>
    </row>
    <row r="124" spans="1:8">
      <c r="A124" s="58" t="s">
        <v>1621</v>
      </c>
      <c r="B124" s="58" t="s">
        <v>280</v>
      </c>
      <c r="C124" s="58">
        <v>4</v>
      </c>
      <c r="D124" s="58"/>
      <c r="E124" s="58" t="s">
        <v>2375</v>
      </c>
      <c r="F124" s="58" t="s">
        <v>2375</v>
      </c>
      <c r="G124" s="64"/>
      <c r="H124" s="60">
        <v>1</v>
      </c>
    </row>
    <row r="125" spans="1:8">
      <c r="A125" s="58" t="s">
        <v>1621</v>
      </c>
      <c r="B125" s="58" t="s">
        <v>289</v>
      </c>
      <c r="C125" s="58">
        <v>4</v>
      </c>
      <c r="D125" s="58"/>
      <c r="E125" s="58"/>
      <c r="F125" s="58"/>
      <c r="G125" s="64" t="s">
        <v>2375</v>
      </c>
      <c r="H125" s="60"/>
    </row>
    <row r="126" spans="1:8">
      <c r="A126" s="58" t="s">
        <v>1621</v>
      </c>
      <c r="B126" s="58" t="s">
        <v>1625</v>
      </c>
      <c r="C126" s="58">
        <v>4</v>
      </c>
      <c r="D126" s="58"/>
      <c r="E126" s="58"/>
      <c r="F126" s="58"/>
      <c r="G126" s="64" t="s">
        <v>2375</v>
      </c>
      <c r="H126" s="60"/>
    </row>
    <row r="127" spans="1:8">
      <c r="A127" s="58" t="s">
        <v>1621</v>
      </c>
      <c r="B127" s="58" t="s">
        <v>1627</v>
      </c>
      <c r="C127" s="58">
        <v>4</v>
      </c>
      <c r="D127" s="58"/>
      <c r="E127" s="58"/>
      <c r="F127" s="58"/>
      <c r="G127" s="64" t="s">
        <v>2375</v>
      </c>
      <c r="H127" s="60"/>
    </row>
    <row r="128" spans="1:8">
      <c r="A128" s="58" t="s">
        <v>1621</v>
      </c>
      <c r="B128" s="58" t="s">
        <v>1675</v>
      </c>
      <c r="C128" s="58">
        <v>4</v>
      </c>
      <c r="D128" s="58"/>
      <c r="E128" s="58"/>
      <c r="F128" s="58" t="s">
        <v>2375</v>
      </c>
      <c r="G128" s="64"/>
      <c r="H128" s="60"/>
    </row>
    <row r="129" spans="1:8">
      <c r="A129" s="58" t="s">
        <v>1621</v>
      </c>
      <c r="B129" s="58" t="s">
        <v>1666</v>
      </c>
      <c r="C129" s="58">
        <v>1</v>
      </c>
      <c r="D129" s="58"/>
      <c r="E129" s="58" t="s">
        <v>2375</v>
      </c>
      <c r="F129" s="58" t="s">
        <v>2375</v>
      </c>
      <c r="G129" s="64"/>
      <c r="H129" s="60">
        <v>1</v>
      </c>
    </row>
    <row r="130" spans="1:8">
      <c r="A130" s="58" t="s">
        <v>1621</v>
      </c>
      <c r="B130" s="58" t="s">
        <v>1645</v>
      </c>
      <c r="C130" s="58">
        <v>4</v>
      </c>
      <c r="D130" s="58"/>
      <c r="E130" s="58"/>
      <c r="F130" s="58"/>
      <c r="G130" s="64" t="s">
        <v>2375</v>
      </c>
      <c r="H130" s="60"/>
    </row>
    <row r="131" spans="1:8">
      <c r="A131" s="58" t="s">
        <v>1621</v>
      </c>
      <c r="B131" s="58" t="s">
        <v>1646</v>
      </c>
      <c r="C131" s="58">
        <v>4</v>
      </c>
      <c r="D131" s="58"/>
      <c r="E131" s="58"/>
      <c r="F131" s="58"/>
      <c r="G131" s="64" t="s">
        <v>2375</v>
      </c>
      <c r="H131" s="60"/>
    </row>
    <row r="132" spans="1:8">
      <c r="A132" s="58" t="s">
        <v>1621</v>
      </c>
      <c r="B132" s="58" t="s">
        <v>292</v>
      </c>
      <c r="C132" s="61">
        <v>2</v>
      </c>
      <c r="D132" s="58"/>
      <c r="E132" s="58"/>
      <c r="F132" s="58"/>
      <c r="G132" s="64" t="s">
        <v>2375</v>
      </c>
      <c r="H132" s="60"/>
    </row>
    <row r="133" spans="1:8">
      <c r="A133" s="58" t="s">
        <v>1621</v>
      </c>
      <c r="B133" s="58" t="s">
        <v>1674</v>
      </c>
      <c r="C133" s="61">
        <v>2</v>
      </c>
      <c r="D133" s="58"/>
      <c r="E133" s="58"/>
      <c r="F133" s="58"/>
      <c r="G133" s="64" t="s">
        <v>2375</v>
      </c>
      <c r="H133" s="60"/>
    </row>
    <row r="134" spans="1:8">
      <c r="A134" s="58" t="s">
        <v>1621</v>
      </c>
      <c r="B134" s="58" t="s">
        <v>294</v>
      </c>
      <c r="C134" s="58">
        <v>4</v>
      </c>
      <c r="D134" s="58"/>
      <c r="E134" s="58"/>
      <c r="F134" s="58"/>
      <c r="G134" s="64" t="s">
        <v>2375</v>
      </c>
      <c r="H134" s="60"/>
    </row>
    <row r="135" spans="1:8">
      <c r="A135" s="58" t="s">
        <v>1621</v>
      </c>
      <c r="B135" s="58" t="s">
        <v>299</v>
      </c>
      <c r="C135" s="58">
        <v>3</v>
      </c>
      <c r="D135" s="58"/>
      <c r="E135" s="58"/>
      <c r="F135" s="58"/>
      <c r="G135" s="64" t="s">
        <v>2375</v>
      </c>
      <c r="H135" s="60"/>
    </row>
    <row r="136" spans="1:8">
      <c r="A136" s="58" t="s">
        <v>1621</v>
      </c>
      <c r="B136" s="58" t="s">
        <v>1632</v>
      </c>
      <c r="C136" s="58">
        <v>4</v>
      </c>
      <c r="D136" s="58"/>
      <c r="E136" s="58" t="s">
        <v>2375</v>
      </c>
      <c r="F136" s="58"/>
      <c r="G136" s="64" t="s">
        <v>2375</v>
      </c>
      <c r="H136" s="60">
        <v>1</v>
      </c>
    </row>
    <row r="137" spans="1:8">
      <c r="A137" s="58" t="s">
        <v>1621</v>
      </c>
      <c r="B137" s="58" t="s">
        <v>1634</v>
      </c>
      <c r="C137" s="58">
        <v>4</v>
      </c>
      <c r="D137" s="58"/>
      <c r="E137" s="58"/>
      <c r="F137" s="58"/>
      <c r="G137" s="64" t="s">
        <v>2375</v>
      </c>
      <c r="H137" s="60"/>
    </row>
    <row r="138" spans="1:8">
      <c r="A138" s="58" t="s">
        <v>1621</v>
      </c>
      <c r="B138" s="58" t="s">
        <v>1633</v>
      </c>
      <c r="C138" s="58">
        <v>4</v>
      </c>
      <c r="D138" s="58"/>
      <c r="E138" s="58"/>
      <c r="F138" s="58"/>
      <c r="G138" s="64" t="s">
        <v>2375</v>
      </c>
      <c r="H138" s="60"/>
    </row>
    <row r="139" spans="1:8" ht="15" customHeight="1">
      <c r="A139" s="58" t="s">
        <v>1621</v>
      </c>
      <c r="B139" s="58" t="s">
        <v>1635</v>
      </c>
      <c r="C139" s="58">
        <v>2</v>
      </c>
      <c r="D139" s="58"/>
      <c r="E139" s="58"/>
      <c r="F139" s="58"/>
      <c r="G139" s="64"/>
      <c r="H139" s="60"/>
    </row>
    <row r="140" spans="1:8">
      <c r="A140" s="58" t="s">
        <v>1621</v>
      </c>
      <c r="B140" s="58" t="s">
        <v>1636</v>
      </c>
      <c r="C140" s="58">
        <v>1</v>
      </c>
      <c r="D140" s="58"/>
      <c r="E140" s="58"/>
      <c r="F140" s="58"/>
      <c r="G140" s="64"/>
      <c r="H140" s="60"/>
    </row>
    <row r="141" spans="1:8">
      <c r="A141" s="58" t="s">
        <v>1621</v>
      </c>
      <c r="B141" s="58" t="s">
        <v>311</v>
      </c>
      <c r="C141" s="58">
        <v>4</v>
      </c>
      <c r="D141" s="58"/>
      <c r="E141" s="58" t="s">
        <v>2375</v>
      </c>
      <c r="F141" s="58" t="s">
        <v>2375</v>
      </c>
      <c r="G141" s="64"/>
      <c r="H141" s="60">
        <v>1</v>
      </c>
    </row>
    <row r="142" spans="1:8">
      <c r="A142" s="58" t="s">
        <v>1621</v>
      </c>
      <c r="B142" s="58" t="s">
        <v>1637</v>
      </c>
      <c r="C142" s="58">
        <v>4</v>
      </c>
      <c r="D142" s="58"/>
      <c r="E142" s="58" t="s">
        <v>2375</v>
      </c>
      <c r="F142" s="58"/>
      <c r="G142" s="64"/>
      <c r="H142" s="60"/>
    </row>
    <row r="143" spans="1:8">
      <c r="A143" s="58" t="s">
        <v>1621</v>
      </c>
      <c r="B143" s="58" t="s">
        <v>1629</v>
      </c>
      <c r="C143" s="58">
        <v>4</v>
      </c>
      <c r="D143" s="58"/>
      <c r="E143" s="58"/>
      <c r="F143" s="58"/>
      <c r="G143" s="64"/>
      <c r="H143" s="60"/>
    </row>
    <row r="144" spans="1:8">
      <c r="A144" s="58" t="s">
        <v>1621</v>
      </c>
      <c r="B144" s="58" t="s">
        <v>1630</v>
      </c>
      <c r="C144" s="58">
        <v>4</v>
      </c>
      <c r="D144" s="58"/>
      <c r="E144" s="58"/>
      <c r="F144" s="58"/>
      <c r="G144" s="64"/>
      <c r="H144" s="60"/>
    </row>
    <row r="145" spans="1:8">
      <c r="A145" s="58" t="s">
        <v>1621</v>
      </c>
      <c r="B145" s="58" t="s">
        <v>1631</v>
      </c>
      <c r="C145" s="58">
        <v>4</v>
      </c>
      <c r="D145" s="58"/>
      <c r="E145" s="58"/>
      <c r="F145" s="58"/>
      <c r="G145" s="64"/>
      <c r="H145" s="60"/>
    </row>
    <row r="146" spans="1:8">
      <c r="A146" s="58" t="s">
        <v>1621</v>
      </c>
      <c r="B146" s="58" t="s">
        <v>1638</v>
      </c>
      <c r="C146" s="58">
        <v>4</v>
      </c>
      <c r="D146" s="58"/>
      <c r="E146" s="58"/>
      <c r="F146" s="58"/>
      <c r="G146" s="64"/>
      <c r="H146" s="60"/>
    </row>
    <row r="147" spans="1:8">
      <c r="A147" s="58" t="s">
        <v>1621</v>
      </c>
      <c r="B147" s="58" t="s">
        <v>1639</v>
      </c>
      <c r="C147" s="58">
        <v>4</v>
      </c>
      <c r="D147" s="58"/>
      <c r="E147" s="58"/>
      <c r="F147" s="58"/>
      <c r="G147" s="64"/>
      <c r="H147" s="60"/>
    </row>
    <row r="148" spans="1:8">
      <c r="A148" s="58" t="s">
        <v>1621</v>
      </c>
      <c r="B148" s="58" t="s">
        <v>1640</v>
      </c>
      <c r="C148" s="58">
        <v>3</v>
      </c>
      <c r="D148" s="58"/>
      <c r="E148" s="58"/>
      <c r="F148" s="58"/>
      <c r="G148" s="64"/>
      <c r="H148" s="60"/>
    </row>
    <row r="149" spans="1:8">
      <c r="A149" s="58" t="s">
        <v>1621</v>
      </c>
      <c r="B149" s="58" t="s">
        <v>1641</v>
      </c>
      <c r="C149" s="58">
        <v>4</v>
      </c>
      <c r="D149" s="58"/>
      <c r="E149" s="58" t="s">
        <v>2375</v>
      </c>
      <c r="F149" s="58"/>
      <c r="G149" s="64"/>
      <c r="H149" s="60"/>
    </row>
    <row r="150" spans="1:8">
      <c r="A150" s="58" t="s">
        <v>1621</v>
      </c>
      <c r="B150" s="58" t="s">
        <v>1642</v>
      </c>
      <c r="C150" s="74">
        <v>5</v>
      </c>
      <c r="D150" s="58"/>
      <c r="E150" s="58"/>
      <c r="F150" s="58"/>
      <c r="G150" s="64"/>
      <c r="H150" s="60"/>
    </row>
    <row r="151" spans="1:8">
      <c r="A151" s="58" t="s">
        <v>1621</v>
      </c>
      <c r="B151" s="59" t="s">
        <v>1639</v>
      </c>
      <c r="C151" s="74"/>
      <c r="D151" s="58"/>
      <c r="E151" s="58" t="s">
        <v>2375</v>
      </c>
      <c r="F151" s="58"/>
      <c r="G151" s="64"/>
      <c r="H151" s="60">
        <v>1</v>
      </c>
    </row>
    <row r="152" spans="1:8">
      <c r="A152" s="58" t="s">
        <v>1621</v>
      </c>
      <c r="B152" s="59" t="s">
        <v>1628</v>
      </c>
      <c r="C152" s="74"/>
      <c r="D152" s="58"/>
      <c r="E152" s="58" t="s">
        <v>2375</v>
      </c>
      <c r="F152" s="58"/>
      <c r="G152" s="64"/>
      <c r="H152" s="60"/>
    </row>
    <row r="153" spans="1:8">
      <c r="A153" s="58" t="s">
        <v>1621</v>
      </c>
      <c r="B153" s="58" t="s">
        <v>1643</v>
      </c>
      <c r="C153" s="60">
        <v>7</v>
      </c>
      <c r="D153" s="58"/>
      <c r="E153" s="58"/>
      <c r="F153" s="58"/>
      <c r="G153" s="64"/>
      <c r="H153" s="60"/>
    </row>
    <row r="154" spans="1:8">
      <c r="A154" s="58" t="s">
        <v>1621</v>
      </c>
      <c r="B154" s="58" t="s">
        <v>1644</v>
      </c>
      <c r="C154" s="60">
        <v>8</v>
      </c>
      <c r="D154" s="58"/>
      <c r="E154" s="58"/>
      <c r="F154" s="58"/>
      <c r="G154" s="64"/>
      <c r="H154" s="60"/>
    </row>
    <row r="155" spans="1:8">
      <c r="A155" s="58" t="s">
        <v>1681</v>
      </c>
      <c r="B155" s="58" t="s">
        <v>1692</v>
      </c>
      <c r="C155" s="60">
        <v>9</v>
      </c>
      <c r="D155" s="58"/>
      <c r="E155" s="58"/>
      <c r="F155" s="62" t="s">
        <v>2375</v>
      </c>
      <c r="G155" s="64"/>
      <c r="H155" s="60">
        <v>1</v>
      </c>
    </row>
    <row r="156" spans="1:8">
      <c r="A156" s="58" t="s">
        <v>1681</v>
      </c>
      <c r="B156" s="58" t="s">
        <v>174</v>
      </c>
      <c r="C156" s="60">
        <v>10</v>
      </c>
      <c r="D156" s="58"/>
      <c r="E156" s="58"/>
      <c r="F156" s="58" t="s">
        <v>2375</v>
      </c>
      <c r="G156" s="64"/>
      <c r="H156" s="60"/>
    </row>
    <row r="157" spans="1:8">
      <c r="A157" s="58" t="s">
        <v>1681</v>
      </c>
      <c r="B157" s="58" t="s">
        <v>1695</v>
      </c>
      <c r="C157" s="60">
        <v>11</v>
      </c>
      <c r="D157" s="58"/>
      <c r="E157" s="58"/>
      <c r="F157" s="58"/>
      <c r="G157" s="64"/>
      <c r="H157" s="60"/>
    </row>
    <row r="158" spans="1:8">
      <c r="A158" s="58" t="s">
        <v>1681</v>
      </c>
      <c r="B158" s="58" t="s">
        <v>1696</v>
      </c>
      <c r="C158" s="60">
        <v>13</v>
      </c>
      <c r="D158" s="58"/>
      <c r="E158" s="58"/>
      <c r="F158" s="58"/>
      <c r="G158" s="64"/>
      <c r="H158" s="60"/>
    </row>
    <row r="159" spans="1:8">
      <c r="A159" s="58" t="s">
        <v>1681</v>
      </c>
      <c r="B159" s="58" t="s">
        <v>170</v>
      </c>
      <c r="C159" s="60">
        <v>14</v>
      </c>
      <c r="D159" s="58"/>
      <c r="E159" s="58"/>
      <c r="F159" s="58"/>
      <c r="G159" s="64"/>
      <c r="H159" s="60"/>
    </row>
    <row r="160" spans="1:8">
      <c r="A160" s="58" t="s">
        <v>1681</v>
      </c>
      <c r="B160" s="58" t="s">
        <v>1697</v>
      </c>
      <c r="C160" s="60">
        <v>15</v>
      </c>
      <c r="D160" s="58"/>
      <c r="E160" s="58"/>
      <c r="F160" s="58"/>
      <c r="G160" s="64"/>
      <c r="H160" s="60"/>
    </row>
    <row r="161" spans="1:8">
      <c r="A161" s="58" t="s">
        <v>1516</v>
      </c>
      <c r="B161" s="58" t="s">
        <v>320</v>
      </c>
      <c r="C161" s="60">
        <v>18</v>
      </c>
      <c r="D161" s="60" t="s">
        <v>2379</v>
      </c>
      <c r="E161" s="58"/>
      <c r="F161" s="58"/>
      <c r="G161" s="64"/>
      <c r="H161" s="60"/>
    </row>
    <row r="162" spans="1:8">
      <c r="A162" s="58" t="s">
        <v>1516</v>
      </c>
      <c r="B162" s="58" t="s">
        <v>322</v>
      </c>
      <c r="C162" s="60">
        <v>19</v>
      </c>
      <c r="D162" s="60" t="s">
        <v>2379</v>
      </c>
      <c r="E162" s="58"/>
      <c r="F162" s="58"/>
      <c r="G162" s="64"/>
      <c r="H162" s="60"/>
    </row>
    <row r="163" spans="1:8">
      <c r="A163" s="58" t="s">
        <v>1516</v>
      </c>
      <c r="B163" s="58" t="s">
        <v>324</v>
      </c>
      <c r="C163" s="60">
        <v>20</v>
      </c>
      <c r="D163" s="60" t="s">
        <v>2379</v>
      </c>
      <c r="E163" s="58"/>
      <c r="F163" s="58"/>
      <c r="G163" s="64"/>
      <c r="H163" s="60"/>
    </row>
    <row r="164" spans="1:8">
      <c r="A164" s="58" t="s">
        <v>1516</v>
      </c>
      <c r="B164" s="58" t="s">
        <v>326</v>
      </c>
      <c r="C164" s="60">
        <v>21</v>
      </c>
      <c r="D164" s="60" t="s">
        <v>2379</v>
      </c>
      <c r="E164" s="58"/>
      <c r="F164" s="58"/>
      <c r="G164" s="64"/>
      <c r="H164" s="60"/>
    </row>
    <row r="165" spans="1:8">
      <c r="A165" s="58" t="s">
        <v>1516</v>
      </c>
      <c r="B165" s="58" t="s">
        <v>315</v>
      </c>
      <c r="C165" s="60">
        <v>22</v>
      </c>
      <c r="D165" s="60" t="s">
        <v>2379</v>
      </c>
      <c r="E165" s="58"/>
      <c r="F165" s="58"/>
      <c r="G165" s="64"/>
      <c r="H165" s="60"/>
    </row>
    <row r="166" spans="1:8">
      <c r="A166" s="58" t="s">
        <v>1516</v>
      </c>
      <c r="B166" s="58" t="s">
        <v>329</v>
      </c>
      <c r="C166" s="60">
        <v>23</v>
      </c>
      <c r="D166" s="60" t="s">
        <v>2379</v>
      </c>
      <c r="E166" s="58"/>
      <c r="F166" s="58"/>
      <c r="G166" s="64"/>
      <c r="H166" s="60"/>
    </row>
    <row r="167" spans="1:8">
      <c r="A167" s="58" t="s">
        <v>1516</v>
      </c>
      <c r="B167" s="58" t="s">
        <v>345</v>
      </c>
      <c r="C167" s="60">
        <v>25</v>
      </c>
      <c r="D167" s="60" t="s">
        <v>2380</v>
      </c>
      <c r="E167" s="58"/>
      <c r="F167" s="58"/>
      <c r="G167" s="64"/>
      <c r="H167" s="60"/>
    </row>
    <row r="168" spans="1:8">
      <c r="A168" s="58" t="s">
        <v>1516</v>
      </c>
      <c r="B168" s="58" t="s">
        <v>349</v>
      </c>
      <c r="C168" s="60">
        <v>26</v>
      </c>
      <c r="D168" s="60" t="s">
        <v>2379</v>
      </c>
      <c r="E168" s="58"/>
      <c r="F168" s="62" t="s">
        <v>2375</v>
      </c>
      <c r="G168" s="64"/>
      <c r="H168" s="60">
        <v>1</v>
      </c>
    </row>
    <row r="169" spans="1:8">
      <c r="A169" s="58" t="s">
        <v>1516</v>
      </c>
      <c r="B169" s="58" t="s">
        <v>1599</v>
      </c>
      <c r="C169" s="60">
        <v>27</v>
      </c>
      <c r="D169" s="60" t="s">
        <v>2379</v>
      </c>
      <c r="E169" s="58"/>
      <c r="F169" s="58"/>
      <c r="G169" s="64"/>
      <c r="H169" s="60"/>
    </row>
    <row r="170" spans="1:8">
      <c r="A170" s="58" t="s">
        <v>1516</v>
      </c>
      <c r="B170" s="58" t="s">
        <v>351</v>
      </c>
      <c r="C170" s="60">
        <v>28</v>
      </c>
      <c r="D170" s="60" t="s">
        <v>2379</v>
      </c>
      <c r="E170" s="58"/>
      <c r="F170" s="62" t="s">
        <v>2375</v>
      </c>
      <c r="G170" s="64"/>
      <c r="H170" s="60"/>
    </row>
    <row r="171" spans="1:8">
      <c r="A171" s="58" t="s">
        <v>1516</v>
      </c>
      <c r="B171" s="58" t="s">
        <v>1605</v>
      </c>
      <c r="C171" s="60">
        <v>29</v>
      </c>
      <c r="D171" s="60" t="s">
        <v>2379</v>
      </c>
      <c r="E171" s="58"/>
      <c r="F171" s="58"/>
      <c r="G171" s="64"/>
      <c r="H171" s="60"/>
    </row>
    <row r="172" spans="1:8">
      <c r="A172" s="58" t="s">
        <v>1516</v>
      </c>
      <c r="B172" s="58" t="s">
        <v>1589</v>
      </c>
      <c r="C172" s="60">
        <v>30</v>
      </c>
      <c r="D172" s="60" t="s">
        <v>2380</v>
      </c>
      <c r="E172" s="58"/>
      <c r="F172" s="58"/>
      <c r="G172" s="64"/>
      <c r="H172" s="60"/>
    </row>
    <row r="173" spans="1:8">
      <c r="A173" s="58" t="s">
        <v>1516</v>
      </c>
      <c r="B173" s="58" t="s">
        <v>334</v>
      </c>
      <c r="C173" s="60">
        <v>31</v>
      </c>
      <c r="D173" s="60" t="s">
        <v>2379</v>
      </c>
      <c r="E173" s="58" t="s">
        <v>2375</v>
      </c>
      <c r="F173" s="62" t="s">
        <v>2375</v>
      </c>
      <c r="G173" s="64"/>
      <c r="H173" s="60">
        <v>1</v>
      </c>
    </row>
    <row r="174" spans="1:8">
      <c r="A174" s="58" t="s">
        <v>1516</v>
      </c>
      <c r="B174" s="58" t="s">
        <v>337</v>
      </c>
      <c r="C174" s="60">
        <v>32</v>
      </c>
      <c r="D174" s="60" t="s">
        <v>2379</v>
      </c>
      <c r="E174" s="58"/>
      <c r="F174" s="58"/>
      <c r="G174" s="64"/>
      <c r="H174" s="60"/>
    </row>
    <row r="175" spans="1:8">
      <c r="A175" s="58" t="s">
        <v>1516</v>
      </c>
      <c r="B175" s="58" t="s">
        <v>1574</v>
      </c>
      <c r="C175" s="60">
        <v>33</v>
      </c>
      <c r="D175" s="60" t="s">
        <v>2380</v>
      </c>
      <c r="E175" s="58"/>
      <c r="F175" s="58"/>
      <c r="G175" s="64"/>
      <c r="H175" s="60"/>
    </row>
    <row r="176" spans="1:8">
      <c r="A176" s="58" t="s">
        <v>1516</v>
      </c>
      <c r="B176" s="58" t="s">
        <v>1577</v>
      </c>
      <c r="C176" s="60">
        <v>34</v>
      </c>
      <c r="D176" s="60" t="s">
        <v>2380</v>
      </c>
      <c r="E176" s="58"/>
      <c r="F176" s="58"/>
      <c r="G176" s="64"/>
      <c r="H176" s="60"/>
    </row>
    <row r="177" spans="1:8">
      <c r="A177" s="58" t="s">
        <v>1516</v>
      </c>
      <c r="B177" s="58" t="s">
        <v>1551</v>
      </c>
      <c r="C177" s="60">
        <v>35</v>
      </c>
      <c r="D177" s="60" t="s">
        <v>2380</v>
      </c>
      <c r="E177" s="58"/>
      <c r="F177" s="58"/>
      <c r="G177" s="64"/>
      <c r="H177" s="60"/>
    </row>
    <row r="178" spans="1:8">
      <c r="A178" s="58" t="s">
        <v>1516</v>
      </c>
      <c r="B178" s="58" t="s">
        <v>1595</v>
      </c>
      <c r="C178" s="60">
        <v>36</v>
      </c>
      <c r="D178" s="60" t="s">
        <v>2379</v>
      </c>
      <c r="E178" s="58"/>
      <c r="F178" s="58"/>
      <c r="G178" s="64"/>
      <c r="H178" s="60"/>
    </row>
    <row r="179" spans="1:8">
      <c r="A179" s="58" t="s">
        <v>1516</v>
      </c>
      <c r="B179" s="58" t="s">
        <v>1611</v>
      </c>
      <c r="C179" s="60">
        <v>37</v>
      </c>
      <c r="D179" s="60" t="s">
        <v>2379</v>
      </c>
      <c r="E179" s="58"/>
      <c r="F179" s="58"/>
      <c r="G179" s="64"/>
      <c r="H179" s="60"/>
    </row>
    <row r="180" spans="1:8">
      <c r="A180" s="58" t="s">
        <v>1516</v>
      </c>
      <c r="B180" s="63" t="s">
        <v>1548</v>
      </c>
      <c r="C180" s="74"/>
      <c r="D180" s="60" t="s">
        <v>2379</v>
      </c>
      <c r="E180" s="60" t="s">
        <v>2375</v>
      </c>
      <c r="F180" s="60"/>
      <c r="G180" s="65"/>
      <c r="H180" s="60"/>
    </row>
    <row r="181" spans="1:8">
      <c r="A181" s="58" t="s">
        <v>1516</v>
      </c>
      <c r="B181" s="58" t="s">
        <v>1615</v>
      </c>
      <c r="C181" s="60">
        <v>38</v>
      </c>
      <c r="D181" s="60" t="s">
        <v>2379</v>
      </c>
      <c r="E181" s="58"/>
      <c r="F181" s="58"/>
      <c r="G181" s="64"/>
      <c r="H181" s="60">
        <v>1</v>
      </c>
    </row>
    <row r="182" spans="1:8">
      <c r="A182" s="58" t="s">
        <v>1516</v>
      </c>
      <c r="B182" s="58" t="s">
        <v>1616</v>
      </c>
      <c r="C182" s="60">
        <v>39</v>
      </c>
      <c r="D182" s="60" t="s">
        <v>2379</v>
      </c>
      <c r="E182" s="58"/>
      <c r="F182" s="62" t="s">
        <v>2375</v>
      </c>
      <c r="G182" s="64"/>
      <c r="H182" s="60"/>
    </row>
    <row r="183" spans="1:8">
      <c r="A183" s="58" t="s">
        <v>2376</v>
      </c>
      <c r="B183" s="58" t="s">
        <v>2107</v>
      </c>
      <c r="C183" s="60">
        <v>40</v>
      </c>
      <c r="D183" s="60"/>
      <c r="E183" s="58" t="s">
        <v>2375</v>
      </c>
      <c r="F183" s="58"/>
      <c r="G183" s="64"/>
      <c r="H183" s="60">
        <v>1</v>
      </c>
    </row>
    <row r="184" spans="1:8">
      <c r="A184" s="58" t="s">
        <v>2376</v>
      </c>
      <c r="B184" s="59" t="s">
        <v>2108</v>
      </c>
      <c r="C184" s="60"/>
      <c r="D184" s="58"/>
      <c r="E184" s="58" t="s">
        <v>2375</v>
      </c>
      <c r="F184" s="58"/>
      <c r="G184" s="64"/>
      <c r="H184" s="60"/>
    </row>
    <row r="185" spans="1:8">
      <c r="A185" s="58" t="s">
        <v>2376</v>
      </c>
      <c r="B185" s="58" t="s">
        <v>89</v>
      </c>
      <c r="C185" s="60">
        <v>41</v>
      </c>
      <c r="D185" s="58"/>
      <c r="E185" s="58"/>
      <c r="F185" s="58"/>
      <c r="G185" s="64"/>
      <c r="H185" s="60"/>
    </row>
    <row r="186" spans="1:8">
      <c r="A186" s="58" t="s">
        <v>2377</v>
      </c>
      <c r="B186" s="58" t="s">
        <v>2063</v>
      </c>
      <c r="C186" s="60">
        <v>42</v>
      </c>
      <c r="D186" s="58"/>
      <c r="E186" s="58"/>
      <c r="F186" s="58"/>
      <c r="G186" s="64"/>
      <c r="H186" s="60"/>
    </row>
    <row r="187" spans="1:8">
      <c r="A187" s="58" t="s">
        <v>2377</v>
      </c>
      <c r="B187" s="58" t="s">
        <v>118</v>
      </c>
      <c r="C187" s="60">
        <v>43</v>
      </c>
      <c r="D187" s="58"/>
      <c r="E187" s="58"/>
      <c r="F187" s="58"/>
      <c r="G187" s="64"/>
      <c r="H187" s="60"/>
    </row>
    <row r="188" spans="1:8">
      <c r="A188" s="58" t="s">
        <v>2377</v>
      </c>
      <c r="B188" s="58" t="s">
        <v>2064</v>
      </c>
      <c r="C188" s="60">
        <v>44</v>
      </c>
      <c r="D188" s="58"/>
      <c r="E188" s="58"/>
      <c r="F188" s="58"/>
      <c r="G188" s="64"/>
      <c r="H188" s="60"/>
    </row>
    <row r="189" spans="1:8">
      <c r="A189" s="58" t="s">
        <v>2377</v>
      </c>
      <c r="B189" s="58" t="s">
        <v>2065</v>
      </c>
      <c r="C189" s="60">
        <v>45</v>
      </c>
      <c r="D189" s="58"/>
      <c r="E189" s="58"/>
      <c r="F189" s="58"/>
      <c r="G189" s="64"/>
      <c r="H189" s="60"/>
    </row>
    <row r="190" spans="1:8">
      <c r="A190" s="58" t="s">
        <v>2377</v>
      </c>
      <c r="B190" s="58" t="s">
        <v>2066</v>
      </c>
      <c r="C190" s="60">
        <v>46</v>
      </c>
      <c r="D190" s="58"/>
      <c r="E190" s="58"/>
      <c r="F190" s="58"/>
      <c r="G190" s="64"/>
      <c r="H190" s="60"/>
    </row>
    <row r="191" spans="1:8">
      <c r="A191" s="58" t="s">
        <v>2376</v>
      </c>
      <c r="B191" s="58" t="s">
        <v>2167</v>
      </c>
      <c r="C191" s="60">
        <v>47</v>
      </c>
      <c r="D191" s="58"/>
      <c r="E191" s="58"/>
      <c r="F191" s="58" t="s">
        <v>2375</v>
      </c>
      <c r="G191" s="64"/>
      <c r="H191" s="60"/>
    </row>
    <row r="192" spans="1:8">
      <c r="A192" s="58" t="s">
        <v>1681</v>
      </c>
      <c r="B192" s="58" t="s">
        <v>1690</v>
      </c>
      <c r="C192" s="60">
        <v>48</v>
      </c>
      <c r="D192" s="58"/>
      <c r="E192" s="58"/>
      <c r="F192" s="58"/>
      <c r="G192" s="64"/>
      <c r="H192" s="60"/>
    </row>
    <row r="193" spans="1:8">
      <c r="A193" s="58" t="s">
        <v>1516</v>
      </c>
      <c r="B193" s="58" t="s">
        <v>1579</v>
      </c>
      <c r="C193" s="60">
        <v>49</v>
      </c>
      <c r="D193" s="60" t="s">
        <v>2379</v>
      </c>
      <c r="E193" s="58" t="s">
        <v>2375</v>
      </c>
      <c r="F193" s="62" t="s">
        <v>2375</v>
      </c>
      <c r="G193" s="64"/>
      <c r="H193" s="60">
        <v>1</v>
      </c>
    </row>
    <row r="194" spans="1:8">
      <c r="A194" s="58" t="s">
        <v>1516</v>
      </c>
      <c r="B194" s="58" t="s">
        <v>1618</v>
      </c>
      <c r="C194" s="74"/>
      <c r="D194" s="60" t="s">
        <v>2379</v>
      </c>
      <c r="E194" s="58"/>
      <c r="F194" s="58"/>
      <c r="G194" s="64"/>
      <c r="H194" s="60"/>
    </row>
    <row r="195" spans="1:8">
      <c r="A195" s="58" t="s">
        <v>2377</v>
      </c>
      <c r="B195" s="58" t="s">
        <v>1758</v>
      </c>
      <c r="C195" s="74"/>
      <c r="D195" s="60"/>
      <c r="E195" s="58"/>
      <c r="F195" s="58" t="s">
        <v>2375</v>
      </c>
      <c r="G195" s="64"/>
      <c r="H195" s="60"/>
    </row>
    <row r="196" spans="1:8">
      <c r="A196" s="58" t="s">
        <v>2377</v>
      </c>
      <c r="B196" s="58" t="s">
        <v>1759</v>
      </c>
      <c r="C196" s="74"/>
      <c r="D196" s="58"/>
      <c r="E196" s="58"/>
      <c r="F196" s="58" t="s">
        <v>2375</v>
      </c>
      <c r="G196" s="64"/>
      <c r="H196" s="60"/>
    </row>
    <row r="197" spans="1:8">
      <c r="A197" s="58" t="s">
        <v>2377</v>
      </c>
      <c r="B197" s="58" t="s">
        <v>1760</v>
      </c>
      <c r="C197" s="74"/>
      <c r="D197" s="58"/>
      <c r="E197" s="58"/>
      <c r="F197" s="58" t="s">
        <v>2375</v>
      </c>
      <c r="G197" s="64"/>
      <c r="H197" s="60"/>
    </row>
    <row r="198" spans="1:8">
      <c r="A198" s="58" t="s">
        <v>2377</v>
      </c>
      <c r="B198" s="58" t="s">
        <v>1761</v>
      </c>
      <c r="C198" s="74"/>
      <c r="D198" s="58"/>
      <c r="E198" s="58"/>
      <c r="F198" s="58" t="s">
        <v>2375</v>
      </c>
      <c r="G198" s="64"/>
      <c r="H198" s="60"/>
    </row>
    <row r="199" spans="1:8">
      <c r="A199" s="58" t="s">
        <v>2377</v>
      </c>
      <c r="B199" s="58" t="s">
        <v>1762</v>
      </c>
      <c r="C199" s="74"/>
      <c r="D199" s="58"/>
      <c r="E199" s="58"/>
      <c r="F199" s="58" t="s">
        <v>2375</v>
      </c>
      <c r="G199" s="64"/>
      <c r="H199" s="60"/>
    </row>
    <row r="200" spans="1:8">
      <c r="A200" s="58" t="s">
        <v>2377</v>
      </c>
      <c r="B200" s="58" t="s">
        <v>1763</v>
      </c>
      <c r="C200" s="74"/>
      <c r="D200" s="58"/>
      <c r="E200" s="58"/>
      <c r="F200" s="58" t="s">
        <v>2375</v>
      </c>
      <c r="G200" s="64"/>
      <c r="H200" s="60"/>
    </row>
    <row r="201" spans="1:8">
      <c r="A201" s="58" t="s">
        <v>2377</v>
      </c>
      <c r="B201" s="58" t="s">
        <v>1764</v>
      </c>
      <c r="C201" s="74"/>
      <c r="D201" s="58"/>
      <c r="E201" s="58"/>
      <c r="F201" s="58" t="s">
        <v>2375</v>
      </c>
      <c r="G201" s="64"/>
      <c r="H201" s="60"/>
    </row>
    <row r="202" spans="1:8">
      <c r="A202" s="58" t="s">
        <v>2377</v>
      </c>
      <c r="B202" s="58" t="s">
        <v>1765</v>
      </c>
      <c r="C202" s="74"/>
      <c r="D202" s="58"/>
      <c r="E202" s="58"/>
      <c r="F202" s="58" t="s">
        <v>2375</v>
      </c>
      <c r="G202" s="64"/>
      <c r="H202" s="60"/>
    </row>
    <row r="203" spans="1:8">
      <c r="A203" s="58" t="s">
        <v>2377</v>
      </c>
      <c r="B203" s="58" t="s">
        <v>1766</v>
      </c>
      <c r="C203" s="74"/>
      <c r="D203" s="58"/>
      <c r="E203" s="58"/>
      <c r="F203" s="58" t="s">
        <v>2375</v>
      </c>
      <c r="G203" s="64"/>
      <c r="H203" s="60"/>
    </row>
    <row r="204" spans="1:8">
      <c r="A204" s="58" t="s">
        <v>2377</v>
      </c>
      <c r="B204" s="58" t="s">
        <v>1767</v>
      </c>
      <c r="C204" s="74"/>
      <c r="D204" s="58"/>
      <c r="E204" s="58"/>
      <c r="F204" s="58" t="s">
        <v>2375</v>
      </c>
      <c r="G204" s="64"/>
      <c r="H204" s="60"/>
    </row>
    <row r="205" spans="1:8">
      <c r="A205" s="58" t="s">
        <v>2377</v>
      </c>
      <c r="B205" s="58" t="s">
        <v>1768</v>
      </c>
      <c r="C205" s="74"/>
      <c r="D205" s="58"/>
      <c r="E205" s="58"/>
      <c r="F205" s="58" t="s">
        <v>2375</v>
      </c>
      <c r="G205" s="64"/>
      <c r="H205" s="60"/>
    </row>
    <row r="206" spans="1:8">
      <c r="A206" s="58" t="s">
        <v>2377</v>
      </c>
      <c r="B206" s="58" t="s">
        <v>1769</v>
      </c>
      <c r="C206" s="74"/>
      <c r="D206" s="58"/>
      <c r="E206" s="58"/>
      <c r="F206" s="58" t="s">
        <v>2375</v>
      </c>
      <c r="G206" s="64"/>
      <c r="H206" s="60"/>
    </row>
    <row r="207" spans="1:8">
      <c r="A207" s="58" t="s">
        <v>2377</v>
      </c>
      <c r="B207" s="58" t="s">
        <v>1770</v>
      </c>
      <c r="C207" s="74"/>
      <c r="D207" s="58"/>
      <c r="E207" s="58"/>
      <c r="F207" s="58" t="s">
        <v>2375</v>
      </c>
      <c r="G207" s="64"/>
      <c r="H207" s="60"/>
    </row>
    <row r="208" spans="1:8">
      <c r="A208" s="58" t="s">
        <v>2377</v>
      </c>
      <c r="B208" s="58" t="s">
        <v>1771</v>
      </c>
      <c r="C208" s="74"/>
      <c r="D208" s="58"/>
      <c r="E208" s="58"/>
      <c r="F208" s="58" t="s">
        <v>2375</v>
      </c>
      <c r="G208" s="64"/>
      <c r="H208" s="60"/>
    </row>
    <row r="209" spans="1:8">
      <c r="A209" s="58" t="s">
        <v>2377</v>
      </c>
      <c r="B209" s="58" t="s">
        <v>1772</v>
      </c>
      <c r="C209" s="74"/>
      <c r="D209" s="58"/>
      <c r="E209" s="58"/>
      <c r="F209" s="58" t="s">
        <v>2375</v>
      </c>
      <c r="G209" s="64"/>
      <c r="H209" s="60"/>
    </row>
    <row r="210" spans="1:8">
      <c r="A210" s="58" t="s">
        <v>2377</v>
      </c>
      <c r="B210" s="58" t="s">
        <v>1773</v>
      </c>
      <c r="C210" s="74"/>
      <c r="D210" s="58"/>
      <c r="E210" s="58"/>
      <c r="F210" s="58" t="s">
        <v>2375</v>
      </c>
      <c r="G210" s="64"/>
      <c r="H210" s="60"/>
    </row>
    <row r="211" spans="1:8">
      <c r="A211" s="58" t="s">
        <v>2377</v>
      </c>
      <c r="B211" s="58" t="s">
        <v>1774</v>
      </c>
      <c r="C211" s="74"/>
      <c r="D211" s="58"/>
      <c r="E211" s="58"/>
      <c r="F211" s="58" t="s">
        <v>2375</v>
      </c>
      <c r="G211" s="64"/>
      <c r="H211" s="60"/>
    </row>
    <row r="212" spans="1:8">
      <c r="A212" s="58" t="s">
        <v>2377</v>
      </c>
      <c r="B212" s="58" t="s">
        <v>1775</v>
      </c>
      <c r="C212" s="74"/>
      <c r="D212" s="58"/>
      <c r="E212" s="58"/>
      <c r="F212" s="58" t="s">
        <v>2375</v>
      </c>
      <c r="G212" s="64"/>
      <c r="H212" s="60"/>
    </row>
    <row r="213" spans="1:8">
      <c r="A213" s="58" t="s">
        <v>2377</v>
      </c>
      <c r="B213" s="58" t="s">
        <v>1776</v>
      </c>
      <c r="C213" s="74"/>
      <c r="D213" s="58"/>
      <c r="E213" s="58"/>
      <c r="F213" s="58" t="s">
        <v>2375</v>
      </c>
      <c r="G213" s="64"/>
      <c r="H213" s="60"/>
    </row>
    <row r="214" spans="1:8">
      <c r="A214" s="58" t="s">
        <v>2377</v>
      </c>
      <c r="B214" s="58" t="s">
        <v>1777</v>
      </c>
      <c r="C214" s="74"/>
      <c r="D214" s="58"/>
      <c r="E214" s="58"/>
      <c r="F214" s="58" t="s">
        <v>2375</v>
      </c>
      <c r="G214" s="64"/>
      <c r="H214" s="60"/>
    </row>
    <row r="215" spans="1:8">
      <c r="A215" s="58" t="s">
        <v>2377</v>
      </c>
      <c r="B215" s="58" t="s">
        <v>1778</v>
      </c>
      <c r="C215" s="74"/>
      <c r="D215" s="58"/>
      <c r="E215" s="58"/>
      <c r="F215" s="58" t="s">
        <v>2375</v>
      </c>
      <c r="G215" s="64"/>
      <c r="H215" s="60"/>
    </row>
    <row r="216" spans="1:8">
      <c r="A216" s="58" t="s">
        <v>2377</v>
      </c>
      <c r="B216" s="58" t="s">
        <v>1779</v>
      </c>
      <c r="C216" s="74"/>
      <c r="D216" s="58"/>
      <c r="E216" s="58"/>
      <c r="F216" s="58" t="s">
        <v>2375</v>
      </c>
      <c r="G216" s="64"/>
      <c r="H216" s="60"/>
    </row>
    <row r="217" spans="1:8">
      <c r="A217" s="58" t="s">
        <v>2377</v>
      </c>
      <c r="B217" s="58" t="s">
        <v>1780</v>
      </c>
      <c r="C217" s="74"/>
      <c r="D217" s="58"/>
      <c r="E217" s="58"/>
      <c r="F217" s="58" t="s">
        <v>2375</v>
      </c>
      <c r="G217" s="64"/>
      <c r="H217" s="60"/>
    </row>
    <row r="218" spans="1:8">
      <c r="A218" s="58" t="s">
        <v>2377</v>
      </c>
      <c r="B218" s="58" t="s">
        <v>1781</v>
      </c>
      <c r="C218" s="74"/>
      <c r="D218" s="58"/>
      <c r="E218" s="58"/>
      <c r="F218" s="58" t="s">
        <v>2375</v>
      </c>
      <c r="G218" s="64"/>
      <c r="H218" s="60"/>
    </row>
    <row r="219" spans="1:8">
      <c r="A219" s="58" t="s">
        <v>2377</v>
      </c>
      <c r="B219" s="58" t="s">
        <v>1782</v>
      </c>
      <c r="C219" s="74"/>
      <c r="D219" s="58"/>
      <c r="E219" s="58"/>
      <c r="F219" s="58" t="s">
        <v>2375</v>
      </c>
      <c r="G219" s="64"/>
      <c r="H219" s="60"/>
    </row>
    <row r="220" spans="1:8">
      <c r="C220" s="76"/>
    </row>
    <row r="221" spans="1:8">
      <c r="C221" s="76"/>
    </row>
    <row r="222" spans="1:8">
      <c r="C222" s="76"/>
    </row>
    <row r="223" spans="1:8">
      <c r="C223" s="76"/>
    </row>
    <row r="224" spans="1:8">
      <c r="C224" s="76"/>
    </row>
    <row r="225" spans="3:3">
      <c r="C225" s="76"/>
    </row>
    <row r="226" spans="3:3">
      <c r="C226" s="76"/>
    </row>
    <row r="227" spans="3:3">
      <c r="C227" s="76"/>
    </row>
    <row r="228" spans="3:3">
      <c r="C228" s="76"/>
    </row>
    <row r="229" spans="3:3">
      <c r="C229" s="76"/>
    </row>
    <row r="230" spans="3:3">
      <c r="C230" s="76"/>
    </row>
    <row r="231" spans="3:3">
      <c r="C231" s="76"/>
    </row>
    <row r="232" spans="3:3">
      <c r="C232" s="76"/>
    </row>
    <row r="233" spans="3:3">
      <c r="C233" s="76"/>
    </row>
    <row r="234" spans="3:3">
      <c r="C234" s="76"/>
    </row>
    <row r="235" spans="3:3">
      <c r="C235" s="76"/>
    </row>
    <row r="236" spans="3:3">
      <c r="C236" s="76"/>
    </row>
    <row r="237" spans="3:3">
      <c r="C237" s="76"/>
    </row>
    <row r="238" spans="3:3">
      <c r="C238" s="76"/>
    </row>
    <row r="239" spans="3:3">
      <c r="C239" s="76"/>
    </row>
    <row r="240" spans="3:3">
      <c r="C240" s="76"/>
    </row>
    <row r="241" spans="3:3">
      <c r="C241" s="76"/>
    </row>
    <row r="242" spans="3:3">
      <c r="C242" s="76"/>
    </row>
    <row r="243" spans="3:3">
      <c r="C243" s="76"/>
    </row>
    <row r="244" spans="3:3">
      <c r="C244" s="76"/>
    </row>
    <row r="245" spans="3:3">
      <c r="C245" s="76"/>
    </row>
    <row r="246" spans="3:3">
      <c r="C246" s="76"/>
    </row>
    <row r="247" spans="3:3">
      <c r="C247" s="76"/>
    </row>
    <row r="248" spans="3:3">
      <c r="C248" s="76"/>
    </row>
    <row r="249" spans="3:3">
      <c r="C249" s="76"/>
    </row>
    <row r="250" spans="3:3">
      <c r="C250" s="76"/>
    </row>
    <row r="251" spans="3:3">
      <c r="C251" s="76"/>
    </row>
    <row r="252" spans="3:3">
      <c r="C252" s="76"/>
    </row>
    <row r="253" spans="3:3">
      <c r="C253" s="76"/>
    </row>
    <row r="254" spans="3:3">
      <c r="C254" s="76"/>
    </row>
    <row r="255" spans="3:3">
      <c r="C255" s="76"/>
    </row>
    <row r="256" spans="3:3">
      <c r="C256" s="76"/>
    </row>
    <row r="257" spans="3:3">
      <c r="C257" s="76"/>
    </row>
    <row r="258" spans="3:3">
      <c r="C258" s="76"/>
    </row>
    <row r="259" spans="3:3">
      <c r="C259" s="76"/>
    </row>
    <row r="260" spans="3:3">
      <c r="C260" s="76"/>
    </row>
    <row r="261" spans="3:3">
      <c r="C261" s="76"/>
    </row>
    <row r="262" spans="3:3">
      <c r="C262" s="76"/>
    </row>
    <row r="263" spans="3:3">
      <c r="C263" s="76"/>
    </row>
    <row r="264" spans="3:3">
      <c r="C264" s="76"/>
    </row>
    <row r="265" spans="3:3">
      <c r="C265" s="76"/>
    </row>
    <row r="266" spans="3:3">
      <c r="C266" s="76"/>
    </row>
    <row r="267" spans="3:3">
      <c r="C267" s="76"/>
    </row>
    <row r="268" spans="3:3">
      <c r="C268" s="76"/>
    </row>
    <row r="269" spans="3:3">
      <c r="C269" s="76"/>
    </row>
    <row r="270" spans="3:3">
      <c r="C270" s="76"/>
    </row>
    <row r="271" spans="3:3">
      <c r="C271" s="76"/>
    </row>
    <row r="272" spans="3:3">
      <c r="C272" s="76"/>
    </row>
    <row r="273" spans="3:3">
      <c r="C273" s="76"/>
    </row>
    <row r="274" spans="3:3">
      <c r="C274" s="76"/>
    </row>
    <row r="275" spans="3:3">
      <c r="C275" s="76"/>
    </row>
    <row r="276" spans="3:3">
      <c r="C276" s="76"/>
    </row>
    <row r="277" spans="3:3">
      <c r="C277" s="76"/>
    </row>
    <row r="278" spans="3:3">
      <c r="C278" s="76"/>
    </row>
    <row r="279" spans="3:3">
      <c r="C279" s="76"/>
    </row>
    <row r="280" spans="3:3">
      <c r="C280" s="76"/>
    </row>
    <row r="281" spans="3:3">
      <c r="C281" s="76"/>
    </row>
    <row r="282" spans="3:3">
      <c r="C282" s="76"/>
    </row>
    <row r="283" spans="3:3">
      <c r="C283" s="76"/>
    </row>
    <row r="284" spans="3:3">
      <c r="C284" s="76"/>
    </row>
    <row r="285" spans="3:3">
      <c r="C285" s="76"/>
    </row>
    <row r="286" spans="3:3">
      <c r="C286" s="76"/>
    </row>
    <row r="287" spans="3:3">
      <c r="C287" s="76"/>
    </row>
    <row r="288" spans="3:3">
      <c r="C288" s="76"/>
    </row>
    <row r="289" spans="3:3">
      <c r="C289" s="76"/>
    </row>
    <row r="290" spans="3:3">
      <c r="C290" s="76"/>
    </row>
    <row r="291" spans="3:3">
      <c r="C291" s="76"/>
    </row>
    <row r="292" spans="3:3">
      <c r="C292" s="76"/>
    </row>
    <row r="293" spans="3:3">
      <c r="C293" s="76"/>
    </row>
    <row r="294" spans="3:3">
      <c r="C294" s="76"/>
    </row>
    <row r="295" spans="3:3">
      <c r="C295" s="76"/>
    </row>
    <row r="296" spans="3:3">
      <c r="C296" s="76"/>
    </row>
    <row r="297" spans="3:3">
      <c r="C297" s="76"/>
    </row>
    <row r="298" spans="3:3">
      <c r="C298" s="76"/>
    </row>
    <row r="299" spans="3:3">
      <c r="C299" s="76"/>
    </row>
    <row r="300" spans="3:3">
      <c r="C300" s="76"/>
    </row>
    <row r="301" spans="3:3">
      <c r="C301" s="76"/>
    </row>
    <row r="302" spans="3:3">
      <c r="C302" s="76"/>
    </row>
    <row r="303" spans="3:3">
      <c r="C303" s="76"/>
    </row>
    <row r="304" spans="3:3">
      <c r="C304" s="76"/>
    </row>
    <row r="305" spans="3:3">
      <c r="C305" s="76"/>
    </row>
    <row r="306" spans="3:3">
      <c r="C306" s="76"/>
    </row>
    <row r="307" spans="3:3">
      <c r="C307" s="76"/>
    </row>
    <row r="308" spans="3:3">
      <c r="C308" s="76"/>
    </row>
    <row r="309" spans="3:3">
      <c r="C309" s="76"/>
    </row>
    <row r="310" spans="3:3">
      <c r="C310" s="76"/>
    </row>
    <row r="311" spans="3:3">
      <c r="C311" s="76"/>
    </row>
    <row r="312" spans="3:3">
      <c r="C312" s="76"/>
    </row>
    <row r="313" spans="3:3">
      <c r="C313" s="76"/>
    </row>
    <row r="314" spans="3:3">
      <c r="C314" s="76"/>
    </row>
    <row r="315" spans="3:3">
      <c r="C315" s="76"/>
    </row>
    <row r="316" spans="3:3">
      <c r="C316" s="76"/>
    </row>
    <row r="317" spans="3:3">
      <c r="C317" s="76"/>
    </row>
    <row r="318" spans="3:3">
      <c r="C318" s="76"/>
    </row>
    <row r="319" spans="3:3">
      <c r="C319" s="76"/>
    </row>
    <row r="320" spans="3:3">
      <c r="C320" s="76"/>
    </row>
    <row r="321" spans="3:3">
      <c r="C321" s="76"/>
    </row>
    <row r="322" spans="3:3">
      <c r="C322" s="76"/>
    </row>
    <row r="323" spans="3:3">
      <c r="C323" s="76"/>
    </row>
    <row r="324" spans="3:3">
      <c r="C324" s="76"/>
    </row>
    <row r="325" spans="3:3">
      <c r="C325" s="76"/>
    </row>
    <row r="326" spans="3:3">
      <c r="C326" s="76"/>
    </row>
    <row r="327" spans="3:3">
      <c r="C327" s="76"/>
    </row>
    <row r="328" spans="3:3">
      <c r="C328" s="76"/>
    </row>
    <row r="329" spans="3:3">
      <c r="C329" s="76"/>
    </row>
    <row r="330" spans="3:3">
      <c r="C330" s="76"/>
    </row>
    <row r="331" spans="3:3">
      <c r="C331" s="76"/>
    </row>
    <row r="332" spans="3:3">
      <c r="C332" s="76"/>
    </row>
    <row r="333" spans="3:3">
      <c r="C333" s="76"/>
    </row>
    <row r="334" spans="3:3">
      <c r="C334" s="76"/>
    </row>
    <row r="335" spans="3:3">
      <c r="C335" s="76"/>
    </row>
    <row r="336" spans="3:3">
      <c r="C336" s="76"/>
    </row>
    <row r="337" spans="3:3">
      <c r="C337" s="76"/>
    </row>
    <row r="338" spans="3:3">
      <c r="C338" s="76"/>
    </row>
    <row r="339" spans="3:3">
      <c r="C339" s="76"/>
    </row>
    <row r="340" spans="3:3">
      <c r="C340" s="76"/>
    </row>
    <row r="341" spans="3:3">
      <c r="C341" s="76"/>
    </row>
    <row r="342" spans="3:3">
      <c r="C342" s="76"/>
    </row>
    <row r="343" spans="3:3">
      <c r="C343" s="76"/>
    </row>
    <row r="344" spans="3:3">
      <c r="C344" s="76"/>
    </row>
    <row r="345" spans="3:3">
      <c r="C345" s="76"/>
    </row>
    <row r="346" spans="3:3">
      <c r="C346" s="76"/>
    </row>
    <row r="347" spans="3:3">
      <c r="C347" s="76"/>
    </row>
    <row r="348" spans="3:3">
      <c r="C348" s="76"/>
    </row>
    <row r="349" spans="3:3">
      <c r="C349" s="76"/>
    </row>
    <row r="350" spans="3:3">
      <c r="C350" s="76"/>
    </row>
    <row r="351" spans="3:3">
      <c r="C351" s="76"/>
    </row>
    <row r="352" spans="3:3">
      <c r="C352" s="76"/>
    </row>
    <row r="353" spans="3:3">
      <c r="C353" s="76"/>
    </row>
    <row r="354" spans="3:3">
      <c r="C354" s="76"/>
    </row>
    <row r="355" spans="3:3">
      <c r="C355" s="76"/>
    </row>
    <row r="356" spans="3:3">
      <c r="C356" s="76"/>
    </row>
    <row r="357" spans="3:3">
      <c r="C357" s="76"/>
    </row>
    <row r="358" spans="3:3">
      <c r="C358" s="76"/>
    </row>
    <row r="359" spans="3:3">
      <c r="C359" s="76"/>
    </row>
    <row r="360" spans="3:3">
      <c r="C360" s="76"/>
    </row>
    <row r="361" spans="3:3">
      <c r="C361" s="76"/>
    </row>
    <row r="362" spans="3:3">
      <c r="C362" s="76"/>
    </row>
    <row r="363" spans="3:3">
      <c r="C363" s="76"/>
    </row>
    <row r="364" spans="3:3">
      <c r="C364" s="76"/>
    </row>
    <row r="365" spans="3:3">
      <c r="C365" s="76"/>
    </row>
    <row r="366" spans="3:3">
      <c r="C366" s="76"/>
    </row>
    <row r="367" spans="3:3">
      <c r="C367" s="76"/>
    </row>
    <row r="368" spans="3:3">
      <c r="C368" s="76"/>
    </row>
    <row r="369" spans="3:3">
      <c r="C369" s="76"/>
    </row>
    <row r="370" spans="3:3">
      <c r="C370" s="76"/>
    </row>
    <row r="371" spans="3:3">
      <c r="C371" s="76"/>
    </row>
    <row r="372" spans="3:3">
      <c r="C372" s="76"/>
    </row>
    <row r="373" spans="3:3">
      <c r="C373" s="76"/>
    </row>
    <row r="374" spans="3:3">
      <c r="C374" s="76"/>
    </row>
    <row r="375" spans="3:3">
      <c r="C375" s="76"/>
    </row>
    <row r="376" spans="3:3">
      <c r="C376" s="76"/>
    </row>
    <row r="377" spans="3:3">
      <c r="C377" s="76"/>
    </row>
    <row r="378" spans="3:3">
      <c r="C378" s="76"/>
    </row>
    <row r="379" spans="3:3">
      <c r="C379" s="76"/>
    </row>
    <row r="380" spans="3:3">
      <c r="C380" s="76"/>
    </row>
    <row r="381" spans="3:3">
      <c r="C381" s="76"/>
    </row>
    <row r="382" spans="3:3">
      <c r="C382" s="76"/>
    </row>
    <row r="383" spans="3:3">
      <c r="C383" s="76"/>
    </row>
    <row r="384" spans="3:3">
      <c r="C384" s="76"/>
    </row>
    <row r="385" spans="3:3">
      <c r="C385" s="76"/>
    </row>
    <row r="386" spans="3:3">
      <c r="C386" s="76"/>
    </row>
    <row r="387" spans="3:3">
      <c r="C387" s="76"/>
    </row>
    <row r="388" spans="3:3">
      <c r="C388" s="76"/>
    </row>
    <row r="389" spans="3:3">
      <c r="C389" s="76"/>
    </row>
    <row r="390" spans="3:3">
      <c r="C390" s="76"/>
    </row>
    <row r="391" spans="3:3">
      <c r="C391" s="76"/>
    </row>
    <row r="392" spans="3:3">
      <c r="C392" s="76"/>
    </row>
    <row r="393" spans="3:3">
      <c r="C393" s="76"/>
    </row>
    <row r="394" spans="3:3">
      <c r="C394" s="76"/>
    </row>
    <row r="395" spans="3:3">
      <c r="C395" s="76"/>
    </row>
    <row r="396" spans="3:3">
      <c r="C396" s="76"/>
    </row>
    <row r="397" spans="3:3">
      <c r="C397" s="76"/>
    </row>
    <row r="398" spans="3:3">
      <c r="C398" s="76"/>
    </row>
    <row r="399" spans="3:3">
      <c r="C399" s="76"/>
    </row>
    <row r="400" spans="3:3">
      <c r="C400" s="76"/>
    </row>
    <row r="401" spans="3:3">
      <c r="C401" s="76"/>
    </row>
    <row r="402" spans="3:3">
      <c r="C402" s="76"/>
    </row>
    <row r="403" spans="3:3">
      <c r="C403" s="76"/>
    </row>
    <row r="404" spans="3:3">
      <c r="C404" s="76"/>
    </row>
    <row r="405" spans="3:3">
      <c r="C405" s="76"/>
    </row>
    <row r="406" spans="3:3">
      <c r="C406" s="76"/>
    </row>
    <row r="407" spans="3:3">
      <c r="C407" s="76"/>
    </row>
    <row r="408" spans="3:3">
      <c r="C408" s="76"/>
    </row>
    <row r="409" spans="3:3">
      <c r="C409" s="76"/>
    </row>
    <row r="410" spans="3:3">
      <c r="C410" s="76"/>
    </row>
    <row r="411" spans="3:3">
      <c r="C411" s="76"/>
    </row>
    <row r="412" spans="3:3">
      <c r="C412" s="76"/>
    </row>
    <row r="413" spans="3:3">
      <c r="C413" s="76"/>
    </row>
    <row r="414" spans="3:3">
      <c r="C414" s="76"/>
    </row>
    <row r="415" spans="3:3">
      <c r="C415" s="76"/>
    </row>
    <row r="416" spans="3:3">
      <c r="C416" s="76"/>
    </row>
    <row r="417" spans="3:3">
      <c r="C417" s="76"/>
    </row>
    <row r="418" spans="3:3">
      <c r="C418" s="76"/>
    </row>
    <row r="419" spans="3:3">
      <c r="C419" s="76"/>
    </row>
    <row r="420" spans="3:3">
      <c r="C420" s="76"/>
    </row>
    <row r="421" spans="3:3">
      <c r="C421" s="76"/>
    </row>
    <row r="422" spans="3:3">
      <c r="C422" s="76"/>
    </row>
    <row r="423" spans="3:3">
      <c r="C423" s="76"/>
    </row>
    <row r="424" spans="3:3">
      <c r="C424" s="76"/>
    </row>
    <row r="425" spans="3:3">
      <c r="C425" s="76"/>
    </row>
    <row r="426" spans="3:3">
      <c r="C426" s="76"/>
    </row>
    <row r="427" spans="3:3">
      <c r="C427" s="76"/>
    </row>
    <row r="428" spans="3:3">
      <c r="C428" s="76"/>
    </row>
    <row r="429" spans="3:3">
      <c r="C429" s="76"/>
    </row>
    <row r="430" spans="3:3">
      <c r="C430" s="76"/>
    </row>
    <row r="431" spans="3:3">
      <c r="C431" s="76"/>
    </row>
    <row r="432" spans="3:3">
      <c r="C432" s="76"/>
    </row>
    <row r="433" spans="3:3">
      <c r="C433" s="76"/>
    </row>
    <row r="434" spans="3:3">
      <c r="C434" s="76"/>
    </row>
    <row r="435" spans="3:3">
      <c r="C435" s="76"/>
    </row>
    <row r="436" spans="3:3">
      <c r="C436" s="76"/>
    </row>
    <row r="437" spans="3:3">
      <c r="C437" s="76"/>
    </row>
    <row r="438" spans="3:3">
      <c r="C438" s="76"/>
    </row>
    <row r="439" spans="3:3">
      <c r="C439" s="76"/>
    </row>
    <row r="440" spans="3:3">
      <c r="C440" s="76"/>
    </row>
    <row r="441" spans="3:3">
      <c r="C441" s="76"/>
    </row>
    <row r="442" spans="3:3">
      <c r="C442" s="76"/>
    </row>
    <row r="443" spans="3:3">
      <c r="C443" s="76"/>
    </row>
    <row r="444" spans="3:3">
      <c r="C444" s="76"/>
    </row>
    <row r="445" spans="3:3">
      <c r="C445" s="76"/>
    </row>
    <row r="446" spans="3:3">
      <c r="C446" s="76"/>
    </row>
    <row r="447" spans="3:3">
      <c r="C447" s="76"/>
    </row>
    <row r="448" spans="3:3">
      <c r="C448" s="76"/>
    </row>
    <row r="449" spans="3:3">
      <c r="C449" s="76"/>
    </row>
    <row r="450" spans="3:3">
      <c r="C450" s="76"/>
    </row>
    <row r="451" spans="3:3">
      <c r="C451" s="76"/>
    </row>
    <row r="452" spans="3:3">
      <c r="C452" s="76"/>
    </row>
    <row r="453" spans="3:3">
      <c r="C453" s="76"/>
    </row>
    <row r="454" spans="3:3">
      <c r="C454" s="76"/>
    </row>
    <row r="455" spans="3:3">
      <c r="C455" s="76"/>
    </row>
    <row r="456" spans="3:3">
      <c r="C456" s="76"/>
    </row>
    <row r="457" spans="3:3">
      <c r="C457" s="76"/>
    </row>
    <row r="458" spans="3:3">
      <c r="C458" s="76"/>
    </row>
    <row r="459" spans="3:3">
      <c r="C459" s="76"/>
    </row>
    <row r="460" spans="3:3">
      <c r="C460" s="76"/>
    </row>
    <row r="461" spans="3:3">
      <c r="C461" s="76"/>
    </row>
    <row r="462" spans="3:3">
      <c r="C462" s="76"/>
    </row>
    <row r="463" spans="3:3">
      <c r="C463" s="76"/>
    </row>
    <row r="464" spans="3:3">
      <c r="C464" s="76"/>
    </row>
    <row r="465" spans="3:3">
      <c r="C465" s="76"/>
    </row>
    <row r="466" spans="3:3">
      <c r="C466" s="76"/>
    </row>
    <row r="467" spans="3:3">
      <c r="C467" s="76"/>
    </row>
    <row r="468" spans="3:3">
      <c r="C468" s="76"/>
    </row>
    <row r="469" spans="3:3">
      <c r="C469" s="76"/>
    </row>
    <row r="470" spans="3:3">
      <c r="C470" s="76"/>
    </row>
    <row r="471" spans="3:3">
      <c r="C471" s="76"/>
    </row>
    <row r="472" spans="3:3">
      <c r="C472" s="76"/>
    </row>
    <row r="473" spans="3:3">
      <c r="C473" s="76"/>
    </row>
    <row r="474" spans="3:3">
      <c r="C474" s="76"/>
    </row>
    <row r="475" spans="3:3">
      <c r="C475" s="76"/>
    </row>
    <row r="476" spans="3:3">
      <c r="C476" s="76"/>
    </row>
    <row r="477" spans="3:3">
      <c r="C477" s="76"/>
    </row>
    <row r="478" spans="3:3">
      <c r="C478" s="76"/>
    </row>
    <row r="479" spans="3:3">
      <c r="C479" s="76"/>
    </row>
    <row r="480" spans="3:3">
      <c r="C480" s="76"/>
    </row>
    <row r="481" spans="3:3">
      <c r="C481" s="76"/>
    </row>
    <row r="482" spans="3:3">
      <c r="C482" s="76"/>
    </row>
    <row r="483" spans="3:3">
      <c r="C483" s="76"/>
    </row>
    <row r="484" spans="3:3">
      <c r="C484" s="76"/>
    </row>
    <row r="485" spans="3:3">
      <c r="C485" s="76"/>
    </row>
    <row r="486" spans="3:3">
      <c r="C486" s="76"/>
    </row>
    <row r="487" spans="3:3">
      <c r="C487" s="76"/>
    </row>
    <row r="488" spans="3:3">
      <c r="C488" s="76"/>
    </row>
    <row r="489" spans="3:3">
      <c r="C489" s="76"/>
    </row>
    <row r="490" spans="3:3">
      <c r="C490" s="76"/>
    </row>
    <row r="491" spans="3:3">
      <c r="C491" s="76"/>
    </row>
    <row r="492" spans="3:3">
      <c r="C492" s="76"/>
    </row>
    <row r="493" spans="3:3">
      <c r="C493" s="76"/>
    </row>
    <row r="494" spans="3:3">
      <c r="C494" s="76"/>
    </row>
    <row r="495" spans="3:3">
      <c r="C495" s="76"/>
    </row>
    <row r="496" spans="3:3">
      <c r="C496" s="76"/>
    </row>
    <row r="497" spans="3:3">
      <c r="C497" s="76"/>
    </row>
    <row r="498" spans="3:3">
      <c r="C498" s="76"/>
    </row>
    <row r="499" spans="3:3">
      <c r="C499" s="76"/>
    </row>
    <row r="500" spans="3:3">
      <c r="C500" s="76"/>
    </row>
    <row r="501" spans="3:3">
      <c r="C501" s="76"/>
    </row>
    <row r="502" spans="3:3">
      <c r="C502" s="76"/>
    </row>
    <row r="503" spans="3:3">
      <c r="C503" s="76"/>
    </row>
    <row r="504" spans="3:3">
      <c r="C504" s="76"/>
    </row>
    <row r="505" spans="3:3">
      <c r="C505" s="76"/>
    </row>
    <row r="506" spans="3:3">
      <c r="C506" s="76"/>
    </row>
    <row r="507" spans="3:3">
      <c r="C507" s="76"/>
    </row>
    <row r="508" spans="3:3">
      <c r="C508" s="76"/>
    </row>
    <row r="509" spans="3:3">
      <c r="C509" s="76"/>
    </row>
    <row r="510" spans="3:3">
      <c r="C510" s="76"/>
    </row>
    <row r="511" spans="3:3">
      <c r="C511" s="76"/>
    </row>
    <row r="512" spans="3:3">
      <c r="C512" s="76"/>
    </row>
    <row r="513" spans="3:3">
      <c r="C513" s="76"/>
    </row>
    <row r="514" spans="3:3">
      <c r="C514" s="76"/>
    </row>
    <row r="515" spans="3:3">
      <c r="C515" s="76"/>
    </row>
    <row r="516" spans="3:3">
      <c r="C516" s="76"/>
    </row>
    <row r="517" spans="3:3">
      <c r="C517" s="76"/>
    </row>
    <row r="518" spans="3:3">
      <c r="C518" s="76"/>
    </row>
    <row r="519" spans="3:3">
      <c r="C519" s="76"/>
    </row>
    <row r="520" spans="3:3">
      <c r="C520" s="76"/>
    </row>
    <row r="521" spans="3:3">
      <c r="C521" s="76"/>
    </row>
    <row r="522" spans="3:3">
      <c r="C522" s="76"/>
    </row>
    <row r="523" spans="3:3">
      <c r="C523" s="76"/>
    </row>
    <row r="524" spans="3:3">
      <c r="C524" s="76"/>
    </row>
    <row r="525" spans="3:3">
      <c r="C525" s="76"/>
    </row>
    <row r="526" spans="3:3">
      <c r="C526" s="76"/>
    </row>
    <row r="527" spans="3:3">
      <c r="C527" s="76"/>
    </row>
    <row r="528" spans="3:3">
      <c r="C528" s="76"/>
    </row>
    <row r="529" spans="3:3">
      <c r="C529" s="76"/>
    </row>
    <row r="530" spans="3:3">
      <c r="C530" s="76"/>
    </row>
    <row r="531" spans="3:3">
      <c r="C531" s="76"/>
    </row>
    <row r="532" spans="3:3">
      <c r="C532" s="76"/>
    </row>
    <row r="533" spans="3:3">
      <c r="C533" s="76"/>
    </row>
    <row r="534" spans="3:3">
      <c r="C534" s="76"/>
    </row>
    <row r="535" spans="3:3">
      <c r="C535" s="76"/>
    </row>
    <row r="536" spans="3:3">
      <c r="C536" s="76"/>
    </row>
    <row r="537" spans="3:3">
      <c r="C537" s="76"/>
    </row>
    <row r="538" spans="3:3">
      <c r="C538" s="76"/>
    </row>
    <row r="539" spans="3:3">
      <c r="C539" s="76"/>
    </row>
    <row r="540" spans="3:3">
      <c r="C540" s="76"/>
    </row>
    <row r="541" spans="3:3">
      <c r="C541" s="76"/>
    </row>
    <row r="542" spans="3:3">
      <c r="C542" s="76"/>
    </row>
    <row r="543" spans="3:3">
      <c r="C543" s="76"/>
    </row>
    <row r="544" spans="3:3">
      <c r="C544" s="76"/>
    </row>
    <row r="545" spans="3:3">
      <c r="C545" s="76"/>
    </row>
    <row r="546" spans="3:3">
      <c r="C546" s="76"/>
    </row>
    <row r="547" spans="3:3">
      <c r="C547" s="76"/>
    </row>
    <row r="548" spans="3:3">
      <c r="C548" s="76"/>
    </row>
    <row r="549" spans="3:3">
      <c r="C549" s="76"/>
    </row>
    <row r="550" spans="3:3">
      <c r="C550" s="76"/>
    </row>
    <row r="551" spans="3:3">
      <c r="C551" s="76"/>
    </row>
    <row r="552" spans="3:3">
      <c r="C552" s="76"/>
    </row>
    <row r="553" spans="3:3">
      <c r="C553" s="76"/>
    </row>
    <row r="554" spans="3:3">
      <c r="C554" s="76"/>
    </row>
    <row r="555" spans="3:3">
      <c r="C555" s="76"/>
    </row>
    <row r="556" spans="3:3">
      <c r="C556" s="76"/>
    </row>
    <row r="557" spans="3:3">
      <c r="C557" s="76"/>
    </row>
    <row r="558" spans="3:3">
      <c r="C558" s="76"/>
    </row>
    <row r="559" spans="3:3">
      <c r="C559" s="76"/>
    </row>
    <row r="560" spans="3:3">
      <c r="C560" s="76"/>
    </row>
    <row r="561" spans="3:3">
      <c r="C561" s="76"/>
    </row>
    <row r="562" spans="3:3">
      <c r="C562" s="76"/>
    </row>
    <row r="563" spans="3:3">
      <c r="C563" s="76"/>
    </row>
    <row r="564" spans="3:3">
      <c r="C564" s="76"/>
    </row>
    <row r="565" spans="3:3">
      <c r="C565" s="76"/>
    </row>
    <row r="566" spans="3:3">
      <c r="C566" s="76"/>
    </row>
    <row r="567" spans="3:3">
      <c r="C567" s="76"/>
    </row>
    <row r="568" spans="3:3">
      <c r="C568" s="76"/>
    </row>
    <row r="569" spans="3:3">
      <c r="C569" s="76"/>
    </row>
    <row r="570" spans="3:3">
      <c r="C570" s="76"/>
    </row>
    <row r="571" spans="3:3">
      <c r="C571" s="76"/>
    </row>
    <row r="572" spans="3:3">
      <c r="C572" s="76"/>
    </row>
    <row r="573" spans="3:3">
      <c r="C573" s="76"/>
    </row>
    <row r="574" spans="3:3">
      <c r="C574" s="76"/>
    </row>
    <row r="575" spans="3:3">
      <c r="C575" s="76"/>
    </row>
    <row r="576" spans="3:3">
      <c r="C576" s="76"/>
    </row>
    <row r="577" spans="3:3">
      <c r="C577" s="76"/>
    </row>
    <row r="578" spans="3:3">
      <c r="C578" s="76"/>
    </row>
    <row r="579" spans="3:3">
      <c r="C579" s="76"/>
    </row>
    <row r="580" spans="3:3">
      <c r="C580" s="76"/>
    </row>
    <row r="581" spans="3:3">
      <c r="C581" s="76"/>
    </row>
    <row r="582" spans="3:3">
      <c r="C582" s="76"/>
    </row>
    <row r="583" spans="3:3">
      <c r="C583" s="76"/>
    </row>
    <row r="584" spans="3:3">
      <c r="C584" s="76"/>
    </row>
    <row r="585" spans="3:3">
      <c r="C585" s="76"/>
    </row>
    <row r="586" spans="3:3">
      <c r="C586" s="76"/>
    </row>
    <row r="587" spans="3:3">
      <c r="C587" s="76"/>
    </row>
    <row r="588" spans="3:3">
      <c r="C588" s="76"/>
    </row>
    <row r="589" spans="3:3">
      <c r="C589" s="76"/>
    </row>
    <row r="590" spans="3:3">
      <c r="C590" s="76"/>
    </row>
    <row r="591" spans="3:3">
      <c r="C591" s="76"/>
    </row>
    <row r="592" spans="3:3">
      <c r="C592" s="76"/>
    </row>
    <row r="593" spans="3:3">
      <c r="C593" s="76"/>
    </row>
    <row r="594" spans="3:3">
      <c r="C594" s="76"/>
    </row>
    <row r="595" spans="3:3">
      <c r="C595" s="76"/>
    </row>
    <row r="596" spans="3:3">
      <c r="C596" s="76"/>
    </row>
    <row r="597" spans="3:3">
      <c r="C597" s="76"/>
    </row>
    <row r="598" spans="3:3">
      <c r="C598" s="76"/>
    </row>
    <row r="599" spans="3:3">
      <c r="C599" s="76"/>
    </row>
    <row r="600" spans="3:3">
      <c r="C600" s="76"/>
    </row>
    <row r="601" spans="3:3">
      <c r="C601" s="76"/>
    </row>
    <row r="602" spans="3:3">
      <c r="C602" s="76"/>
    </row>
    <row r="603" spans="3:3">
      <c r="C603" s="76"/>
    </row>
    <row r="604" spans="3:3">
      <c r="C604" s="76"/>
    </row>
    <row r="605" spans="3:3">
      <c r="C605" s="76"/>
    </row>
    <row r="606" spans="3:3">
      <c r="C606" s="76"/>
    </row>
    <row r="607" spans="3:3">
      <c r="C607" s="76"/>
    </row>
    <row r="608" spans="3:3">
      <c r="C608" s="76"/>
    </row>
    <row r="609" spans="3:3">
      <c r="C609" s="76"/>
    </row>
    <row r="610" spans="3:3">
      <c r="C610" s="76"/>
    </row>
    <row r="611" spans="3:3">
      <c r="C611" s="76"/>
    </row>
    <row r="612" spans="3:3">
      <c r="C612" s="76"/>
    </row>
    <row r="613" spans="3:3">
      <c r="C613" s="76"/>
    </row>
    <row r="614" spans="3:3">
      <c r="C614" s="76"/>
    </row>
    <row r="615" spans="3:3">
      <c r="C615" s="76"/>
    </row>
    <row r="616" spans="3:3">
      <c r="C616" s="76"/>
    </row>
    <row r="617" spans="3:3">
      <c r="C617" s="76"/>
    </row>
    <row r="618" spans="3:3">
      <c r="C618" s="76"/>
    </row>
    <row r="619" spans="3:3">
      <c r="C619" s="76"/>
    </row>
    <row r="620" spans="3:3">
      <c r="C620" s="76"/>
    </row>
    <row r="621" spans="3:3">
      <c r="C621" s="76"/>
    </row>
    <row r="622" spans="3:3">
      <c r="C622" s="76"/>
    </row>
    <row r="623" spans="3:3">
      <c r="C623" s="76"/>
    </row>
    <row r="624" spans="3:3">
      <c r="C624" s="76"/>
    </row>
    <row r="625" spans="3:3">
      <c r="C625" s="76"/>
    </row>
    <row r="626" spans="3:3">
      <c r="C626" s="76"/>
    </row>
    <row r="627" spans="3:3">
      <c r="C627" s="76"/>
    </row>
    <row r="628" spans="3:3">
      <c r="C628" s="76"/>
    </row>
    <row r="629" spans="3:3">
      <c r="C629" s="76"/>
    </row>
    <row r="630" spans="3:3">
      <c r="C630" s="76"/>
    </row>
    <row r="631" spans="3:3">
      <c r="C631" s="76"/>
    </row>
    <row r="632" spans="3:3">
      <c r="C632" s="76"/>
    </row>
    <row r="633" spans="3:3">
      <c r="C633" s="76"/>
    </row>
    <row r="634" spans="3:3">
      <c r="C634" s="76"/>
    </row>
    <row r="635" spans="3:3">
      <c r="C635" s="76"/>
    </row>
    <row r="636" spans="3:3">
      <c r="C636" s="76"/>
    </row>
    <row r="637" spans="3:3">
      <c r="C637" s="76"/>
    </row>
    <row r="638" spans="3:3">
      <c r="C638" s="76"/>
    </row>
    <row r="639" spans="3:3">
      <c r="C639" s="76"/>
    </row>
    <row r="640" spans="3:3">
      <c r="C640" s="76"/>
    </row>
    <row r="641" spans="3:3">
      <c r="C641" s="76"/>
    </row>
    <row r="642" spans="3:3">
      <c r="C642" s="76"/>
    </row>
    <row r="643" spans="3:3">
      <c r="C643" s="76"/>
    </row>
    <row r="644" spans="3:3">
      <c r="C644" s="76"/>
    </row>
    <row r="645" spans="3:3">
      <c r="C645" s="76"/>
    </row>
    <row r="646" spans="3:3">
      <c r="C646" s="76"/>
    </row>
    <row r="647" spans="3:3">
      <c r="C647" s="76"/>
    </row>
    <row r="648" spans="3:3">
      <c r="C648" s="76"/>
    </row>
    <row r="649" spans="3:3">
      <c r="C649" s="76"/>
    </row>
    <row r="650" spans="3:3">
      <c r="C650" s="76"/>
    </row>
    <row r="651" spans="3:3">
      <c r="C651" s="76"/>
    </row>
    <row r="652" spans="3:3">
      <c r="C652" s="76"/>
    </row>
    <row r="653" spans="3:3">
      <c r="C653" s="76"/>
    </row>
    <row r="654" spans="3:3">
      <c r="C654" s="76"/>
    </row>
    <row r="655" spans="3:3">
      <c r="C655" s="76"/>
    </row>
    <row r="656" spans="3:3">
      <c r="C656" s="76"/>
    </row>
    <row r="657" spans="3:3">
      <c r="C657" s="76"/>
    </row>
    <row r="658" spans="3:3">
      <c r="C658" s="76"/>
    </row>
    <row r="659" spans="3:3">
      <c r="C659" s="76"/>
    </row>
    <row r="660" spans="3:3">
      <c r="C660" s="76"/>
    </row>
    <row r="661" spans="3:3">
      <c r="C661" s="76"/>
    </row>
    <row r="662" spans="3:3">
      <c r="C662" s="76"/>
    </row>
    <row r="663" spans="3:3">
      <c r="C663" s="76"/>
    </row>
    <row r="664" spans="3:3">
      <c r="C664" s="76"/>
    </row>
    <row r="665" spans="3:3">
      <c r="C665" s="76"/>
    </row>
    <row r="666" spans="3:3">
      <c r="C666" s="76"/>
    </row>
    <row r="667" spans="3:3">
      <c r="C667" s="76"/>
    </row>
    <row r="668" spans="3:3">
      <c r="C668" s="76"/>
    </row>
    <row r="669" spans="3:3">
      <c r="C669" s="76"/>
    </row>
    <row r="670" spans="3:3">
      <c r="C670" s="76"/>
    </row>
    <row r="671" spans="3:3">
      <c r="C671" s="76"/>
    </row>
    <row r="672" spans="3:3">
      <c r="C672" s="76"/>
    </row>
    <row r="673" spans="3:3">
      <c r="C673" s="76"/>
    </row>
    <row r="674" spans="3:3">
      <c r="C674" s="76"/>
    </row>
    <row r="675" spans="3:3">
      <c r="C675" s="76"/>
    </row>
    <row r="676" spans="3:3">
      <c r="C676" s="76"/>
    </row>
    <row r="677" spans="3:3">
      <c r="C677" s="76"/>
    </row>
    <row r="678" spans="3:3">
      <c r="C678" s="76"/>
    </row>
    <row r="679" spans="3:3">
      <c r="C679" s="76"/>
    </row>
    <row r="680" spans="3:3">
      <c r="C680" s="76"/>
    </row>
    <row r="681" spans="3:3">
      <c r="C681" s="76"/>
    </row>
    <row r="682" spans="3:3">
      <c r="C682" s="76"/>
    </row>
    <row r="683" spans="3:3">
      <c r="C683" s="76"/>
    </row>
    <row r="684" spans="3:3">
      <c r="C684" s="76"/>
    </row>
    <row r="685" spans="3:3">
      <c r="C685" s="76"/>
    </row>
    <row r="686" spans="3:3">
      <c r="C686" s="76"/>
    </row>
    <row r="687" spans="3:3">
      <c r="C687" s="76"/>
    </row>
    <row r="688" spans="3:3">
      <c r="C688" s="76"/>
    </row>
    <row r="689" spans="3:3">
      <c r="C689" s="76"/>
    </row>
    <row r="690" spans="3:3">
      <c r="C690" s="76"/>
    </row>
    <row r="691" spans="3:3">
      <c r="C691" s="76"/>
    </row>
    <row r="692" spans="3:3">
      <c r="C692" s="76"/>
    </row>
    <row r="693" spans="3:3">
      <c r="C693" s="76"/>
    </row>
    <row r="694" spans="3:3">
      <c r="C694" s="76"/>
    </row>
    <row r="695" spans="3:3">
      <c r="C695" s="76"/>
    </row>
    <row r="696" spans="3:3">
      <c r="C696" s="76"/>
    </row>
    <row r="697" spans="3:3">
      <c r="C697" s="76"/>
    </row>
    <row r="698" spans="3:3">
      <c r="C698" s="76"/>
    </row>
    <row r="699" spans="3:3">
      <c r="C699" s="76"/>
    </row>
    <row r="700" spans="3:3">
      <c r="C700" s="76"/>
    </row>
    <row r="701" spans="3:3">
      <c r="C701" s="76"/>
    </row>
    <row r="702" spans="3:3">
      <c r="C702" s="76"/>
    </row>
    <row r="703" spans="3:3">
      <c r="C703" s="76"/>
    </row>
    <row r="704" spans="3:3">
      <c r="C704" s="76"/>
    </row>
    <row r="705" spans="3:3">
      <c r="C705" s="76"/>
    </row>
    <row r="706" spans="3:3">
      <c r="C706" s="76"/>
    </row>
    <row r="707" spans="3:3">
      <c r="C707" s="76"/>
    </row>
    <row r="708" spans="3:3">
      <c r="C708" s="76"/>
    </row>
    <row r="709" spans="3:3">
      <c r="C709" s="76"/>
    </row>
    <row r="710" spans="3:3">
      <c r="C710" s="76"/>
    </row>
    <row r="711" spans="3:3">
      <c r="C711" s="76"/>
    </row>
    <row r="712" spans="3:3">
      <c r="C712" s="76"/>
    </row>
    <row r="713" spans="3:3">
      <c r="C713" s="76"/>
    </row>
    <row r="714" spans="3:3">
      <c r="C714" s="76"/>
    </row>
    <row r="715" spans="3:3">
      <c r="C715" s="76"/>
    </row>
    <row r="716" spans="3:3">
      <c r="C716" s="76"/>
    </row>
    <row r="717" spans="3:3">
      <c r="C717" s="76"/>
    </row>
    <row r="718" spans="3:3">
      <c r="C718" s="76"/>
    </row>
    <row r="719" spans="3:3">
      <c r="C719" s="76"/>
    </row>
    <row r="720" spans="3:3">
      <c r="C720" s="76"/>
    </row>
    <row r="721" spans="3:3">
      <c r="C721" s="76"/>
    </row>
    <row r="722" spans="3:3">
      <c r="C722" s="76"/>
    </row>
    <row r="723" spans="3:3">
      <c r="C723" s="76"/>
    </row>
    <row r="724" spans="3:3">
      <c r="C724" s="76"/>
    </row>
    <row r="725" spans="3:3">
      <c r="C725" s="76"/>
    </row>
    <row r="726" spans="3:3">
      <c r="C726" s="76"/>
    </row>
    <row r="727" spans="3:3">
      <c r="C727" s="76"/>
    </row>
    <row r="728" spans="3:3">
      <c r="C728" s="76"/>
    </row>
    <row r="729" spans="3:3">
      <c r="C729" s="76"/>
    </row>
    <row r="730" spans="3:3">
      <c r="C730" s="76"/>
    </row>
    <row r="731" spans="3:3">
      <c r="C731" s="76"/>
    </row>
    <row r="732" spans="3:3">
      <c r="C732" s="76"/>
    </row>
    <row r="733" spans="3:3">
      <c r="C733" s="76"/>
    </row>
    <row r="734" spans="3:3">
      <c r="C734" s="76"/>
    </row>
    <row r="735" spans="3:3">
      <c r="C735" s="76"/>
    </row>
    <row r="736" spans="3:3">
      <c r="C736" s="76"/>
    </row>
    <row r="737" spans="3:3">
      <c r="C737" s="76"/>
    </row>
    <row r="738" spans="3:3">
      <c r="C738" s="76"/>
    </row>
    <row r="739" spans="3:3">
      <c r="C739" s="76"/>
    </row>
    <row r="740" spans="3:3">
      <c r="C740" s="76"/>
    </row>
    <row r="741" spans="3:3">
      <c r="C741" s="76"/>
    </row>
    <row r="742" spans="3:3">
      <c r="C742" s="76"/>
    </row>
    <row r="743" spans="3:3">
      <c r="C743" s="76"/>
    </row>
    <row r="744" spans="3:3">
      <c r="C744" s="76"/>
    </row>
    <row r="745" spans="3:3">
      <c r="C745" s="76"/>
    </row>
    <row r="746" spans="3:3">
      <c r="C746" s="76"/>
    </row>
    <row r="747" spans="3:3">
      <c r="C747" s="76"/>
    </row>
    <row r="748" spans="3:3">
      <c r="C748" s="76"/>
    </row>
    <row r="749" spans="3:3">
      <c r="C749" s="76"/>
    </row>
    <row r="750" spans="3:3">
      <c r="C750" s="76"/>
    </row>
    <row r="751" spans="3:3">
      <c r="C751" s="76"/>
    </row>
    <row r="752" spans="3:3">
      <c r="C752" s="76"/>
    </row>
    <row r="753" spans="3:3">
      <c r="C753" s="76"/>
    </row>
    <row r="754" spans="3:3">
      <c r="C754" s="76"/>
    </row>
    <row r="755" spans="3:3">
      <c r="C755" s="76"/>
    </row>
    <row r="756" spans="3:3">
      <c r="C756" s="76"/>
    </row>
    <row r="757" spans="3:3">
      <c r="C757" s="76"/>
    </row>
    <row r="758" spans="3:3">
      <c r="C758" s="76"/>
    </row>
    <row r="759" spans="3:3">
      <c r="C759" s="76"/>
    </row>
    <row r="760" spans="3:3">
      <c r="C760" s="76"/>
    </row>
    <row r="761" spans="3:3">
      <c r="C761" s="76"/>
    </row>
    <row r="762" spans="3:3">
      <c r="C762" s="76"/>
    </row>
    <row r="763" spans="3:3">
      <c r="C763" s="76"/>
    </row>
    <row r="764" spans="3:3">
      <c r="C764" s="76"/>
    </row>
    <row r="765" spans="3:3">
      <c r="C765" s="76"/>
    </row>
    <row r="766" spans="3:3">
      <c r="C766" s="76"/>
    </row>
    <row r="767" spans="3:3">
      <c r="C767" s="76"/>
    </row>
    <row r="768" spans="3:3">
      <c r="C768" s="76"/>
    </row>
    <row r="769" spans="3:3">
      <c r="C769" s="76"/>
    </row>
    <row r="770" spans="3:3">
      <c r="C770" s="76"/>
    </row>
    <row r="771" spans="3:3">
      <c r="C771" s="76"/>
    </row>
    <row r="772" spans="3:3">
      <c r="C772" s="76"/>
    </row>
    <row r="773" spans="3:3">
      <c r="C773" s="76"/>
    </row>
    <row r="774" spans="3:3">
      <c r="C774" s="76"/>
    </row>
    <row r="775" spans="3:3">
      <c r="C775" s="76"/>
    </row>
    <row r="776" spans="3:3">
      <c r="C776" s="76"/>
    </row>
    <row r="777" spans="3:3">
      <c r="C777" s="76"/>
    </row>
    <row r="778" spans="3:3">
      <c r="C778" s="76"/>
    </row>
    <row r="779" spans="3:3">
      <c r="C779" s="76"/>
    </row>
    <row r="780" spans="3:3">
      <c r="C780" s="76"/>
    </row>
    <row r="781" spans="3:3">
      <c r="C781" s="76"/>
    </row>
    <row r="782" spans="3:3">
      <c r="C782" s="76"/>
    </row>
    <row r="783" spans="3:3">
      <c r="C783" s="76"/>
    </row>
    <row r="784" spans="3:3">
      <c r="C784" s="76"/>
    </row>
    <row r="785" spans="3:3">
      <c r="C785" s="76"/>
    </row>
    <row r="786" spans="3:3">
      <c r="C786" s="76"/>
    </row>
    <row r="787" spans="3:3">
      <c r="C787" s="76"/>
    </row>
    <row r="788" spans="3:3">
      <c r="C788" s="76"/>
    </row>
    <row r="789" spans="3:3">
      <c r="C789" s="76"/>
    </row>
    <row r="790" spans="3:3">
      <c r="C790" s="76"/>
    </row>
    <row r="791" spans="3:3">
      <c r="C791" s="76"/>
    </row>
    <row r="792" spans="3:3">
      <c r="C792" s="76"/>
    </row>
    <row r="793" spans="3:3">
      <c r="C793" s="76"/>
    </row>
    <row r="794" spans="3:3">
      <c r="C794" s="76"/>
    </row>
    <row r="795" spans="3:3">
      <c r="C795" s="76"/>
    </row>
    <row r="796" spans="3:3">
      <c r="C796" s="76"/>
    </row>
    <row r="797" spans="3:3">
      <c r="C797" s="76"/>
    </row>
    <row r="798" spans="3:3">
      <c r="C798" s="76"/>
    </row>
    <row r="799" spans="3:3">
      <c r="C799" s="76"/>
    </row>
    <row r="800" spans="3:3">
      <c r="C800" s="76"/>
    </row>
    <row r="801" spans="3:3">
      <c r="C801" s="76"/>
    </row>
    <row r="802" spans="3:3">
      <c r="C802" s="76"/>
    </row>
    <row r="803" spans="3:3">
      <c r="C803" s="76"/>
    </row>
    <row r="804" spans="3:3">
      <c r="C804" s="76"/>
    </row>
    <row r="805" spans="3:3">
      <c r="C805" s="76"/>
    </row>
    <row r="806" spans="3:3">
      <c r="C806" s="76"/>
    </row>
    <row r="807" spans="3:3">
      <c r="C807" s="76"/>
    </row>
    <row r="808" spans="3:3">
      <c r="C808" s="76"/>
    </row>
    <row r="809" spans="3:3">
      <c r="C809" s="76"/>
    </row>
    <row r="810" spans="3:3">
      <c r="C810" s="76"/>
    </row>
    <row r="811" spans="3:3">
      <c r="C811" s="76"/>
    </row>
    <row r="812" spans="3:3">
      <c r="C812" s="76"/>
    </row>
    <row r="813" spans="3:3">
      <c r="C813" s="76"/>
    </row>
    <row r="814" spans="3:3">
      <c r="C814" s="76"/>
    </row>
    <row r="815" spans="3:3">
      <c r="C815" s="76"/>
    </row>
    <row r="816" spans="3:3">
      <c r="C816" s="76"/>
    </row>
    <row r="817" spans="3:3">
      <c r="C817" s="76"/>
    </row>
    <row r="818" spans="3:3">
      <c r="C818" s="76"/>
    </row>
    <row r="819" spans="3:3">
      <c r="C819" s="76"/>
    </row>
    <row r="820" spans="3:3">
      <c r="C820" s="76"/>
    </row>
    <row r="821" spans="3:3">
      <c r="C821" s="76"/>
    </row>
    <row r="822" spans="3:3">
      <c r="C822" s="76"/>
    </row>
    <row r="823" spans="3:3">
      <c r="C823" s="76"/>
    </row>
    <row r="824" spans="3:3">
      <c r="C824" s="76"/>
    </row>
    <row r="825" spans="3:3">
      <c r="C825" s="76"/>
    </row>
    <row r="826" spans="3:3">
      <c r="C826" s="76"/>
    </row>
    <row r="827" spans="3:3">
      <c r="C827" s="76"/>
    </row>
    <row r="828" spans="3:3">
      <c r="C828" s="76"/>
    </row>
    <row r="829" spans="3:3">
      <c r="C829" s="76"/>
    </row>
    <row r="830" spans="3:3">
      <c r="C830" s="76"/>
    </row>
    <row r="831" spans="3:3">
      <c r="C831" s="76"/>
    </row>
    <row r="832" spans="3:3">
      <c r="C832" s="76"/>
    </row>
    <row r="833" spans="3:3">
      <c r="C833" s="76"/>
    </row>
    <row r="834" spans="3:3">
      <c r="C834" s="76"/>
    </row>
    <row r="835" spans="3:3">
      <c r="C835" s="76"/>
    </row>
    <row r="836" spans="3:3">
      <c r="C836" s="76"/>
    </row>
    <row r="837" spans="3:3">
      <c r="C837" s="76"/>
    </row>
    <row r="838" spans="3:3">
      <c r="C838" s="76"/>
    </row>
    <row r="839" spans="3:3">
      <c r="C839" s="76"/>
    </row>
    <row r="840" spans="3:3">
      <c r="C840" s="76"/>
    </row>
    <row r="841" spans="3:3">
      <c r="C841" s="76"/>
    </row>
    <row r="842" spans="3:3">
      <c r="C842" s="76"/>
    </row>
    <row r="843" spans="3:3">
      <c r="C843" s="76"/>
    </row>
    <row r="844" spans="3:3">
      <c r="C844" s="76"/>
    </row>
    <row r="845" spans="3:3">
      <c r="C845" s="76"/>
    </row>
    <row r="846" spans="3:3">
      <c r="C846" s="76"/>
    </row>
    <row r="847" spans="3:3">
      <c r="C847" s="76"/>
    </row>
    <row r="848" spans="3:3">
      <c r="C848" s="76"/>
    </row>
    <row r="849" spans="3:3">
      <c r="C849" s="76"/>
    </row>
    <row r="850" spans="3:3">
      <c r="C850" s="76"/>
    </row>
    <row r="851" spans="3:3">
      <c r="C851" s="76"/>
    </row>
    <row r="852" spans="3:3">
      <c r="C852" s="76"/>
    </row>
    <row r="853" spans="3:3">
      <c r="C853" s="76"/>
    </row>
    <row r="854" spans="3:3">
      <c r="C854" s="76"/>
    </row>
    <row r="855" spans="3:3">
      <c r="C855" s="76"/>
    </row>
    <row r="856" spans="3:3">
      <c r="C856" s="76"/>
    </row>
    <row r="857" spans="3:3">
      <c r="C857" s="76"/>
    </row>
    <row r="858" spans="3:3">
      <c r="C858" s="76"/>
    </row>
    <row r="859" spans="3:3">
      <c r="C859" s="76"/>
    </row>
    <row r="860" spans="3:3">
      <c r="C860" s="76"/>
    </row>
    <row r="861" spans="3:3">
      <c r="C861" s="76"/>
    </row>
    <row r="862" spans="3:3">
      <c r="C862" s="76"/>
    </row>
    <row r="863" spans="3:3">
      <c r="C863" s="76"/>
    </row>
    <row r="864" spans="3:3">
      <c r="C864" s="76"/>
    </row>
    <row r="865" spans="3:3">
      <c r="C865" s="76"/>
    </row>
    <row r="866" spans="3:3">
      <c r="C866" s="76"/>
    </row>
    <row r="867" spans="3:3">
      <c r="C867" s="76"/>
    </row>
    <row r="868" spans="3:3">
      <c r="C868" s="76"/>
    </row>
    <row r="869" spans="3:3">
      <c r="C869" s="76"/>
    </row>
    <row r="870" spans="3:3">
      <c r="C870" s="76"/>
    </row>
    <row r="871" spans="3:3">
      <c r="C871" s="76"/>
    </row>
    <row r="872" spans="3:3">
      <c r="C872" s="76"/>
    </row>
    <row r="873" spans="3:3">
      <c r="C873" s="76"/>
    </row>
    <row r="874" spans="3:3">
      <c r="C874" s="76"/>
    </row>
    <row r="875" spans="3:3">
      <c r="C875" s="76"/>
    </row>
    <row r="876" spans="3:3">
      <c r="C876" s="76"/>
    </row>
    <row r="877" spans="3:3">
      <c r="C877" s="76"/>
    </row>
    <row r="878" spans="3:3">
      <c r="C878" s="76"/>
    </row>
    <row r="879" spans="3:3">
      <c r="C879" s="76"/>
    </row>
    <row r="880" spans="3:3">
      <c r="C880" s="76"/>
    </row>
    <row r="881" spans="3:3">
      <c r="C881" s="76"/>
    </row>
    <row r="882" spans="3:3">
      <c r="C882" s="76"/>
    </row>
    <row r="883" spans="3:3">
      <c r="C883" s="76"/>
    </row>
    <row r="884" spans="3:3">
      <c r="C884" s="76"/>
    </row>
    <row r="885" spans="3:3">
      <c r="C885" s="76"/>
    </row>
    <row r="886" spans="3:3">
      <c r="C886" s="76"/>
    </row>
    <row r="887" spans="3:3">
      <c r="C887" s="76"/>
    </row>
    <row r="888" spans="3:3">
      <c r="C888" s="76"/>
    </row>
    <row r="889" spans="3:3">
      <c r="C889" s="76"/>
    </row>
    <row r="890" spans="3:3">
      <c r="C890" s="76"/>
    </row>
    <row r="891" spans="3:3">
      <c r="C891" s="76"/>
    </row>
    <row r="892" spans="3:3">
      <c r="C892" s="76"/>
    </row>
    <row r="893" spans="3:3">
      <c r="C893" s="76"/>
    </row>
    <row r="894" spans="3:3">
      <c r="C894" s="76"/>
    </row>
    <row r="895" spans="3:3">
      <c r="C895" s="76"/>
    </row>
    <row r="896" spans="3:3">
      <c r="C896" s="76"/>
    </row>
    <row r="897" spans="3:3">
      <c r="C897" s="76"/>
    </row>
    <row r="898" spans="3:3">
      <c r="C898" s="76"/>
    </row>
    <row r="899" spans="3:3">
      <c r="C899" s="76"/>
    </row>
    <row r="900" spans="3:3">
      <c r="C900" s="76"/>
    </row>
    <row r="901" spans="3:3">
      <c r="C901" s="76"/>
    </row>
    <row r="902" spans="3:3">
      <c r="C902" s="76"/>
    </row>
    <row r="903" spans="3:3">
      <c r="C903" s="76"/>
    </row>
    <row r="904" spans="3:3">
      <c r="C904" s="76"/>
    </row>
    <row r="905" spans="3:3">
      <c r="C905" s="76"/>
    </row>
    <row r="906" spans="3:3">
      <c r="C906" s="76"/>
    </row>
    <row r="907" spans="3:3">
      <c r="C907" s="76"/>
    </row>
    <row r="908" spans="3:3">
      <c r="C908" s="76"/>
    </row>
    <row r="909" spans="3:3">
      <c r="C909" s="76"/>
    </row>
    <row r="910" spans="3:3">
      <c r="C910" s="76"/>
    </row>
    <row r="911" spans="3:3">
      <c r="C911" s="76"/>
    </row>
    <row r="912" spans="3:3">
      <c r="C912" s="76"/>
    </row>
    <row r="913" spans="3:3">
      <c r="C913" s="76"/>
    </row>
    <row r="914" spans="3:3">
      <c r="C914" s="76"/>
    </row>
    <row r="915" spans="3:3">
      <c r="C915" s="76"/>
    </row>
    <row r="916" spans="3:3">
      <c r="C916" s="76"/>
    </row>
    <row r="917" spans="3:3">
      <c r="C917" s="76"/>
    </row>
    <row r="918" spans="3:3">
      <c r="C918" s="76"/>
    </row>
    <row r="919" spans="3:3">
      <c r="C919" s="76"/>
    </row>
    <row r="920" spans="3:3">
      <c r="C920" s="76"/>
    </row>
    <row r="921" spans="3:3">
      <c r="C921" s="76"/>
    </row>
    <row r="922" spans="3:3">
      <c r="C922" s="76"/>
    </row>
    <row r="923" spans="3:3">
      <c r="C923" s="76"/>
    </row>
  </sheetData>
  <autoFilter ref="A1:H219" xr:uid="{EC724137-2EF2-463E-B27D-7A3CB1FF6CDF}"/>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12206-363E-47D1-96DE-22ACB615764A}">
  <dimension ref="A1"/>
  <sheetViews>
    <sheetView showGridLines="0" workbookViewId="0">
      <selection activeCell="F7" sqref="F7"/>
    </sheetView>
  </sheetViews>
  <sheetFormatPr defaultRowHeight="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7c3af45-de69-48b3-b31a-cb095b51bb9a">
      <UserInfo>
        <DisplayName>Diana Valladares</DisplayName>
        <AccountId>760</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9CE5FDCD71B0E49B0EC09DB9CB28F5F" ma:contentTypeVersion="6" ma:contentTypeDescription="Create a new document." ma:contentTypeScope="" ma:versionID="e13c4b16b8185a852e7406cdbe88c0a4">
  <xsd:schema xmlns:xsd="http://www.w3.org/2001/XMLSchema" xmlns:xs="http://www.w3.org/2001/XMLSchema" xmlns:p="http://schemas.microsoft.com/office/2006/metadata/properties" xmlns:ns2="3f1ef614-4938-4cfd-ab9b-fa8379cabbfe" xmlns:ns3="57c3af45-de69-48b3-b31a-cb095b51bb9a" targetNamespace="http://schemas.microsoft.com/office/2006/metadata/properties" ma:root="true" ma:fieldsID="cab4f089a4ab309467551804e2f8df19" ns2:_="" ns3:_="">
    <xsd:import namespace="3f1ef614-4938-4cfd-ab9b-fa8379cabbfe"/>
    <xsd:import namespace="57c3af45-de69-48b3-b31a-cb095b51bb9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1ef614-4938-4cfd-ab9b-fa8379cabb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c3af45-de69-48b3-b31a-cb095b51bb9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AFC6A9-B633-45A2-BF3C-9553BD1316D3}"/>
</file>

<file path=customXml/itemProps2.xml><?xml version="1.0" encoding="utf-8"?>
<ds:datastoreItem xmlns:ds="http://schemas.openxmlformats.org/officeDocument/2006/customXml" ds:itemID="{DD0F497E-9A03-4378-876E-F0896EDD4567}"/>
</file>

<file path=customXml/itemProps3.xml><?xml version="1.0" encoding="utf-8"?>
<ds:datastoreItem xmlns:ds="http://schemas.openxmlformats.org/officeDocument/2006/customXml" ds:itemID="{F889A727-CC8A-4196-A609-3C4AFF3DB65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Raghuramachandran Vijayaraman</dc:creator>
  <cp:keywords/>
  <dc:description/>
  <cp:lastModifiedBy/>
  <cp:revision/>
  <dcterms:created xsi:type="dcterms:W3CDTF">2024-03-26T15:52:12Z</dcterms:created>
  <dcterms:modified xsi:type="dcterms:W3CDTF">2025-08-22T01:43:06Z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0x01010029CE5FDCD71B0E49B0EC09DB9CB28F5F</vt:lpwstr>
  </property>
</Properties>
</file>