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ata Analysis\"/>
    </mc:Choice>
  </mc:AlternateContent>
  <bookViews>
    <workbookView xWindow="0" yWindow="0" windowWidth="20370" windowHeight="8160"/>
  </bookViews>
  <sheets>
    <sheet name="airline_accidents" sheetId="1" r:id="rId1"/>
    <sheet name="Total Fatal Accident" sheetId="2" r:id="rId2"/>
    <sheet name="Safest Airline" sheetId="7" r:id="rId3"/>
    <sheet name="Total Fatalities" sheetId="8" r:id="rId4"/>
    <sheet name="Dashboard 2" sheetId="3" r:id="rId5"/>
  </sheets>
  <definedNames>
    <definedName name="_xlnm._FilterDatabase" localSheetId="0" hidden="1">airline_accidents!$A$1:$G$57</definedName>
  </definedNames>
  <calcPr calcId="162913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L12" i="2" l="1"/>
  <c r="L11" i="2"/>
  <c r="K12" i="2"/>
  <c r="K11" i="2"/>
  <c r="H11" i="2"/>
  <c r="H12" i="2"/>
  <c r="H13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E20" i="8"/>
  <c r="E19" i="8"/>
  <c r="F19" i="8" l="1"/>
  <c r="F20" i="8"/>
  <c r="I11" i="2"/>
  <c r="I12" i="2"/>
</calcChain>
</file>

<file path=xl/sharedStrings.xml><?xml version="1.0" encoding="utf-8"?>
<sst xmlns="http://schemas.openxmlformats.org/spreadsheetml/2006/main" count="165" uniqueCount="80">
  <si>
    <t>Aer Lingus</t>
  </si>
  <si>
    <t>Aeroflot</t>
  </si>
  <si>
    <t>Aerolineas Argentinas</t>
  </si>
  <si>
    <t>Aeromexico</t>
  </si>
  <si>
    <t>Air Canada</t>
  </si>
  <si>
    <t>Air France</t>
  </si>
  <si>
    <t>Air India</t>
  </si>
  <si>
    <t>Air New Zealand</t>
  </si>
  <si>
    <t>Alaska Airlines</t>
  </si>
  <si>
    <t>Alitalia</t>
  </si>
  <si>
    <t>All Nippon Airways</t>
  </si>
  <si>
    <t>American</t>
  </si>
  <si>
    <t>Austrian Airlines</t>
  </si>
  <si>
    <t>Avianca</t>
  </si>
  <si>
    <t>British Airways</t>
  </si>
  <si>
    <t>Cathay Pacific</t>
  </si>
  <si>
    <t>China Airlines</t>
  </si>
  <si>
    <t>Condor</t>
  </si>
  <si>
    <t>COPA</t>
  </si>
  <si>
    <t>Delta / Northwest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</si>
  <si>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</si>
  <si>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</si>
  <si>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</si>
  <si>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</si>
  <si>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</si>
  <si>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</si>
  <si>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</si>
  <si>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</si>
  <si>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</si>
  <si>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</si>
  <si>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</t>
  </si>
  <si>
    <t>Korean Air</t>
  </si>
  <si>
    <t>LAN Airlines</t>
  </si>
  <si>
    <t>Lufthansa</t>
  </si>
  <si>
    <t>Malaysia Airlines</t>
  </si>
  <si>
    <t>Pakistan International</t>
  </si>
  <si>
    <t>Philippine Airlines</t>
  </si>
  <si>
    <t>Qantas</t>
  </si>
  <si>
    <t>Royal Air Maroc</t>
  </si>
  <si>
    <t>SAS</t>
  </si>
  <si>
    <t>Saudi Arabian</t>
  </si>
  <si>
    <t>Singapore Airlines</t>
  </si>
  <si>
    <t>South African</t>
  </si>
  <si>
    <t>Southwest Airlines</t>
  </si>
  <si>
    <t>Sri Lankan / AirLanka</t>
  </si>
  <si>
    <t>SWISS</t>
  </si>
  <si>
    <t>TACA</t>
  </si>
  <si>
    <t>TAM</t>
  </si>
  <si>
    <t>TAP - Air Portugal</t>
  </si>
  <si>
    <t>Thai Airways</t>
  </si>
  <si>
    <t>Turkish Airlines</t>
  </si>
  <si>
    <t>United / Continental</t>
  </si>
  <si>
    <t>US Airways / America West</t>
  </si>
  <si>
    <t>Vietnam Airlines</t>
  </si>
  <si>
    <t>Virgin Atlantic</t>
  </si>
  <si>
    <t>Xiamen Airlines</t>
  </si>
  <si>
    <t>Airline</t>
  </si>
  <si>
    <t>Fatal accidents 1985-99</t>
  </si>
  <si>
    <t>Incidents (1985-99)</t>
  </si>
  <si>
    <t>Fatalities 1985-99</t>
  </si>
  <si>
    <t>Incidents 2000-14</t>
  </si>
  <si>
    <t>Fatal accidents2000-14</t>
  </si>
  <si>
    <t>Fatalities 2000-14</t>
  </si>
  <si>
    <t>Row Labels</t>
  </si>
  <si>
    <t>Grand Total</t>
  </si>
  <si>
    <t>Sum of Fatal accidents 1985-99</t>
  </si>
  <si>
    <t>Sum of Fatal accidents2000-14</t>
  </si>
  <si>
    <t>Total Fatal Accident</t>
  </si>
  <si>
    <t>1985 - 1999</t>
  </si>
  <si>
    <t>2000 - 2014</t>
  </si>
  <si>
    <t>Total Fatalities</t>
  </si>
  <si>
    <t>Total Fatal Accidents</t>
  </si>
  <si>
    <t>(blank)</t>
  </si>
  <si>
    <t>Sum of Total Fatal Accidents</t>
  </si>
  <si>
    <t>Sum of Fatalities 1985-99</t>
  </si>
  <si>
    <t>Sum of Fatalities 2000-14</t>
  </si>
  <si>
    <t>Total Incident</t>
  </si>
  <si>
    <t>Sum of Incidents (1985-99)</t>
  </si>
  <si>
    <t>Sum of Incidents 2000-14</t>
  </si>
  <si>
    <t>1985-1999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</si>
</sst>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9197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9" fontId="0" fillId="0" borderId="0" xfId="1" applyFont="1"/>
    <xf numFmtId="0" fontId="17" fillId="34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5993F1"/>
      <color rgb="FFFF9933"/>
      <color rgb="FF191970"/>
      <color rgb="FF23239D"/>
      <color rgb="FFCC9900"/>
      <color rgb="FF006C00"/>
      <color rgb="FF004800"/>
      <color rgb="FF00CC00"/>
      <color rgb="FF220300"/>
      <color rgb="FF000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C1-47BA-B013-66EB200559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C1-47BA-B013-66EB20055944}"/>
              </c:ext>
            </c:extLst>
          </c:dPt>
          <c:val>
            <c:numRef>
              <c:f>'Total Fatal Accident'!$I$11:$I$12</c:f>
              <c:numCache>
                <c:formatCode>0%</c:formatCode>
                <c:ptCount val="2"/>
                <c:pt idx="0">
                  <c:v>0.76729559748427678</c:v>
                </c:pt>
                <c:pt idx="1">
                  <c:v>0.23270440251572327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E-4FCB-AC06-B55E95AF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3.xlsx]Total Fatalities!PivotTable11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9933"/>
                </a:solidFill>
              </a:rPr>
              <a:t>Top 10 Airlines</a:t>
            </a:r>
            <a:r>
              <a:rPr lang="en-US" b="1" baseline="0">
                <a:solidFill>
                  <a:srgbClr val="FF9933"/>
                </a:solidFill>
              </a:rPr>
              <a:t> with the most Fatalities</a:t>
            </a:r>
            <a:endParaRPr lang="en-US" b="1">
              <a:solidFill>
                <a:srgbClr val="FF993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Fatalities'!$B$3</c:f>
              <c:strCache>
                <c:ptCount val="1"/>
                <c:pt idx="0">
                  <c:v>Sum of Fatalities 1985-99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'Total Fatalities'!$A$4:$A$14</c:f>
              <c:strCache>
                <c:ptCount val="10"/>
                <c:pt idx="0">
                  <c:v>Air India</c:v>
                </c:pt>
                <c:pt idx="1">
                  <c:v>Avianca</c:v>
                </c:pt>
                <c:pt idx="2">
                  <c:v>China Airlines</c:v>
                </c:pt>
                <c:pt idx="3">
                  <c:v>Delta / Northwest</c:v>
                </c:pt>
                <c:pt idx="4">
                  <c:v>Egyptair</c:v>
                </c:pt>
                <c:pt idx="5">
                  <c:v>Japan Airlines</c:v>
                </c:pt>
                <c:pt idx="6">
                  <c:v>Korean Air</c:v>
                </c:pt>
                <c:pt idx="7">
                  <c:v>Saudi Arabian</c:v>
                </c:pt>
                <c:pt idx="8">
                  <c:v>Thai Airways</c:v>
                </c:pt>
                <c:pt idx="9">
                  <c:v>United / Continental</c:v>
                </c:pt>
              </c:strCache>
            </c:strRef>
          </c:cat>
          <c:val>
            <c:numRef>
              <c:f>'Total Fatalities'!$B$4:$B$14</c:f>
              <c:numCache>
                <c:formatCode>General</c:formatCode>
                <c:ptCount val="10"/>
                <c:pt idx="0">
                  <c:v>329</c:v>
                </c:pt>
                <c:pt idx="1">
                  <c:v>323</c:v>
                </c:pt>
                <c:pt idx="2">
                  <c:v>535</c:v>
                </c:pt>
                <c:pt idx="3">
                  <c:v>407</c:v>
                </c:pt>
                <c:pt idx="4">
                  <c:v>282</c:v>
                </c:pt>
                <c:pt idx="5">
                  <c:v>520</c:v>
                </c:pt>
                <c:pt idx="6">
                  <c:v>425</c:v>
                </c:pt>
                <c:pt idx="7">
                  <c:v>313</c:v>
                </c:pt>
                <c:pt idx="8">
                  <c:v>308</c:v>
                </c:pt>
                <c:pt idx="9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C-4974-AF67-CCC93C0EE0C6}"/>
            </c:ext>
          </c:extLst>
        </c:ser>
        <c:ser>
          <c:idx val="1"/>
          <c:order val="1"/>
          <c:tx>
            <c:strRef>
              <c:f>'Total Fatalities'!$C$3</c:f>
              <c:strCache>
                <c:ptCount val="1"/>
                <c:pt idx="0">
                  <c:v>Sum of Fatalities 2000-14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'Total Fatalities'!$A$4:$A$14</c:f>
              <c:strCache>
                <c:ptCount val="10"/>
                <c:pt idx="0">
                  <c:v>Air India</c:v>
                </c:pt>
                <c:pt idx="1">
                  <c:v>Avianca</c:v>
                </c:pt>
                <c:pt idx="2">
                  <c:v>China Airlines</c:v>
                </c:pt>
                <c:pt idx="3">
                  <c:v>Delta / Northwest</c:v>
                </c:pt>
                <c:pt idx="4">
                  <c:v>Egyptair</c:v>
                </c:pt>
                <c:pt idx="5">
                  <c:v>Japan Airlines</c:v>
                </c:pt>
                <c:pt idx="6">
                  <c:v>Korean Air</c:v>
                </c:pt>
                <c:pt idx="7">
                  <c:v>Saudi Arabian</c:v>
                </c:pt>
                <c:pt idx="8">
                  <c:v>Thai Airways</c:v>
                </c:pt>
                <c:pt idx="9">
                  <c:v>United / Continental</c:v>
                </c:pt>
              </c:strCache>
            </c:strRef>
          </c:cat>
          <c:val>
            <c:numRef>
              <c:f>'Total Fatalities'!$C$4:$C$14</c:f>
              <c:numCache>
                <c:formatCode>General</c:formatCode>
                <c:ptCount val="10"/>
                <c:pt idx="0">
                  <c:v>158</c:v>
                </c:pt>
                <c:pt idx="1">
                  <c:v>0</c:v>
                </c:pt>
                <c:pt idx="2">
                  <c:v>225</c:v>
                </c:pt>
                <c:pt idx="3">
                  <c:v>51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C-4974-AF67-CCC93C0EE0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2267728"/>
        <c:axId val="702261488"/>
      </c:barChart>
      <c:catAx>
        <c:axId val="7022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61488"/>
        <c:crosses val="autoZero"/>
        <c:auto val="1"/>
        <c:lblAlgn val="ctr"/>
        <c:lblOffset val="100"/>
        <c:noMultiLvlLbl val="0"/>
      </c:catAx>
      <c:valAx>
        <c:axId val="7022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99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D-4CAC-8251-F068313E427F}"/>
              </c:ext>
            </c:extLst>
          </c:dPt>
          <c:dPt>
            <c:idx val="1"/>
            <c:bubble3D val="0"/>
            <c:spPr>
              <a:solidFill>
                <a:srgbClr val="5993F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D-4CAC-8251-F068313E427F}"/>
              </c:ext>
            </c:extLst>
          </c:dPt>
          <c:val>
            <c:numRef>
              <c:f>'Total Fatal Accident'!$L$11:$L$12</c:f>
              <c:numCache>
                <c:formatCode>0%</c:formatCode>
                <c:ptCount val="2"/>
                <c:pt idx="0">
                  <c:v>0.63507109004739337</c:v>
                </c:pt>
                <c:pt idx="1">
                  <c:v>0.36492890995260663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D-4CAC-8251-F068313E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7-4377-B46B-1C989CCC9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7-4377-B46B-1C989CCC9E24}"/>
              </c:ext>
            </c:extLst>
          </c:dPt>
          <c:val>
            <c:numRef>
              <c:f>'Total Fatal Accident'!$L$11:$L$12</c:f>
              <c:numCache>
                <c:formatCode>0%</c:formatCode>
                <c:ptCount val="2"/>
                <c:pt idx="0">
                  <c:v>0.63507109004739337</c:v>
                </c:pt>
                <c:pt idx="1">
                  <c:v>0.36492890995260663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7-4377-B46B-1C989CCC9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'Total Fatal Accident'!$L$11:$L$12</c:f>
              <c:numCache>
                <c:formatCode>0%</c:formatCode>
                <c:ptCount val="2"/>
                <c:pt idx="0">
                  <c:v>0.63507109004739337</c:v>
                </c:pt>
                <c:pt idx="1">
                  <c:v>0.36492890995260663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B-444F-9E83-8774959D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9-465E-8911-33B4CA7F30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9-465E-8911-33B4CA7F300F}"/>
              </c:ext>
            </c:extLst>
          </c:dPt>
          <c:val>
            <c:numRef>
              <c:f>'Total Fatalities'!$F$19:$F$20</c:f>
              <c:numCache>
                <c:formatCode>0%</c:formatCode>
                <c:ptCount val="2"/>
                <c:pt idx="0">
                  <c:v>0.8708034267191479</c:v>
                </c:pt>
                <c:pt idx="1">
                  <c:v>0.12919657328085205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1-40B2-8715-CB645D76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3.xlsx]Total Fatalities!PivotTable11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Fatalities'!$B$3</c:f>
              <c:strCache>
                <c:ptCount val="1"/>
                <c:pt idx="0">
                  <c:v>Sum of Fatalities 1985-99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'Total Fatalities'!$A$4:$A$14</c:f>
              <c:strCache>
                <c:ptCount val="10"/>
                <c:pt idx="0">
                  <c:v>Air India</c:v>
                </c:pt>
                <c:pt idx="1">
                  <c:v>Avianca</c:v>
                </c:pt>
                <c:pt idx="2">
                  <c:v>China Airlines</c:v>
                </c:pt>
                <c:pt idx="3">
                  <c:v>Delta / Northwest</c:v>
                </c:pt>
                <c:pt idx="4">
                  <c:v>Egyptair</c:v>
                </c:pt>
                <c:pt idx="5">
                  <c:v>Japan Airlines</c:v>
                </c:pt>
                <c:pt idx="6">
                  <c:v>Korean Air</c:v>
                </c:pt>
                <c:pt idx="7">
                  <c:v>Saudi Arabian</c:v>
                </c:pt>
                <c:pt idx="8">
                  <c:v>Thai Airways</c:v>
                </c:pt>
                <c:pt idx="9">
                  <c:v>United / Continental</c:v>
                </c:pt>
              </c:strCache>
            </c:strRef>
          </c:cat>
          <c:val>
            <c:numRef>
              <c:f>'Total Fatalities'!$B$4:$B$14</c:f>
              <c:numCache>
                <c:formatCode>General</c:formatCode>
                <c:ptCount val="10"/>
                <c:pt idx="0">
                  <c:v>329</c:v>
                </c:pt>
                <c:pt idx="1">
                  <c:v>323</c:v>
                </c:pt>
                <c:pt idx="2">
                  <c:v>535</c:v>
                </c:pt>
                <c:pt idx="3">
                  <c:v>407</c:v>
                </c:pt>
                <c:pt idx="4">
                  <c:v>282</c:v>
                </c:pt>
                <c:pt idx="5">
                  <c:v>520</c:v>
                </c:pt>
                <c:pt idx="6">
                  <c:v>425</c:v>
                </c:pt>
                <c:pt idx="7">
                  <c:v>313</c:v>
                </c:pt>
                <c:pt idx="8">
                  <c:v>308</c:v>
                </c:pt>
                <c:pt idx="9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2-40D4-8593-4C9CD1828E29}"/>
            </c:ext>
          </c:extLst>
        </c:ser>
        <c:ser>
          <c:idx val="1"/>
          <c:order val="1"/>
          <c:tx>
            <c:strRef>
              <c:f>'Total Fatalities'!$C$3</c:f>
              <c:strCache>
                <c:ptCount val="1"/>
                <c:pt idx="0">
                  <c:v>Sum of Fatalities 2000-14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'Total Fatalities'!$A$4:$A$14</c:f>
              <c:strCache>
                <c:ptCount val="10"/>
                <c:pt idx="0">
                  <c:v>Air India</c:v>
                </c:pt>
                <c:pt idx="1">
                  <c:v>Avianca</c:v>
                </c:pt>
                <c:pt idx="2">
                  <c:v>China Airlines</c:v>
                </c:pt>
                <c:pt idx="3">
                  <c:v>Delta / Northwest</c:v>
                </c:pt>
                <c:pt idx="4">
                  <c:v>Egyptair</c:v>
                </c:pt>
                <c:pt idx="5">
                  <c:v>Japan Airlines</c:v>
                </c:pt>
                <c:pt idx="6">
                  <c:v>Korean Air</c:v>
                </c:pt>
                <c:pt idx="7">
                  <c:v>Saudi Arabian</c:v>
                </c:pt>
                <c:pt idx="8">
                  <c:v>Thai Airways</c:v>
                </c:pt>
                <c:pt idx="9">
                  <c:v>United / Continental</c:v>
                </c:pt>
              </c:strCache>
            </c:strRef>
          </c:cat>
          <c:val>
            <c:numRef>
              <c:f>'Total Fatalities'!$C$4:$C$14</c:f>
              <c:numCache>
                <c:formatCode>General</c:formatCode>
                <c:ptCount val="10"/>
                <c:pt idx="0">
                  <c:v>158</c:v>
                </c:pt>
                <c:pt idx="1">
                  <c:v>0</c:v>
                </c:pt>
                <c:pt idx="2">
                  <c:v>225</c:v>
                </c:pt>
                <c:pt idx="3">
                  <c:v>51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2-40D4-8593-4C9CD1828E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2267728"/>
        <c:axId val="702261488"/>
      </c:barChart>
      <c:catAx>
        <c:axId val="7022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61488"/>
        <c:crosses val="autoZero"/>
        <c:auto val="1"/>
        <c:lblAlgn val="ctr"/>
        <c:lblOffset val="100"/>
        <c:noMultiLvlLbl val="0"/>
      </c:catAx>
      <c:valAx>
        <c:axId val="7022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99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33-458B-B705-0F8BC6ABD0DC}"/>
              </c:ext>
            </c:extLst>
          </c:dPt>
          <c:dPt>
            <c:idx val="1"/>
            <c:bubble3D val="0"/>
            <c:spPr>
              <a:solidFill>
                <a:srgbClr val="5993F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33-458B-B705-0F8BC6ABD0DC}"/>
              </c:ext>
            </c:extLst>
          </c:dPt>
          <c:val>
            <c:numRef>
              <c:f>'Total Fatal Accident'!$I$11:$I$12</c:f>
              <c:numCache>
                <c:formatCode>0%</c:formatCode>
                <c:ptCount val="2"/>
                <c:pt idx="0">
                  <c:v>0.76729559748427678</c:v>
                </c:pt>
                <c:pt idx="1">
                  <c:v>0.23270440251572327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33-458B-B705-0F8BC6AB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00-435B-9FE3-93C5D24E2F08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00-435B-9FE3-93C5D24E2F08}"/>
              </c:ext>
            </c:extLst>
          </c:dPt>
          <c:val>
            <c:numRef>
              <c:f>'Total Fatal Accident'!$I$11:$I$12</c:f>
              <c:numCache>
                <c:formatCode>0%</c:formatCode>
                <c:ptCount val="2"/>
                <c:pt idx="0">
                  <c:v>0.76729559748427678</c:v>
                </c:pt>
                <c:pt idx="1">
                  <c:v>0.23270440251572327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00-435B-9FE3-93C5D24E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9933"/>
                </a:solidFill>
              </a:rPr>
              <a:t>Top</a:t>
            </a:r>
            <a:r>
              <a:rPr lang="en-US" b="1" baseline="0">
                <a:solidFill>
                  <a:srgbClr val="FF9933"/>
                </a:solidFill>
              </a:rPr>
              <a:t> 10 </a:t>
            </a:r>
            <a:r>
              <a:rPr lang="en-US" b="1">
                <a:solidFill>
                  <a:srgbClr val="FF9933"/>
                </a:solidFill>
              </a:rPr>
              <a:t>Airlines</a:t>
            </a:r>
            <a:r>
              <a:rPr lang="en-US" b="1" baseline="0">
                <a:solidFill>
                  <a:srgbClr val="FF9933"/>
                </a:solidFill>
              </a:rPr>
              <a:t> with the most Fatal Accidents </a:t>
            </a:r>
            <a:endParaRPr lang="en-US" b="1">
              <a:solidFill>
                <a:srgbClr val="FF9933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Fatal accidents 1985-99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Aeroflot</c:v>
              </c:pt>
              <c:pt idx="1">
                <c:v>Air France</c:v>
              </c:pt>
              <c:pt idx="2">
                <c:v>American</c:v>
              </c:pt>
              <c:pt idx="3">
                <c:v>China Airlines</c:v>
              </c:pt>
              <c:pt idx="4">
                <c:v>Delta / Northwest</c:v>
              </c:pt>
              <c:pt idx="5">
                <c:v>Ethiopian Airlines</c:v>
              </c:pt>
              <c:pt idx="6">
                <c:v>Korean Air</c:v>
              </c:pt>
              <c:pt idx="7">
                <c:v>Philippine Airlines</c:v>
              </c:pt>
              <c:pt idx="8">
                <c:v>Thai Airways</c:v>
              </c:pt>
              <c:pt idx="9">
                <c:v>United / Continental</c:v>
              </c:pt>
              <c:pt idx="10">
                <c:v>US Airways / America West</c:v>
              </c:pt>
            </c:strLit>
          </c:cat>
          <c:val>
            <c:numLit>
              <c:formatCode>General</c:formatCode>
              <c:ptCount val="11"/>
              <c:pt idx="0">
                <c:v>14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12</c:v>
              </c:pt>
              <c:pt idx="5">
                <c:v>5</c:v>
              </c:pt>
              <c:pt idx="6">
                <c:v>5</c:v>
              </c:pt>
              <c:pt idx="7">
                <c:v>4</c:v>
              </c:pt>
              <c:pt idx="8">
                <c:v>4</c:v>
              </c:pt>
              <c:pt idx="9">
                <c:v>8</c:v>
              </c:pt>
              <c:pt idx="1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6A9F-4F01-918A-19BA4D0D9FAE}"/>
            </c:ext>
          </c:extLst>
        </c:ser>
        <c:ser>
          <c:idx val="1"/>
          <c:order val="1"/>
          <c:tx>
            <c:v>Sum of Fatal accidents2000-14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Aeroflot</c:v>
              </c:pt>
              <c:pt idx="1">
                <c:v>Air France</c:v>
              </c:pt>
              <c:pt idx="2">
                <c:v>American</c:v>
              </c:pt>
              <c:pt idx="3">
                <c:v>China Airlines</c:v>
              </c:pt>
              <c:pt idx="4">
                <c:v>Delta / Northwest</c:v>
              </c:pt>
              <c:pt idx="5">
                <c:v>Ethiopian Airlines</c:v>
              </c:pt>
              <c:pt idx="6">
                <c:v>Korean Air</c:v>
              </c:pt>
              <c:pt idx="7">
                <c:v>Philippine Airlines</c:v>
              </c:pt>
              <c:pt idx="8">
                <c:v>Thai Airways</c:v>
              </c:pt>
              <c:pt idx="9">
                <c:v>United / Continental</c:v>
              </c:pt>
              <c:pt idx="10">
                <c:v>US Airways / America West</c:v>
              </c:pt>
            </c:strLit>
          </c:cat>
          <c:val>
            <c:numLit>
              <c:formatCode>General</c:formatCode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2</c:v>
              </c:pt>
              <c:pt idx="1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6A9F-4F01-918A-19BA4D0D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97856"/>
        <c:axId val="676303264"/>
      </c:barChart>
      <c:catAx>
        <c:axId val="67629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03264"/>
        <c:crosses val="autoZero"/>
        <c:auto val="1"/>
        <c:lblAlgn val="ctr"/>
        <c:lblOffset val="100"/>
        <c:noMultiLvlLbl val="0"/>
      </c:catAx>
      <c:valAx>
        <c:axId val="6763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99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2F-4EC1-8ADA-7FD06B887F77}"/>
              </c:ext>
            </c:extLst>
          </c:dPt>
          <c:dPt>
            <c:idx val="1"/>
            <c:bubble3D val="0"/>
            <c:spPr>
              <a:solidFill>
                <a:srgbClr val="5993F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2F-4EC1-8ADA-7FD06B887F77}"/>
              </c:ext>
            </c:extLst>
          </c:dPt>
          <c:val>
            <c:numRef>
              <c:f>'Total Fatalities'!$F$19:$F$20</c:f>
              <c:numCache>
                <c:formatCode>0%</c:formatCode>
                <c:ptCount val="2"/>
                <c:pt idx="0">
                  <c:v>0.8708034267191479</c:v>
                </c:pt>
                <c:pt idx="1">
                  <c:v>0.12919657328085205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F-4EC1-8ADA-7FD06B88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5993F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A8-48FE-AE60-473B74CCC431}"/>
              </c:ext>
            </c:extLst>
          </c:dPt>
          <c:dPt>
            <c:idx val="1"/>
            <c:bubble3D val="0"/>
            <c:spPr>
              <a:solidFill>
                <a:srgbClr val="FF993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A8-48FE-AE60-473B74CCC431}"/>
              </c:ext>
            </c:extLst>
          </c:dPt>
          <c:val>
            <c:numRef>
              <c:f>'Total Fatalities'!$F$19:$F$20</c:f>
              <c:numCache>
                <c:formatCode>0%</c:formatCode>
                <c:ptCount val="2"/>
                <c:pt idx="0">
                  <c:v>0.8708034267191479</c:v>
                </c:pt>
                <c:pt idx="1">
                  <c:v>0.12919657328085205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A8-48FE-AE60-473B74CCC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hyperlink" Target="https://www.cathaypacific.com/cx/en_HK.html" TargetMode="External"/><Relationship Id="rId18" Type="http://schemas.openxmlformats.org/officeDocument/2006/relationships/image" Target="../media/image8.png"/><Relationship Id="rId26" Type="http://schemas.openxmlformats.org/officeDocument/2006/relationships/image" Target="../media/image12.png"/><Relationship Id="rId3" Type="http://schemas.openxmlformats.org/officeDocument/2006/relationships/hyperlink" Target="https://www.aerlingus.com/html/en-IE/home.html" TargetMode="External"/><Relationship Id="rId21" Type="http://schemas.openxmlformats.org/officeDocument/2006/relationships/hyperlink" Target="https://www.southwest.com/" TargetMode="External"/><Relationship Id="rId7" Type="http://schemas.openxmlformats.org/officeDocument/2006/relationships/hyperlink" Target="https://www.aircanada.com/ca/en/aco/home.html" TargetMode="External"/><Relationship Id="rId12" Type="http://schemas.openxmlformats.org/officeDocument/2006/relationships/image" Target="../media/image5.png"/><Relationship Id="rId17" Type="http://schemas.openxmlformats.org/officeDocument/2006/relationships/hyperlink" Target="https://www.hawaiianairlines.com/" TargetMode="External"/><Relationship Id="rId25" Type="http://schemas.openxmlformats.org/officeDocument/2006/relationships/hyperlink" Target="https://www.virginatlantic.com/ng/en" TargetMode="External"/><Relationship Id="rId2" Type="http://schemas.openxmlformats.org/officeDocument/2006/relationships/chart" Target="../charts/chart6.xml"/><Relationship Id="rId16" Type="http://schemas.openxmlformats.org/officeDocument/2006/relationships/image" Target="../media/image7.png"/><Relationship Id="rId20" Type="http://schemas.openxmlformats.org/officeDocument/2006/relationships/image" Target="../media/image9.png"/><Relationship Id="rId29" Type="http://schemas.openxmlformats.org/officeDocument/2006/relationships/chart" Target="../charts/chart9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11" Type="http://schemas.openxmlformats.org/officeDocument/2006/relationships/hyperlink" Target="https://www.britishairways.com/travel/home/public/en_ng?&amp;Brand=N&amp;gclid=CjwKCAjwwb6lBhBJEiwAbuVUSiNgSZbOwTIjPHflQp5YDvR5WxUbi-VDvm3TOKTZulPyAT9-3Ha67RoCY0wQAvD_BwE&amp;gclsrc=aw.ds/" TargetMode="External"/><Relationship Id="rId24" Type="http://schemas.openxmlformats.org/officeDocument/2006/relationships/image" Target="../media/image11.jpeg"/><Relationship Id="rId32" Type="http://schemas.openxmlformats.org/officeDocument/2006/relationships/chart" Target="../charts/chart12.xml"/><Relationship Id="rId5" Type="http://schemas.openxmlformats.org/officeDocument/2006/relationships/hyperlink" Target="https://www.aerolineas.com.ar/" TargetMode="External"/><Relationship Id="rId15" Type="http://schemas.openxmlformats.org/officeDocument/2006/relationships/hyperlink" Target="https://www.finnair.com/" TargetMode="External"/><Relationship Id="rId23" Type="http://schemas.openxmlformats.org/officeDocument/2006/relationships/hyperlink" Target="https://www.flytap.com/en-pt/" TargetMode="External"/><Relationship Id="rId28" Type="http://schemas.openxmlformats.org/officeDocument/2006/relationships/chart" Target="../charts/chart8.xml"/><Relationship Id="rId10" Type="http://schemas.openxmlformats.org/officeDocument/2006/relationships/image" Target="../media/image4.jpeg"/><Relationship Id="rId19" Type="http://schemas.openxmlformats.org/officeDocument/2006/relationships/hyperlink" Target="https://www.qantas.com/za/en.html" TargetMode="External"/><Relationship Id="rId31" Type="http://schemas.openxmlformats.org/officeDocument/2006/relationships/chart" Target="../charts/chart11.xml"/><Relationship Id="rId4" Type="http://schemas.openxmlformats.org/officeDocument/2006/relationships/image" Target="../media/image1.png"/><Relationship Id="rId9" Type="http://schemas.openxmlformats.org/officeDocument/2006/relationships/hyperlink" Target="https://www.austrian.com/ng/en/homepage" TargetMode="External"/><Relationship Id="rId14" Type="http://schemas.openxmlformats.org/officeDocument/2006/relationships/image" Target="../media/image6.jpeg"/><Relationship Id="rId22" Type="http://schemas.openxmlformats.org/officeDocument/2006/relationships/image" Target="../media/image10.jpeg"/><Relationship Id="rId27" Type="http://schemas.openxmlformats.org/officeDocument/2006/relationships/chart" Target="../charts/chart7.xml"/><Relationship Id="rId3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450396</xdr:colOff>
      <xdr:row>13</xdr:row>
      <xdr:rowOff>84363</xdr:rowOff>
    </xdr:from>
    <xdr:to>
      <xdr:col>8</xdr:col>
      <xdr:colOff>6804</xdr:colOff>
      <xdr:row>19</xdr:row>
      <xdr:rowOff>17688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68036</xdr:colOff>
      <xdr:row>12</xdr:row>
      <xdr:rowOff>122463</xdr:rowOff>
    </xdr:from>
    <xdr:to>
      <xdr:col>13</xdr:col>
      <xdr:colOff>326572</xdr:colOff>
      <xdr:row>21</xdr:row>
      <xdr:rowOff>10884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168087</xdr:colOff>
      <xdr:row>20</xdr:row>
      <xdr:rowOff>168088</xdr:rowOff>
    </xdr:from>
    <xdr:to>
      <xdr:col>6</xdr:col>
      <xdr:colOff>56029</xdr:colOff>
      <xdr:row>27</xdr:row>
      <xdr:rowOff>150158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459442</xdr:colOff>
      <xdr:row>2</xdr:row>
      <xdr:rowOff>141194</xdr:rowOff>
    </xdr:from>
    <xdr:to>
      <xdr:col>12</xdr:col>
      <xdr:colOff>224118</xdr:colOff>
      <xdr:row>17</xdr:row>
      <xdr:rowOff>26894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104775</xdr:rowOff>
    </xdr:from>
    <xdr:to>
      <xdr:col>8</xdr:col>
      <xdr:colOff>266700</xdr:colOff>
      <xdr:row>3</xdr:row>
      <xdr:rowOff>57151</xdr:rowOff>
    </xdr:to>
    <xdr:sp macro="" textlink="">
      <xdr:nvSpPr>
        <xdr:cNvPr id="6" name="Rounded Rectangle 5"/>
        <xdr:cNvSpPr/>
      </xdr:nvSpPr>
      <xdr:spPr>
        <a:xfrm>
          <a:off x="76200" y="104775"/>
          <a:ext cx="5093804" cy="523876"/>
        </a:xfrm>
        <a:prstGeom prst="roundRect">
          <a:avLst/>
        </a:prstGeom>
        <a:gradFill flip="none" rotWithShape="1">
          <a:gsLst>
            <a:gs pos="0">
              <a:srgbClr val="191970">
                <a:shade val="30000"/>
                <a:satMod val="115000"/>
              </a:srgbClr>
            </a:gs>
            <a:gs pos="50000">
              <a:srgbClr val="191970">
                <a:shade val="67500"/>
                <a:satMod val="115000"/>
              </a:srgbClr>
            </a:gs>
            <a:gs pos="100000">
              <a:srgbClr val="191970">
                <a:shade val="100000"/>
                <a:satMod val="115000"/>
              </a:srgb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95249</xdr:colOff>
      <xdr:row>1</xdr:row>
      <xdr:rowOff>19050</xdr:rowOff>
    </xdr:from>
    <xdr:to>
      <xdr:col>8</xdr:col>
      <xdr:colOff>276224</xdr:colOff>
      <xdr:row>2</xdr:row>
      <xdr:rowOff>114300</xdr:rowOff>
    </xdr:to>
    <xdr:sp macro="" textlink="">
      <xdr:nvSpPr>
        <xdr:cNvPr id="7" name="TextBox 6"/>
        <xdr:cNvSpPr txBox="1"/>
      </xdr:nvSpPr>
      <xdr:spPr>
        <a:xfrm>
          <a:off x="95249" y="209550"/>
          <a:ext cx="50577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AIRLINE ACCIDENT</a:t>
          </a:r>
          <a:r>
            <a:rPr lang="en-US" sz="1600" b="1" baseline="0">
              <a:solidFill>
                <a:schemeClr val="bg1"/>
              </a:solidFill>
            </a:rPr>
            <a:t> BETWEEN 1985-1999 AND 2000 - 2014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571500</xdr:colOff>
      <xdr:row>0</xdr:row>
      <xdr:rowOff>114300</xdr:rowOff>
    </xdr:from>
    <xdr:to>
      <xdr:col>12</xdr:col>
      <xdr:colOff>571499</xdr:colOff>
      <xdr:row>3</xdr:row>
      <xdr:rowOff>66676</xdr:rowOff>
    </xdr:to>
    <xdr:sp macro="" textlink="">
      <xdr:nvSpPr>
        <xdr:cNvPr id="8" name="Rounded Rectangle 7"/>
        <xdr:cNvSpPr/>
      </xdr:nvSpPr>
      <xdr:spPr>
        <a:xfrm>
          <a:off x="5474804" y="114300"/>
          <a:ext cx="2451652" cy="523876"/>
        </a:xfrm>
        <a:prstGeom prst="roundRect">
          <a:avLst/>
        </a:prstGeom>
        <a:gradFill flip="none" rotWithShape="1">
          <a:gsLst>
            <a:gs pos="0">
              <a:srgbClr val="191970">
                <a:shade val="30000"/>
                <a:satMod val="115000"/>
              </a:srgbClr>
            </a:gs>
            <a:gs pos="50000">
              <a:srgbClr val="191970">
                <a:shade val="67500"/>
                <a:satMod val="115000"/>
              </a:srgbClr>
            </a:gs>
            <a:gs pos="100000">
              <a:srgbClr val="191970">
                <a:shade val="100000"/>
                <a:satMod val="115000"/>
              </a:srgb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561976</xdr:colOff>
      <xdr:row>0</xdr:row>
      <xdr:rowOff>76200</xdr:rowOff>
    </xdr:from>
    <xdr:to>
      <xdr:col>11</xdr:col>
      <xdr:colOff>0</xdr:colOff>
      <xdr:row>3</xdr:row>
      <xdr:rowOff>95249</xdr:rowOff>
    </xdr:to>
    <xdr:sp macro="" textlink="">
      <xdr:nvSpPr>
        <xdr:cNvPr id="9" name="TextBox 8"/>
        <xdr:cNvSpPr txBox="1"/>
      </xdr:nvSpPr>
      <xdr:spPr>
        <a:xfrm>
          <a:off x="5438776" y="76200"/>
          <a:ext cx="1266824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/>
              </a:solidFill>
            </a:rPr>
            <a:t>TOTAL</a:t>
          </a:r>
          <a:r>
            <a:rPr lang="en-US" sz="1000" b="1" baseline="0">
              <a:solidFill>
                <a:schemeClr val="bg1"/>
              </a:solidFill>
            </a:rPr>
            <a:t> FATAL ACCIDENTS FROM 1985 - 2014</a:t>
          </a:r>
          <a:endParaRPr lang="en-US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76200</xdr:colOff>
      <xdr:row>3</xdr:row>
      <xdr:rowOff>144117</xdr:rowOff>
    </xdr:from>
    <xdr:to>
      <xdr:col>3</xdr:col>
      <xdr:colOff>66261</xdr:colOff>
      <xdr:row>7</xdr:row>
      <xdr:rowOff>180975</xdr:rowOff>
    </xdr:to>
    <xdr:sp macro="" textlink="">
      <xdr:nvSpPr>
        <xdr:cNvPr id="10" name="Rounded Rectangle 9"/>
        <xdr:cNvSpPr/>
      </xdr:nvSpPr>
      <xdr:spPr>
        <a:xfrm>
          <a:off x="76200" y="715617"/>
          <a:ext cx="1818861" cy="798858"/>
        </a:xfrm>
        <a:prstGeom prst="roundRect">
          <a:avLst/>
        </a:prstGeom>
        <a:gradFill flip="none" rotWithShape="1">
          <a:gsLst>
            <a:gs pos="0">
              <a:srgbClr val="191970">
                <a:shade val="30000"/>
                <a:satMod val="115000"/>
              </a:srgbClr>
            </a:gs>
            <a:gs pos="50000">
              <a:srgbClr val="191970">
                <a:shade val="67500"/>
                <a:satMod val="115000"/>
              </a:srgbClr>
            </a:gs>
            <a:gs pos="100000">
              <a:srgbClr val="191970">
                <a:shade val="100000"/>
                <a:satMod val="115000"/>
              </a:srgb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79099</xdr:colOff>
      <xdr:row>3</xdr:row>
      <xdr:rowOff>14080</xdr:rowOff>
    </xdr:from>
    <xdr:to>
      <xdr:col>2</xdr:col>
      <xdr:colOff>130036</xdr:colOff>
      <xdr:row>6</xdr:row>
      <xdr:rowOff>33129</xdr:rowOff>
    </xdr:to>
    <xdr:sp macro="" textlink="">
      <xdr:nvSpPr>
        <xdr:cNvPr id="11" name="TextBox 10"/>
        <xdr:cNvSpPr txBox="1"/>
      </xdr:nvSpPr>
      <xdr:spPr>
        <a:xfrm>
          <a:off x="79099" y="585580"/>
          <a:ext cx="1270137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="1" baseline="0">
              <a:solidFill>
                <a:schemeClr val="bg1"/>
              </a:solidFill>
            </a:rPr>
            <a:t>FATAL ACCIDENTS</a:t>
          </a:r>
        </a:p>
        <a:p>
          <a:pPr algn="l"/>
          <a:r>
            <a:rPr lang="en-US" sz="800" b="1" baseline="0">
              <a:solidFill>
                <a:schemeClr val="bg1"/>
              </a:solidFill>
            </a:rPr>
            <a:t>1985 - 1999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282713</xdr:colOff>
      <xdr:row>3</xdr:row>
      <xdr:rowOff>172692</xdr:rowOff>
    </xdr:from>
    <xdr:to>
      <xdr:col>6</xdr:col>
      <xdr:colOff>272774</xdr:colOff>
      <xdr:row>8</xdr:row>
      <xdr:rowOff>15720</xdr:rowOff>
    </xdr:to>
    <xdr:sp macro="" textlink="">
      <xdr:nvSpPr>
        <xdr:cNvPr id="14" name="Rounded Rectangle 13"/>
        <xdr:cNvSpPr/>
      </xdr:nvSpPr>
      <xdr:spPr>
        <a:xfrm>
          <a:off x="2111513" y="744192"/>
          <a:ext cx="1818861" cy="795528"/>
        </a:xfrm>
        <a:prstGeom prst="roundRect">
          <a:avLst/>
        </a:prstGeom>
        <a:gradFill flip="none" rotWithShape="1">
          <a:gsLst>
            <a:gs pos="0">
              <a:srgbClr val="191970">
                <a:shade val="30000"/>
                <a:satMod val="115000"/>
              </a:srgbClr>
            </a:gs>
            <a:gs pos="50000">
              <a:srgbClr val="191970">
                <a:shade val="67500"/>
                <a:satMod val="115000"/>
              </a:srgbClr>
            </a:gs>
            <a:gs pos="100000">
              <a:srgbClr val="191970">
                <a:shade val="100000"/>
                <a:satMod val="115000"/>
              </a:srgb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413026</xdr:colOff>
      <xdr:row>3</xdr:row>
      <xdr:rowOff>144117</xdr:rowOff>
    </xdr:from>
    <xdr:to>
      <xdr:col>9</xdr:col>
      <xdr:colOff>403087</xdr:colOff>
      <xdr:row>7</xdr:row>
      <xdr:rowOff>177645</xdr:rowOff>
    </xdr:to>
    <xdr:sp macro="" textlink="">
      <xdr:nvSpPr>
        <xdr:cNvPr id="16" name="Rounded Rectangle 15"/>
        <xdr:cNvSpPr/>
      </xdr:nvSpPr>
      <xdr:spPr>
        <a:xfrm>
          <a:off x="4070626" y="715617"/>
          <a:ext cx="1818861" cy="795528"/>
        </a:xfrm>
        <a:prstGeom prst="roundRect">
          <a:avLst/>
        </a:prstGeom>
        <a:gradFill flip="none" rotWithShape="1">
          <a:gsLst>
            <a:gs pos="0">
              <a:srgbClr val="191970">
                <a:shade val="30000"/>
                <a:satMod val="115000"/>
              </a:srgbClr>
            </a:gs>
            <a:gs pos="50000">
              <a:srgbClr val="191970">
                <a:shade val="67500"/>
                <a:satMod val="115000"/>
              </a:srgbClr>
            </a:gs>
            <a:gs pos="100000">
              <a:srgbClr val="191970">
                <a:shade val="100000"/>
                <a:satMod val="115000"/>
              </a:srgb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581439</xdr:colOff>
      <xdr:row>3</xdr:row>
      <xdr:rowOff>144117</xdr:rowOff>
    </xdr:from>
    <xdr:to>
      <xdr:col>12</xdr:col>
      <xdr:colOff>571499</xdr:colOff>
      <xdr:row>7</xdr:row>
      <xdr:rowOff>177645</xdr:rowOff>
    </xdr:to>
    <xdr:sp macro="" textlink="">
      <xdr:nvSpPr>
        <xdr:cNvPr id="18" name="Rounded Rectangle 17"/>
        <xdr:cNvSpPr/>
      </xdr:nvSpPr>
      <xdr:spPr>
        <a:xfrm>
          <a:off x="6067839" y="715617"/>
          <a:ext cx="1818860" cy="795528"/>
        </a:xfrm>
        <a:prstGeom prst="roundRect">
          <a:avLst/>
        </a:prstGeom>
        <a:gradFill flip="none" rotWithShape="1">
          <a:gsLst>
            <a:gs pos="0">
              <a:srgbClr val="191970">
                <a:shade val="30000"/>
                <a:satMod val="115000"/>
              </a:srgbClr>
            </a:gs>
            <a:gs pos="50000">
              <a:srgbClr val="191970">
                <a:shade val="67500"/>
                <a:satMod val="115000"/>
              </a:srgbClr>
            </a:gs>
            <a:gs pos="100000">
              <a:srgbClr val="191970">
                <a:shade val="100000"/>
                <a:satMod val="115000"/>
              </a:srgb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98149</xdr:colOff>
      <xdr:row>4</xdr:row>
      <xdr:rowOff>47625</xdr:rowOff>
    </xdr:from>
    <xdr:to>
      <xdr:col>1</xdr:col>
      <xdr:colOff>381000</xdr:colOff>
      <xdr:row>8</xdr:row>
      <xdr:rowOff>104774</xdr:rowOff>
    </xdr:to>
    <xdr:sp macro="" textlink="'Total Fatal Accident'!H11">
      <xdr:nvSpPr>
        <xdr:cNvPr id="22" name="TextBox 21"/>
        <xdr:cNvSpPr txBox="1"/>
      </xdr:nvSpPr>
      <xdr:spPr>
        <a:xfrm>
          <a:off x="98149" y="809625"/>
          <a:ext cx="892451" cy="819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9EE657F9-0292-4B17-BE4B-6BFBD59AB1F2}" type="TxLink">
            <a:rPr lang="en-US" sz="24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algn="l"/>
            <a:t>122</a:t>
          </a:fld>
          <a:endParaRPr lang="en-US" sz="2400" b="1">
            <a:solidFill>
              <a:srgbClr val="FF9933"/>
            </a:solidFill>
          </a:endParaRPr>
        </a:p>
      </xdr:txBody>
    </xdr:sp>
    <xdr:clientData/>
  </xdr:twoCellAnchor>
  <xdr:twoCellAnchor>
    <xdr:from>
      <xdr:col>1</xdr:col>
      <xdr:colOff>381000</xdr:colOff>
      <xdr:row>3</xdr:row>
      <xdr:rowOff>47625</xdr:rowOff>
    </xdr:from>
    <xdr:to>
      <xdr:col>3</xdr:col>
      <xdr:colOff>142875</xdr:colOff>
      <xdr:row>8</xdr:row>
      <xdr:rowOff>66675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12424</xdr:colOff>
      <xdr:row>4</xdr:row>
      <xdr:rowOff>57150</xdr:rowOff>
    </xdr:from>
    <xdr:to>
      <xdr:col>3</xdr:col>
      <xdr:colOff>123825</xdr:colOff>
      <xdr:row>7</xdr:row>
      <xdr:rowOff>9524</xdr:rowOff>
    </xdr:to>
    <xdr:sp macro="" textlink="'Total Fatal Accident'!$I$11">
      <xdr:nvSpPr>
        <xdr:cNvPr id="24" name="TextBox 23"/>
        <xdr:cNvSpPr txBox="1"/>
      </xdr:nvSpPr>
      <xdr:spPr>
        <a:xfrm>
          <a:off x="1231624" y="819150"/>
          <a:ext cx="721001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CCA9820-5ABC-472E-A3BA-DA27F212D110}" type="TxLink">
            <a:rPr lang="en-US" sz="16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77%</a:t>
          </a:fld>
          <a:endParaRPr lang="en-US" sz="16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307699</xdr:colOff>
      <xdr:row>3</xdr:row>
      <xdr:rowOff>23605</xdr:rowOff>
    </xdr:from>
    <xdr:to>
      <xdr:col>5</xdr:col>
      <xdr:colOff>358636</xdr:colOff>
      <xdr:row>6</xdr:row>
      <xdr:rowOff>42654</xdr:rowOff>
    </xdr:to>
    <xdr:sp macro="" textlink="">
      <xdr:nvSpPr>
        <xdr:cNvPr id="25" name="TextBox 24"/>
        <xdr:cNvSpPr txBox="1"/>
      </xdr:nvSpPr>
      <xdr:spPr>
        <a:xfrm>
          <a:off x="2136499" y="595105"/>
          <a:ext cx="1270137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="1" baseline="0">
              <a:solidFill>
                <a:schemeClr val="bg1"/>
              </a:solidFill>
            </a:rPr>
            <a:t>FATAL ACCIDENTS</a:t>
          </a:r>
        </a:p>
        <a:p>
          <a:pPr algn="l"/>
          <a:r>
            <a:rPr lang="en-US" sz="800" b="1" baseline="0">
              <a:solidFill>
                <a:schemeClr val="bg1"/>
              </a:solidFill>
            </a:rPr>
            <a:t>2000 - 2014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374374</xdr:colOff>
      <xdr:row>5</xdr:row>
      <xdr:rowOff>66675</xdr:rowOff>
    </xdr:from>
    <xdr:to>
      <xdr:col>5</xdr:col>
      <xdr:colOff>47625</xdr:colOff>
      <xdr:row>7</xdr:row>
      <xdr:rowOff>104774</xdr:rowOff>
    </xdr:to>
    <xdr:sp macro="" textlink="'Total Fatal Accident'!$H$12">
      <xdr:nvSpPr>
        <xdr:cNvPr id="26" name="TextBox 25"/>
        <xdr:cNvSpPr txBox="1"/>
      </xdr:nvSpPr>
      <xdr:spPr>
        <a:xfrm>
          <a:off x="2203174" y="1019175"/>
          <a:ext cx="892451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9C70C1D-F766-4EE9-BA63-3268255AD56F}" type="TxLink">
            <a:rPr lang="en-US" sz="24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37</a:t>
          </a:fld>
          <a:endParaRPr lang="en-US" sz="24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580960</xdr:colOff>
      <xdr:row>3</xdr:row>
      <xdr:rowOff>55146</xdr:rowOff>
    </xdr:from>
    <xdr:to>
      <xdr:col>6</xdr:col>
      <xdr:colOff>342833</xdr:colOff>
      <xdr:row>8</xdr:row>
      <xdr:rowOff>74196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207026</xdr:colOff>
      <xdr:row>4</xdr:row>
      <xdr:rowOff>57150</xdr:rowOff>
    </xdr:from>
    <xdr:to>
      <xdr:col>6</xdr:col>
      <xdr:colOff>318427</xdr:colOff>
      <xdr:row>7</xdr:row>
      <xdr:rowOff>9524</xdr:rowOff>
    </xdr:to>
    <xdr:sp macro="" textlink="'Total Fatal Accident'!$I$12">
      <xdr:nvSpPr>
        <xdr:cNvPr id="33" name="TextBox 32"/>
        <xdr:cNvSpPr txBox="1"/>
      </xdr:nvSpPr>
      <xdr:spPr>
        <a:xfrm>
          <a:off x="3257600" y="819150"/>
          <a:ext cx="721516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EE8B542-ED40-4F99-A0F3-EB58BA4EEC54}" type="TxLink">
            <a:rPr lang="en-US" sz="16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23%</a:t>
          </a:fld>
          <a:endParaRPr lang="en-US" sz="16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564874</xdr:colOff>
      <xdr:row>3</xdr:row>
      <xdr:rowOff>23605</xdr:rowOff>
    </xdr:from>
    <xdr:to>
      <xdr:col>12</xdr:col>
      <xdr:colOff>6211</xdr:colOff>
      <xdr:row>6</xdr:row>
      <xdr:rowOff>42654</xdr:rowOff>
    </xdr:to>
    <xdr:sp macro="" textlink="">
      <xdr:nvSpPr>
        <xdr:cNvPr id="35" name="TextBox 34"/>
        <xdr:cNvSpPr txBox="1"/>
      </xdr:nvSpPr>
      <xdr:spPr>
        <a:xfrm>
          <a:off x="6051274" y="595105"/>
          <a:ext cx="1270137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="1" baseline="0">
              <a:solidFill>
                <a:schemeClr val="bg1"/>
              </a:solidFill>
            </a:rPr>
            <a:t>TOTAL INCIDENTS</a:t>
          </a:r>
        </a:p>
        <a:p>
          <a:pPr algn="l"/>
          <a:r>
            <a:rPr lang="en-US" sz="800" b="1" baseline="0">
              <a:solidFill>
                <a:schemeClr val="bg1"/>
              </a:solidFill>
            </a:rPr>
            <a:t>2000 - 2014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441049</xdr:colOff>
      <xdr:row>5</xdr:row>
      <xdr:rowOff>66675</xdr:rowOff>
    </xdr:from>
    <xdr:to>
      <xdr:col>8</xdr:col>
      <xdr:colOff>114300</xdr:colOff>
      <xdr:row>7</xdr:row>
      <xdr:rowOff>104774</xdr:rowOff>
    </xdr:to>
    <xdr:sp macro="" textlink="'Total Fatal Accident'!$K$11">
      <xdr:nvSpPr>
        <xdr:cNvPr id="36" name="TextBox 35"/>
        <xdr:cNvSpPr txBox="1"/>
      </xdr:nvSpPr>
      <xdr:spPr>
        <a:xfrm>
          <a:off x="4098649" y="1019175"/>
          <a:ext cx="892451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0D3AF81-0A6D-4675-9EBF-656C767C7EFA}" type="TxLink">
            <a:rPr lang="en-US" sz="24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402</a:t>
          </a:fld>
          <a:endParaRPr lang="en-US" sz="24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340376</xdr:colOff>
      <xdr:row>4</xdr:row>
      <xdr:rowOff>76200</xdr:rowOff>
    </xdr:from>
    <xdr:to>
      <xdr:col>9</xdr:col>
      <xdr:colOff>451777</xdr:colOff>
      <xdr:row>7</xdr:row>
      <xdr:rowOff>28574</xdr:rowOff>
    </xdr:to>
    <xdr:sp macro="" textlink="'Total Fatal Accident'!#REF!">
      <xdr:nvSpPr>
        <xdr:cNvPr id="38" name="TextBox 37"/>
        <xdr:cNvSpPr txBox="1"/>
      </xdr:nvSpPr>
      <xdr:spPr>
        <a:xfrm>
          <a:off x="5217176" y="838200"/>
          <a:ext cx="721001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D713681-C81F-4FE4-8647-D6EDE89693BC}" type="TxLink">
            <a:rPr lang="en-US" sz="16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 </a:t>
          </a:fld>
          <a:endParaRPr lang="en-US" sz="16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12424</xdr:colOff>
      <xdr:row>5</xdr:row>
      <xdr:rowOff>66675</xdr:rowOff>
    </xdr:from>
    <xdr:to>
      <xdr:col>11</xdr:col>
      <xdr:colOff>295275</xdr:colOff>
      <xdr:row>7</xdr:row>
      <xdr:rowOff>104774</xdr:rowOff>
    </xdr:to>
    <xdr:sp macro="" textlink="'Total Fatal Accident'!K12">
      <xdr:nvSpPr>
        <xdr:cNvPr id="39" name="TextBox 38"/>
        <xdr:cNvSpPr txBox="1"/>
      </xdr:nvSpPr>
      <xdr:spPr>
        <a:xfrm>
          <a:off x="6108424" y="1019175"/>
          <a:ext cx="892451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BC911B3-6531-4E00-83DB-08DB484CCDB7}" type="TxLink">
            <a:rPr lang="en-US" sz="24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231</a:t>
          </a:fld>
          <a:endParaRPr lang="en-US" sz="24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511826</xdr:colOff>
      <xdr:row>4</xdr:row>
      <xdr:rowOff>66675</xdr:rowOff>
    </xdr:from>
    <xdr:to>
      <xdr:col>13</xdr:col>
      <xdr:colOff>13627</xdr:colOff>
      <xdr:row>7</xdr:row>
      <xdr:rowOff>19049</xdr:rowOff>
    </xdr:to>
    <xdr:sp macro="" textlink="'Total Fatal Accident'!#REF!">
      <xdr:nvSpPr>
        <xdr:cNvPr id="41" name="TextBox 40"/>
        <xdr:cNvSpPr txBox="1"/>
      </xdr:nvSpPr>
      <xdr:spPr>
        <a:xfrm>
          <a:off x="7217426" y="828675"/>
          <a:ext cx="721001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5C30A7A-DFCB-43BC-B4C4-1EA75D92FD37}" type="TxLink">
            <a:rPr lang="en-US" sz="16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 </a:t>
          </a:fld>
          <a:endParaRPr lang="en-US" sz="16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281366</xdr:colOff>
      <xdr:row>0</xdr:row>
      <xdr:rowOff>156322</xdr:rowOff>
    </xdr:from>
    <xdr:to>
      <xdr:col>12</xdr:col>
      <xdr:colOff>564217</xdr:colOff>
      <xdr:row>3</xdr:row>
      <xdr:rowOff>3921</xdr:rowOff>
    </xdr:to>
    <xdr:sp macro="" textlink="'Total Fatal Accident'!H13">
      <xdr:nvSpPr>
        <xdr:cNvPr id="42" name="TextBox 41"/>
        <xdr:cNvSpPr txBox="1"/>
      </xdr:nvSpPr>
      <xdr:spPr>
        <a:xfrm>
          <a:off x="6937660" y="156322"/>
          <a:ext cx="887969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3ED7ED-20C8-4F83-8095-2915559BD390}" type="TxLink">
            <a:rPr lang="en-US" sz="24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159</a:t>
          </a:fld>
          <a:endParaRPr lang="en-US" sz="24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81007</xdr:colOff>
      <xdr:row>8</xdr:row>
      <xdr:rowOff>78440</xdr:rowOff>
    </xdr:from>
    <xdr:to>
      <xdr:col>3</xdr:col>
      <xdr:colOff>78441</xdr:colOff>
      <xdr:row>26</xdr:row>
      <xdr:rowOff>140803</xdr:rowOff>
    </xdr:to>
    <xdr:sp macro="" textlink="">
      <xdr:nvSpPr>
        <xdr:cNvPr id="43" name="Rounded Rectangle 42"/>
        <xdr:cNvSpPr/>
      </xdr:nvSpPr>
      <xdr:spPr>
        <a:xfrm>
          <a:off x="81007" y="1602440"/>
          <a:ext cx="1836173" cy="3491363"/>
        </a:xfrm>
        <a:prstGeom prst="roundRect">
          <a:avLst/>
        </a:prstGeom>
        <a:gradFill flip="none" rotWithShape="1">
          <a:gsLst>
            <a:gs pos="0">
              <a:srgbClr val="191970">
                <a:shade val="30000"/>
                <a:satMod val="115000"/>
              </a:srgbClr>
            </a:gs>
            <a:gs pos="50000">
              <a:srgbClr val="191970">
                <a:shade val="67500"/>
                <a:satMod val="115000"/>
              </a:srgbClr>
            </a:gs>
            <a:gs pos="100000">
              <a:srgbClr val="191970">
                <a:shade val="100000"/>
                <a:satMod val="115000"/>
              </a:srgb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151776</xdr:colOff>
      <xdr:row>9</xdr:row>
      <xdr:rowOff>134221</xdr:rowOff>
    </xdr:from>
    <xdr:to>
      <xdr:col>2</xdr:col>
      <xdr:colOff>593271</xdr:colOff>
      <xdr:row>27</xdr:row>
      <xdr:rowOff>54908</xdr:rowOff>
    </xdr:to>
    <xdr:sp macro="" textlink="">
      <xdr:nvSpPr>
        <xdr:cNvPr id="44" name="TextBox 43"/>
        <xdr:cNvSpPr txBox="1"/>
      </xdr:nvSpPr>
      <xdr:spPr>
        <a:xfrm>
          <a:off x="151776" y="1848721"/>
          <a:ext cx="1667321" cy="33496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="1" baseline="0">
              <a:solidFill>
                <a:schemeClr val="bg1"/>
              </a:solidFill>
            </a:rPr>
            <a:t>AER LINGUS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AEROLINEAS ARGENTINAS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AIR CANADA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AUSTRIAN AIRLINES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BRITISH AIRWAYS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CATHAY PACIFIC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FINNAIR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HAWAIIAN AIRLINES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QANTAS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SOUTHWEST AIRLINES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TAP - AIR PORTUGAL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  <a:p>
          <a:pPr algn="l"/>
          <a:r>
            <a:rPr lang="en-US" sz="800" b="1" baseline="0">
              <a:solidFill>
                <a:schemeClr val="bg1"/>
              </a:solidFill>
            </a:rPr>
            <a:t>VIRGIN ATLANTIC</a:t>
          </a:r>
        </a:p>
        <a:p>
          <a:pPr algn="l"/>
          <a:endParaRPr lang="en-US" sz="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184906</xdr:colOff>
      <xdr:row>8</xdr:row>
      <xdr:rowOff>99391</xdr:rowOff>
    </xdr:from>
    <xdr:to>
      <xdr:col>3</xdr:col>
      <xdr:colOff>13488</xdr:colOff>
      <xdr:row>10</xdr:row>
      <xdr:rowOff>63191</xdr:rowOff>
    </xdr:to>
    <xdr:sp macro="" textlink="">
      <xdr:nvSpPr>
        <xdr:cNvPr id="45" name="TextBox 44"/>
        <xdr:cNvSpPr txBox="1"/>
      </xdr:nvSpPr>
      <xdr:spPr>
        <a:xfrm>
          <a:off x="184906" y="1623391"/>
          <a:ext cx="1667321" cy="34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 baseline="0">
              <a:solidFill>
                <a:srgbClr val="FF9933"/>
              </a:solidFill>
            </a:rPr>
            <a:t>SAFEST AIRLINES (AIRLINES WITH NO FATAL ACCIDENTS)</a:t>
          </a:r>
        </a:p>
      </xdr:txBody>
    </xdr:sp>
    <xdr:clientData/>
  </xdr:twoCellAnchor>
  <xdr:twoCellAnchor editAs="oneCell">
    <xdr:from>
      <xdr:col>2</xdr:col>
      <xdr:colOff>411991</xdr:colOff>
      <xdr:row>10</xdr:row>
      <xdr:rowOff>99392</xdr:rowOff>
    </xdr:from>
    <xdr:to>
      <xdr:col>2</xdr:col>
      <xdr:colOff>591379</xdr:colOff>
      <xdr:row>11</xdr:row>
      <xdr:rowOff>88280</xdr:rowOff>
    </xdr:to>
    <xdr:pic>
      <xdr:nvPicPr>
        <xdr:cNvPr id="46" name="Picture 4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9332" y="2004392"/>
          <a:ext cx="179388" cy="179388"/>
        </a:xfrm>
        <a:prstGeom prst="rect">
          <a:avLst/>
        </a:prstGeom>
      </xdr:spPr>
    </xdr:pic>
    <xdr:clientData/>
  </xdr:twoCellAnchor>
  <xdr:twoCellAnchor editAs="oneCell">
    <xdr:from>
      <xdr:col>2</xdr:col>
      <xdr:colOff>170793</xdr:colOff>
      <xdr:row>11</xdr:row>
      <xdr:rowOff>148828</xdr:rowOff>
    </xdr:from>
    <xdr:to>
      <xdr:col>3</xdr:col>
      <xdr:colOff>25654</xdr:colOff>
      <xdr:row>12</xdr:row>
      <xdr:rowOff>178594</xdr:rowOff>
    </xdr:to>
    <xdr:pic>
      <xdr:nvPicPr>
        <xdr:cNvPr id="47" name="Picture 46">
          <a:hlinkClick xmlns:r="http://schemas.openxmlformats.org/officeDocument/2006/relationships" r:id="rId5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3" t="25521" r="14806" b="26562"/>
        <a:stretch/>
      </xdr:blipFill>
      <xdr:spPr>
        <a:xfrm>
          <a:off x="1392621" y="2244328"/>
          <a:ext cx="465774" cy="220266"/>
        </a:xfrm>
        <a:prstGeom prst="rect">
          <a:avLst/>
        </a:prstGeom>
      </xdr:spPr>
    </xdr:pic>
    <xdr:clientData/>
  </xdr:twoCellAnchor>
  <xdr:twoCellAnchor editAs="oneCell">
    <xdr:from>
      <xdr:col>2</xdr:col>
      <xdr:colOff>210206</xdr:colOff>
      <xdr:row>13</xdr:row>
      <xdr:rowOff>19707</xdr:rowOff>
    </xdr:from>
    <xdr:to>
      <xdr:col>3</xdr:col>
      <xdr:colOff>12639</xdr:colOff>
      <xdr:row>14</xdr:row>
      <xdr:rowOff>61965</xdr:rowOff>
    </xdr:to>
    <xdr:pic>
      <xdr:nvPicPr>
        <xdr:cNvPr id="48" name="Picture 47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034" y="2496207"/>
          <a:ext cx="413346" cy="232758"/>
        </a:xfrm>
        <a:prstGeom prst="rect">
          <a:avLst/>
        </a:prstGeom>
      </xdr:spPr>
    </xdr:pic>
    <xdr:clientData/>
  </xdr:twoCellAnchor>
  <xdr:twoCellAnchor editAs="oneCell">
    <xdr:from>
      <xdr:col>2</xdr:col>
      <xdr:colOff>34510</xdr:colOff>
      <xdr:row>14</xdr:row>
      <xdr:rowOff>118241</xdr:rowOff>
    </xdr:from>
    <xdr:to>
      <xdr:col>3</xdr:col>
      <xdr:colOff>7880</xdr:colOff>
      <xdr:row>15</xdr:row>
      <xdr:rowOff>91965</xdr:rowOff>
    </xdr:to>
    <xdr:pic>
      <xdr:nvPicPr>
        <xdr:cNvPr id="49" name="Picture 48">
          <a:hlinkClick xmlns:r="http://schemas.openxmlformats.org/officeDocument/2006/relationships" r:id="rId9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435" b="19858"/>
        <a:stretch/>
      </xdr:blipFill>
      <xdr:spPr>
        <a:xfrm>
          <a:off x="1256338" y="2785241"/>
          <a:ext cx="584283" cy="164224"/>
        </a:xfrm>
        <a:prstGeom prst="rect">
          <a:avLst/>
        </a:prstGeom>
      </xdr:spPr>
    </xdr:pic>
    <xdr:clientData/>
  </xdr:twoCellAnchor>
  <xdr:twoCellAnchor editAs="oneCell">
    <xdr:from>
      <xdr:col>2</xdr:col>
      <xdr:colOff>223345</xdr:colOff>
      <xdr:row>15</xdr:row>
      <xdr:rowOff>137950</xdr:rowOff>
    </xdr:from>
    <xdr:to>
      <xdr:col>3</xdr:col>
      <xdr:colOff>2924</xdr:colOff>
      <xdr:row>16</xdr:row>
      <xdr:rowOff>173252</xdr:rowOff>
    </xdr:to>
    <xdr:pic>
      <xdr:nvPicPr>
        <xdr:cNvPr id="50" name="Picture 49">
          <a:hlinkClick xmlns:r="http://schemas.openxmlformats.org/officeDocument/2006/relationships" r:id="rId11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220" b="20954"/>
        <a:stretch/>
      </xdr:blipFill>
      <xdr:spPr>
        <a:xfrm>
          <a:off x="1445173" y="2995450"/>
          <a:ext cx="390492" cy="225802"/>
        </a:xfrm>
        <a:prstGeom prst="rect">
          <a:avLst/>
        </a:prstGeom>
      </xdr:spPr>
    </xdr:pic>
    <xdr:clientData/>
  </xdr:twoCellAnchor>
  <xdr:twoCellAnchor editAs="oneCell">
    <xdr:from>
      <xdr:col>1</xdr:col>
      <xdr:colOff>556617</xdr:colOff>
      <xdr:row>17</xdr:row>
      <xdr:rowOff>17860</xdr:rowOff>
    </xdr:from>
    <xdr:to>
      <xdr:col>3</xdr:col>
      <xdr:colOff>6474</xdr:colOff>
      <xdr:row>17</xdr:row>
      <xdr:rowOff>184546</xdr:rowOff>
    </xdr:to>
    <xdr:pic>
      <xdr:nvPicPr>
        <xdr:cNvPr id="52" name="Picture 51">
          <a:hlinkClick xmlns:r="http://schemas.openxmlformats.org/officeDocument/2006/relationships" r:id="rId13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842" b="29520"/>
        <a:stretch/>
      </xdr:blipFill>
      <xdr:spPr>
        <a:xfrm>
          <a:off x="1163836" y="3256360"/>
          <a:ext cx="664294" cy="166686"/>
        </a:xfrm>
        <a:prstGeom prst="rect">
          <a:avLst/>
        </a:prstGeom>
      </xdr:spPr>
    </xdr:pic>
    <xdr:clientData/>
  </xdr:twoCellAnchor>
  <xdr:twoCellAnchor editAs="oneCell">
    <xdr:from>
      <xdr:col>1</xdr:col>
      <xdr:colOff>492920</xdr:colOff>
      <xdr:row>18</xdr:row>
      <xdr:rowOff>33986</xdr:rowOff>
    </xdr:from>
    <xdr:to>
      <xdr:col>3</xdr:col>
      <xdr:colOff>5953</xdr:colOff>
      <xdr:row>19</xdr:row>
      <xdr:rowOff>65484</xdr:rowOff>
    </xdr:to>
    <xdr:pic>
      <xdr:nvPicPr>
        <xdr:cNvPr id="53" name="Picture 52">
          <a:hlinkClick xmlns:r="http://schemas.openxmlformats.org/officeDocument/2006/relationships" r:id="rId15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070" b="25000"/>
        <a:stretch/>
      </xdr:blipFill>
      <xdr:spPr>
        <a:xfrm>
          <a:off x="1100139" y="3462986"/>
          <a:ext cx="727470" cy="221998"/>
        </a:xfrm>
        <a:prstGeom prst="rect">
          <a:avLst/>
        </a:prstGeom>
      </xdr:spPr>
    </xdr:pic>
    <xdr:clientData/>
  </xdr:twoCellAnchor>
  <xdr:twoCellAnchor editAs="oneCell">
    <xdr:from>
      <xdr:col>2</xdr:col>
      <xdr:colOff>335579</xdr:colOff>
      <xdr:row>19</xdr:row>
      <xdr:rowOff>101203</xdr:rowOff>
    </xdr:from>
    <xdr:to>
      <xdr:col>3</xdr:col>
      <xdr:colOff>5006</xdr:colOff>
      <xdr:row>20</xdr:row>
      <xdr:rowOff>158351</xdr:rowOff>
    </xdr:to>
    <xdr:pic>
      <xdr:nvPicPr>
        <xdr:cNvPr id="54" name="Picture 53">
          <a:hlinkClick xmlns:r="http://schemas.openxmlformats.org/officeDocument/2006/relationships" r:id="rId17"/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0017" y="3720703"/>
          <a:ext cx="276645" cy="247648"/>
        </a:xfrm>
        <a:prstGeom prst="rect">
          <a:avLst/>
        </a:prstGeom>
      </xdr:spPr>
    </xdr:pic>
    <xdr:clientData/>
  </xdr:twoCellAnchor>
  <xdr:twoCellAnchor editAs="oneCell">
    <xdr:from>
      <xdr:col>2</xdr:col>
      <xdr:colOff>352628</xdr:colOff>
      <xdr:row>20</xdr:row>
      <xdr:rowOff>187018</xdr:rowOff>
    </xdr:from>
    <xdr:to>
      <xdr:col>3</xdr:col>
      <xdr:colOff>4053</xdr:colOff>
      <xdr:row>22</xdr:row>
      <xdr:rowOff>13398</xdr:rowOff>
    </xdr:to>
    <xdr:pic>
      <xdr:nvPicPr>
        <xdr:cNvPr id="56" name="Picture 55">
          <a:hlinkClick xmlns:r="http://schemas.openxmlformats.org/officeDocument/2006/relationships" r:id="rId19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21" r="15680"/>
        <a:stretch/>
      </xdr:blipFill>
      <xdr:spPr>
        <a:xfrm>
          <a:off x="1568585" y="3997018"/>
          <a:ext cx="259404" cy="207380"/>
        </a:xfrm>
        <a:prstGeom prst="rect">
          <a:avLst/>
        </a:prstGeom>
      </xdr:spPr>
    </xdr:pic>
    <xdr:clientData/>
  </xdr:twoCellAnchor>
  <xdr:twoCellAnchor editAs="oneCell">
    <xdr:from>
      <xdr:col>2</xdr:col>
      <xdr:colOff>214818</xdr:colOff>
      <xdr:row>22</xdr:row>
      <xdr:rowOff>49874</xdr:rowOff>
    </xdr:from>
    <xdr:to>
      <xdr:col>3</xdr:col>
      <xdr:colOff>8104</xdr:colOff>
      <xdr:row>23</xdr:row>
      <xdr:rowOff>77009</xdr:rowOff>
    </xdr:to>
    <xdr:pic>
      <xdr:nvPicPr>
        <xdr:cNvPr id="57" name="Picture 56">
          <a:hlinkClick xmlns:r="http://schemas.openxmlformats.org/officeDocument/2006/relationships" r:id="rId21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78" t="21232" r="50197" b="22151"/>
        <a:stretch/>
      </xdr:blipFill>
      <xdr:spPr>
        <a:xfrm>
          <a:off x="1430775" y="4240874"/>
          <a:ext cx="401265" cy="217635"/>
        </a:xfrm>
        <a:prstGeom prst="rect">
          <a:avLst/>
        </a:prstGeom>
      </xdr:spPr>
    </xdr:pic>
    <xdr:clientData/>
  </xdr:twoCellAnchor>
  <xdr:twoCellAnchor editAs="oneCell">
    <xdr:from>
      <xdr:col>1</xdr:col>
      <xdr:colOff>586260</xdr:colOff>
      <xdr:row>23</xdr:row>
      <xdr:rowOff>120062</xdr:rowOff>
    </xdr:from>
    <xdr:to>
      <xdr:col>3</xdr:col>
      <xdr:colOff>8800</xdr:colOff>
      <xdr:row>24</xdr:row>
      <xdr:rowOff>95684</xdr:rowOff>
    </xdr:to>
    <xdr:pic>
      <xdr:nvPicPr>
        <xdr:cNvPr id="59" name="Picture 58">
          <a:hlinkClick xmlns:r="http://schemas.openxmlformats.org/officeDocument/2006/relationships" r:id="rId23"/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298" y="4501562"/>
          <a:ext cx="644615" cy="166122"/>
        </a:xfrm>
        <a:prstGeom prst="rect">
          <a:avLst/>
        </a:prstGeom>
      </xdr:spPr>
    </xdr:pic>
    <xdr:clientData/>
  </xdr:twoCellAnchor>
  <xdr:twoCellAnchor editAs="oneCell">
    <xdr:from>
      <xdr:col>1</xdr:col>
      <xdr:colOff>563133</xdr:colOff>
      <xdr:row>24</xdr:row>
      <xdr:rowOff>145902</xdr:rowOff>
    </xdr:from>
    <xdr:to>
      <xdr:col>3</xdr:col>
      <xdr:colOff>9292</xdr:colOff>
      <xdr:row>25</xdr:row>
      <xdr:rowOff>139391</xdr:rowOff>
    </xdr:to>
    <xdr:pic>
      <xdr:nvPicPr>
        <xdr:cNvPr id="61" name="Picture 60">
          <a:hlinkClick xmlns:r="http://schemas.openxmlformats.org/officeDocument/2006/relationships" r:id="rId25"/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804" y="4717902"/>
          <a:ext cx="663500" cy="183989"/>
        </a:xfrm>
        <a:prstGeom prst="rect">
          <a:avLst/>
        </a:prstGeom>
      </xdr:spPr>
    </xdr:pic>
    <xdr:clientData/>
  </xdr:twoCellAnchor>
  <xdr:twoCellAnchor>
    <xdr:from>
      <xdr:col>3</xdr:col>
      <xdr:colOff>168088</xdr:colOff>
      <xdr:row>7</xdr:row>
      <xdr:rowOff>145674</xdr:rowOff>
    </xdr:from>
    <xdr:to>
      <xdr:col>12</xdr:col>
      <xdr:colOff>493059</xdr:colOff>
      <xdr:row>17</xdr:row>
      <xdr:rowOff>156882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430964</xdr:colOff>
      <xdr:row>3</xdr:row>
      <xdr:rowOff>46017</xdr:rowOff>
    </xdr:from>
    <xdr:to>
      <xdr:col>8</xdr:col>
      <xdr:colOff>481901</xdr:colOff>
      <xdr:row>6</xdr:row>
      <xdr:rowOff>65066</xdr:rowOff>
    </xdr:to>
    <xdr:sp macro="" textlink="">
      <xdr:nvSpPr>
        <xdr:cNvPr id="66" name="TextBox 65"/>
        <xdr:cNvSpPr txBox="1"/>
      </xdr:nvSpPr>
      <xdr:spPr>
        <a:xfrm>
          <a:off x="4061670" y="617517"/>
          <a:ext cx="1261172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="1" baseline="0">
              <a:solidFill>
                <a:schemeClr val="bg1"/>
              </a:solidFill>
            </a:rPr>
            <a:t>TOTAL INCIDENTS</a:t>
          </a:r>
        </a:p>
        <a:p>
          <a:pPr algn="l"/>
          <a:r>
            <a:rPr lang="en-US" sz="800" b="1" baseline="0">
              <a:solidFill>
                <a:schemeClr val="bg1"/>
              </a:solidFill>
            </a:rPr>
            <a:t>1985 - 1999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181860</xdr:colOff>
      <xdr:row>17</xdr:row>
      <xdr:rowOff>139073</xdr:rowOff>
    </xdr:from>
    <xdr:to>
      <xdr:col>6</xdr:col>
      <xdr:colOff>171921</xdr:colOff>
      <xdr:row>21</xdr:row>
      <xdr:rowOff>172601</xdr:rowOff>
    </xdr:to>
    <xdr:sp macro="" textlink="">
      <xdr:nvSpPr>
        <xdr:cNvPr id="67" name="Rounded Rectangle 66"/>
        <xdr:cNvSpPr/>
      </xdr:nvSpPr>
      <xdr:spPr>
        <a:xfrm>
          <a:off x="1997213" y="3377573"/>
          <a:ext cx="1805414" cy="795528"/>
        </a:xfrm>
        <a:prstGeom prst="roundRect">
          <a:avLst/>
        </a:prstGeom>
        <a:gradFill flip="none" rotWithShape="1">
          <a:gsLst>
            <a:gs pos="0">
              <a:srgbClr val="191970">
                <a:shade val="30000"/>
                <a:satMod val="115000"/>
              </a:srgbClr>
            </a:gs>
            <a:gs pos="50000">
              <a:srgbClr val="191970">
                <a:shade val="67500"/>
                <a:satMod val="115000"/>
              </a:srgbClr>
            </a:gs>
            <a:gs pos="100000">
              <a:srgbClr val="191970">
                <a:shade val="100000"/>
                <a:satMod val="115000"/>
              </a:srgb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177378</xdr:colOff>
      <xdr:row>22</xdr:row>
      <xdr:rowOff>78562</xdr:rowOff>
    </xdr:from>
    <xdr:to>
      <xdr:col>6</xdr:col>
      <xdr:colOff>167439</xdr:colOff>
      <xdr:row>26</xdr:row>
      <xdr:rowOff>112090</xdr:rowOff>
    </xdr:to>
    <xdr:sp macro="" textlink="">
      <xdr:nvSpPr>
        <xdr:cNvPr id="70" name="Rounded Rectangle 69"/>
        <xdr:cNvSpPr/>
      </xdr:nvSpPr>
      <xdr:spPr>
        <a:xfrm>
          <a:off x="1992731" y="4269562"/>
          <a:ext cx="1805414" cy="795528"/>
        </a:xfrm>
        <a:prstGeom prst="roundRect">
          <a:avLst/>
        </a:prstGeom>
        <a:gradFill flip="none" rotWithShape="1">
          <a:gsLst>
            <a:gs pos="0">
              <a:srgbClr val="191970">
                <a:shade val="30000"/>
                <a:satMod val="115000"/>
              </a:srgbClr>
            </a:gs>
            <a:gs pos="50000">
              <a:srgbClr val="191970">
                <a:shade val="67500"/>
                <a:satMod val="115000"/>
              </a:srgbClr>
            </a:gs>
            <a:gs pos="100000">
              <a:srgbClr val="191970">
                <a:shade val="100000"/>
                <a:satMod val="115000"/>
              </a:srgbClr>
            </a:gs>
          </a:gsLst>
          <a:lin ang="108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195639</xdr:colOff>
      <xdr:row>17</xdr:row>
      <xdr:rowOff>46017</xdr:rowOff>
    </xdr:from>
    <xdr:to>
      <xdr:col>5</xdr:col>
      <xdr:colOff>246576</xdr:colOff>
      <xdr:row>20</xdr:row>
      <xdr:rowOff>65066</xdr:rowOff>
    </xdr:to>
    <xdr:sp macro="" textlink="">
      <xdr:nvSpPr>
        <xdr:cNvPr id="71" name="TextBox 70"/>
        <xdr:cNvSpPr txBox="1"/>
      </xdr:nvSpPr>
      <xdr:spPr>
        <a:xfrm>
          <a:off x="2010992" y="3284517"/>
          <a:ext cx="1261172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="1" baseline="0">
              <a:solidFill>
                <a:schemeClr val="bg1"/>
              </a:solidFill>
            </a:rPr>
            <a:t>TOTAL FATALITIES</a:t>
          </a:r>
        </a:p>
        <a:p>
          <a:pPr algn="l"/>
          <a:r>
            <a:rPr lang="en-US" sz="800" b="1" baseline="0">
              <a:solidFill>
                <a:schemeClr val="bg1"/>
              </a:solidFill>
            </a:rPr>
            <a:t>1985 - 1999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195078</xdr:colOff>
      <xdr:row>19</xdr:row>
      <xdr:rowOff>77881</xdr:rowOff>
    </xdr:from>
    <xdr:to>
      <xdr:col>4</xdr:col>
      <xdr:colOff>473446</xdr:colOff>
      <xdr:row>21</xdr:row>
      <xdr:rowOff>115980</xdr:rowOff>
    </xdr:to>
    <xdr:sp macro="" textlink="'Total Fatalities'!E19">
      <xdr:nvSpPr>
        <xdr:cNvPr id="72" name="TextBox 71"/>
        <xdr:cNvSpPr txBox="1"/>
      </xdr:nvSpPr>
      <xdr:spPr>
        <a:xfrm>
          <a:off x="2010431" y="3697381"/>
          <a:ext cx="883486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ED0730B-9F75-4F93-8AB5-73E6BF2FF06D}" type="TxLink">
            <a:rPr lang="en-US" sz="24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3761</a:t>
          </a:fld>
          <a:endParaRPr lang="en-US" sz="24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195639</xdr:colOff>
      <xdr:row>21</xdr:row>
      <xdr:rowOff>180487</xdr:rowOff>
    </xdr:from>
    <xdr:to>
      <xdr:col>5</xdr:col>
      <xdr:colOff>246576</xdr:colOff>
      <xdr:row>25</xdr:row>
      <xdr:rowOff>9036</xdr:rowOff>
    </xdr:to>
    <xdr:sp macro="" textlink="">
      <xdr:nvSpPr>
        <xdr:cNvPr id="73" name="TextBox 72"/>
        <xdr:cNvSpPr txBox="1"/>
      </xdr:nvSpPr>
      <xdr:spPr>
        <a:xfrm>
          <a:off x="2010992" y="4180987"/>
          <a:ext cx="1261172" cy="5905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 b="1" baseline="0">
              <a:solidFill>
                <a:schemeClr val="bg1"/>
              </a:solidFill>
            </a:rPr>
            <a:t>TOTAL FATALITIES</a:t>
          </a:r>
        </a:p>
        <a:p>
          <a:pPr algn="l"/>
          <a:r>
            <a:rPr lang="en-US" sz="800" b="1" baseline="0">
              <a:solidFill>
                <a:schemeClr val="bg1"/>
              </a:solidFill>
            </a:rPr>
            <a:t>2000 - 2014</a:t>
          </a:r>
          <a:endParaRPr lang="en-US" sz="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161460</xdr:colOff>
      <xdr:row>24</xdr:row>
      <xdr:rowOff>33057</xdr:rowOff>
    </xdr:from>
    <xdr:to>
      <xdr:col>4</xdr:col>
      <xdr:colOff>439828</xdr:colOff>
      <xdr:row>26</xdr:row>
      <xdr:rowOff>71156</xdr:rowOff>
    </xdr:to>
    <xdr:sp macro="" textlink="'Total Fatalities'!E20">
      <xdr:nvSpPr>
        <xdr:cNvPr id="74" name="TextBox 73"/>
        <xdr:cNvSpPr txBox="1"/>
      </xdr:nvSpPr>
      <xdr:spPr>
        <a:xfrm>
          <a:off x="1976813" y="4605057"/>
          <a:ext cx="883486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5CAD193-DEA7-41D3-928C-08F6095E72C8}" type="TxLink">
            <a:rPr lang="en-US" sz="24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558</a:t>
          </a:fld>
          <a:endParaRPr lang="en-US" sz="24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437029</xdr:colOff>
      <xdr:row>17</xdr:row>
      <xdr:rowOff>44824</xdr:rowOff>
    </xdr:from>
    <xdr:to>
      <xdr:col>6</xdr:col>
      <xdr:colOff>205202</xdr:colOff>
      <xdr:row>22</xdr:row>
      <xdr:rowOff>61588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60488</xdr:colOff>
      <xdr:row>18</xdr:row>
      <xdr:rowOff>57151</xdr:rowOff>
    </xdr:from>
    <xdr:to>
      <xdr:col>6</xdr:col>
      <xdr:colOff>171889</xdr:colOff>
      <xdr:row>21</xdr:row>
      <xdr:rowOff>9525</xdr:rowOff>
    </xdr:to>
    <xdr:sp macro="" textlink="'Total Fatalities'!$F$19">
      <xdr:nvSpPr>
        <xdr:cNvPr id="76" name="TextBox 75"/>
        <xdr:cNvSpPr txBox="1"/>
      </xdr:nvSpPr>
      <xdr:spPr>
        <a:xfrm>
          <a:off x="3101161" y="3486151"/>
          <a:ext cx="719536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D67E711-5389-4E55-88C0-2B066FC5F27A}" type="TxLink">
            <a:rPr lang="en-US" sz="16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87%</a:t>
          </a:fld>
          <a:endParaRPr lang="en-US" sz="16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439615</xdr:colOff>
      <xdr:row>22</xdr:row>
      <xdr:rowOff>0</xdr:rowOff>
    </xdr:from>
    <xdr:to>
      <xdr:col>6</xdr:col>
      <xdr:colOff>207788</xdr:colOff>
      <xdr:row>27</xdr:row>
      <xdr:rowOff>16764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60488</xdr:colOff>
      <xdr:row>23</xdr:row>
      <xdr:rowOff>20517</xdr:rowOff>
    </xdr:from>
    <xdr:to>
      <xdr:col>6</xdr:col>
      <xdr:colOff>171889</xdr:colOff>
      <xdr:row>25</xdr:row>
      <xdr:rowOff>163391</xdr:rowOff>
    </xdr:to>
    <xdr:sp macro="" textlink="'Total Fatalities'!$F$20">
      <xdr:nvSpPr>
        <xdr:cNvPr id="80" name="TextBox 79"/>
        <xdr:cNvSpPr txBox="1"/>
      </xdr:nvSpPr>
      <xdr:spPr>
        <a:xfrm>
          <a:off x="3101161" y="4402017"/>
          <a:ext cx="719536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25CF957-A15D-4D2D-B6FF-893CCEECF2EB}" type="TxLink">
            <a:rPr lang="en-US" sz="16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13%</a:t>
          </a:fld>
          <a:endParaRPr lang="en-US" sz="16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6</xdr:col>
      <xdr:colOff>161924</xdr:colOff>
      <xdr:row>17</xdr:row>
      <xdr:rowOff>66675</xdr:rowOff>
    </xdr:from>
    <xdr:to>
      <xdr:col>12</xdr:col>
      <xdr:colOff>552449</xdr:colOff>
      <xdr:row>26</xdr:row>
      <xdr:rowOff>175532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75009</xdr:colOff>
      <xdr:row>3</xdr:row>
      <xdr:rowOff>75007</xdr:rowOff>
    </xdr:from>
    <xdr:to>
      <xdr:col>9</xdr:col>
      <xdr:colOff>400954</xdr:colOff>
      <xdr:row>8</xdr:row>
      <xdr:rowOff>91771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314325</xdr:colOff>
      <xdr:row>3</xdr:row>
      <xdr:rowOff>57150</xdr:rowOff>
    </xdr:from>
    <xdr:to>
      <xdr:col>12</xdr:col>
      <xdr:colOff>640270</xdr:colOff>
      <xdr:row>8</xdr:row>
      <xdr:rowOff>73914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549926</xdr:colOff>
      <xdr:row>4</xdr:row>
      <xdr:rowOff>76200</xdr:rowOff>
    </xdr:from>
    <xdr:to>
      <xdr:col>13</xdr:col>
      <xdr:colOff>4102</xdr:colOff>
      <xdr:row>7</xdr:row>
      <xdr:rowOff>28574</xdr:rowOff>
    </xdr:to>
    <xdr:sp macro="" textlink="'Total Fatal Accident'!$L$12">
      <xdr:nvSpPr>
        <xdr:cNvPr id="60" name="TextBox 59"/>
        <xdr:cNvSpPr txBox="1"/>
      </xdr:nvSpPr>
      <xdr:spPr>
        <a:xfrm>
          <a:off x="7779401" y="838200"/>
          <a:ext cx="768626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532EDB4-55FC-495C-A57B-FEF7EBED34B0}" type="TxLink">
            <a:rPr lang="en-US" sz="16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36%</a:t>
          </a:fld>
          <a:endParaRPr lang="en-US" sz="16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302276</xdr:colOff>
      <xdr:row>4</xdr:row>
      <xdr:rowOff>95250</xdr:rowOff>
    </xdr:from>
    <xdr:to>
      <xdr:col>9</xdr:col>
      <xdr:colOff>413677</xdr:colOff>
      <xdr:row>7</xdr:row>
      <xdr:rowOff>47624</xdr:rowOff>
    </xdr:to>
    <xdr:sp macro="" textlink="'Total Fatal Accident'!$L$11">
      <xdr:nvSpPr>
        <xdr:cNvPr id="62" name="TextBox 61"/>
        <xdr:cNvSpPr txBox="1"/>
      </xdr:nvSpPr>
      <xdr:spPr>
        <a:xfrm>
          <a:off x="5560076" y="857250"/>
          <a:ext cx="768626" cy="52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04F4A66-4B22-47E7-A001-0F2C5ACAA0E5}" type="TxLink">
            <a:rPr lang="en-US" sz="1600" b="1" i="0" u="none" strike="noStrike">
              <a:solidFill>
                <a:srgbClr val="FF9933"/>
              </a:solidFill>
              <a:latin typeface="Calibri"/>
              <a:ea typeface="Calibri"/>
              <a:cs typeface="Calibri"/>
            </a:rPr>
            <a:pPr marL="0" indent="0" algn="l"/>
            <a:t>64%</a:t>
          </a:fld>
          <a:endParaRPr lang="en-US" sz="1600" b="1" i="0" u="none" strike="noStrike">
            <a:solidFill>
              <a:srgbClr val="FF9933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0.612407407411" createdVersion="6" refreshedVersion="6" minRefreshableVersion="3" recordCount="56">
  <cacheSource type="worksheet">
    <worksheetSource ref="A1:G57" sheet="airline_accidents"/>
  </cacheSource>
  <cacheFields count="7">
    <cacheField name="Airline" numFmtId="0">
      <sharedItems count="56">
        <s v="Aer Lingus"/>
        <s v="Aeroflot"/>
        <s v="Aerolineas Argentinas"/>
        <s v="Aeromexico"/>
        <s v="Air Canada"/>
        <s v="Air France"/>
        <s v="Air India"/>
        <s v="Air New Zealand"/>
        <s v="Alaska Airlines"/>
        <s v="Alitalia"/>
        <s v="All Nippon Airways"/>
        <s v="American"/>
        <s v="Austrian Airlines"/>
        <s v="Avianca"/>
        <s v="British Airways"/>
        <s v="Cathay Pacific"/>
        <s v="China Airlines"/>
        <s v="Condor"/>
        <s v="COPA"/>
        <s v="Delta / Northwest"/>
        <s v="Egyptair"/>
        <s v="El Al"/>
        <s v="Ethiopian Airlines"/>
        <s v="Finnair"/>
        <s v="Garuda Indonesia"/>
        <s v="Gulf Air"/>
        <s v="Hawaiian Airlines"/>
        <s v="Iberia"/>
        <s v="Japan Airlines"/>
        <s v="Kenya Airways"/>
        <s v="KLM"/>
        <s v="Korean Air"/>
        <s v="LAN Airlines"/>
        <s v="Lufthansa"/>
        <s v="Malaysia Airlines"/>
        <s v="Pakistan International"/>
        <s v="Philippine Airlines"/>
        <s v="Qantas"/>
        <s v="Royal Air Maroc"/>
        <s v="SAS"/>
        <s v="Saudi Arabian"/>
        <s v="Singapore Airlines"/>
        <s v="South African"/>
        <s v="Southwest Airlines"/>
        <s v="Sri Lankan / AirLanka"/>
        <s v="SWISS"/>
        <s v="TACA"/>
        <s v="TAM"/>
        <s v="TAP - Air Portugal"/>
        <s v="Thai Airways"/>
        <s v="Turkish Airlines"/>
        <s v="United / Continental"/>
        <s v="US Airways / America West"/>
        <s v="Vietnam Airlines"/>
        <s v="Virgin Atlantic"/>
        <s v="Xiamen Airlines"/>
      </sharedItems>
    </cacheField>
    <cacheField name="Incidents (1985-99)" numFmtId="0">
      <sharedItems containsSemiMixedTypes="0" containsString="0" containsNumber="1" containsInteger="1" minValue="0" maxValue="76"/>
    </cacheField>
    <cacheField name="Fatal accidents 1985-99" numFmtId="0">
      <sharedItems containsSemiMixedTypes="0" containsString="0" containsNumber="1" containsInteger="1" minValue="0" maxValue="14"/>
    </cacheField>
    <cacheField name="Fatalities 1985-99" numFmtId="0">
      <sharedItems containsSemiMixedTypes="0" containsString="0" containsNumber="1" containsInteger="1" minValue="0" maxValue="535"/>
    </cacheField>
    <cacheField name="Incidents 2000-14" numFmtId="0">
      <sharedItems containsSemiMixedTypes="0" containsString="0" containsNumber="1" containsInteger="1" minValue="0" maxValue="24"/>
    </cacheField>
    <cacheField name="Fatal accidents2000-14" numFmtId="0">
      <sharedItems containsSemiMixedTypes="0" containsString="0" containsNumber="1" containsInteger="1" minValue="0" maxValue="3"/>
    </cacheField>
    <cacheField name="Fatalities 2000-14" numFmtId="0">
      <sharedItems containsSemiMixedTypes="0" containsString="0" containsNumber="1" containsInteger="1" minValue="0" maxValue="53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120.612713078706" createdVersion="6" refreshedVersion="6" minRefreshableVersion="3" recordCount="57">
  <cacheSource type="worksheet">
    <worksheetSource ref="A1:H1048576" sheet="airline_accidents"/>
  </cacheSource>
  <cacheFields count="8">
    <cacheField name="Airline" numFmtId="0">
      <sharedItems containsBlank="1" count="57">
        <s v="Aer Lingus"/>
        <s v="Aeroflot"/>
        <s v="Aerolineas Argentinas"/>
        <s v="Aeromexico"/>
        <s v="Air Canada"/>
        <s v="Air France"/>
        <s v="Air India"/>
        <s v="Air New Zealand"/>
        <s v="Alaska Airlines"/>
        <s v="Alitalia"/>
        <s v="All Nippon Airways"/>
        <s v="American"/>
        <s v="Austrian Airlines"/>
        <s v="Avianca"/>
        <s v="British Airways"/>
        <s v="Cathay Pacific"/>
        <s v="China Airlines"/>
        <s v="Condor"/>
        <s v="COPA"/>
        <s v="Delta / Northwest"/>
        <s v="Egyptair"/>
        <s v="El Al"/>
        <s v="Ethiopian Airlines"/>
        <s v="Finnair"/>
        <s v="Garuda Indonesia"/>
        <s v="Gulf Air"/>
        <s v="Hawaiian Airlines"/>
        <s v="Iberia"/>
        <s v="Japan Airlines"/>
        <s v="Kenya Airways"/>
        <s v="KLM"/>
        <s v="Korean Air"/>
        <s v="LAN Airlines"/>
        <s v="Lufthansa"/>
        <s v="Malaysia Airlines"/>
        <s v="Pakistan International"/>
        <s v="Philippine Airlines"/>
        <s v="Qantas"/>
        <s v="Royal Air Maroc"/>
        <s v="SAS"/>
        <s v="Saudi Arabian"/>
        <s v="Singapore Airlines"/>
        <s v="South African"/>
        <s v="Southwest Airlines"/>
        <s v="Sri Lankan / AirLanka"/>
        <s v="SWISS"/>
        <s v="TACA"/>
        <s v="TAM"/>
        <s v="TAP - Air Portugal"/>
        <s v="Thai Airways"/>
        <s v="Turkish Airlines"/>
        <s v="United / Continental"/>
        <s v="US Airways / America West"/>
        <s v="Vietnam Airlines"/>
        <s v="Virgin Atlantic"/>
        <s v="Xiamen Airlines"/>
        <m/>
      </sharedItems>
    </cacheField>
    <cacheField name="Incidents (1985-99)" numFmtId="0">
      <sharedItems containsString="0" containsBlank="1" containsNumber="1" containsInteger="1" minValue="0" maxValue="76"/>
    </cacheField>
    <cacheField name="Fatal accidents 1985-99" numFmtId="0">
      <sharedItems containsString="0" containsBlank="1" containsNumber="1" containsInteger="1" minValue="0" maxValue="14"/>
    </cacheField>
    <cacheField name="Fatalities 1985-99" numFmtId="0">
      <sharedItems containsString="0" containsBlank="1" containsNumber="1" containsInteger="1" minValue="0" maxValue="535"/>
    </cacheField>
    <cacheField name="Incidents 2000-14" numFmtId="0">
      <sharedItems containsString="0" containsBlank="1" containsNumber="1" containsInteger="1" minValue="0" maxValue="24"/>
    </cacheField>
    <cacheField name="Fatal accidents2000-14" numFmtId="0">
      <sharedItems containsString="0" containsBlank="1" containsNumber="1" containsInteger="1" minValue="0" maxValue="3"/>
    </cacheField>
    <cacheField name="Fatalities 2000-14" numFmtId="0">
      <sharedItems containsString="0" containsBlank="1" containsNumber="1" containsInteger="1" minValue="0" maxValue="537"/>
    </cacheField>
    <cacheField name="Total Fatal Accidents" numFmtId="0">
      <sharedItems containsString="0" containsBlank="1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P" refreshedDate="45120.744778472224" createdVersion="6" refreshedVersion="6" minRefreshableVersion="3" recordCount="56">
  <cacheSource type="worksheet">
    <worksheetSource ref="A1:H57" sheet="airline_accidents"/>
  </cacheSource>
  <cacheFields count="8">
    <cacheField name="Airline" numFmtId="0">
      <sharedItems count="56">
        <s v="Aer Lingus"/>
        <s v="Aeroflot"/>
        <s v="Aerolineas Argentinas"/>
        <s v="Aeromexico"/>
        <s v="Air Canada"/>
        <s v="Air France"/>
        <s v="Air India"/>
        <s v="Air New Zealand"/>
        <s v="Alaska Airlines"/>
        <s v="Alitalia"/>
        <s v="All Nippon Airways"/>
        <s v="American"/>
        <s v="Austrian Airlines"/>
        <s v="Avianca"/>
        <s v="British Airways"/>
        <s v="Cathay Pacific"/>
        <s v="China Airlines"/>
        <s v="Condor"/>
        <s v="COPA"/>
        <s v="Delta / Northwest"/>
        <s v="Egyptair"/>
        <s v="El Al"/>
        <s v="Ethiopian Airlines"/>
        <s v="Finnair"/>
        <s v="Garuda Indonesia"/>
        <s v="Gulf Air"/>
        <s v="Hawaiian Airlines"/>
        <s v="Iberia"/>
        <s v="Japan Airlines"/>
        <s v="Kenya Airways"/>
        <s v="KLM"/>
        <s v="Korean Air"/>
        <s v="LAN Airlines"/>
        <s v="Lufthansa"/>
        <s v="Malaysia Airlines"/>
        <s v="Pakistan International"/>
        <s v="Philippine Airlines"/>
        <s v="Qantas"/>
        <s v="Royal Air Maroc"/>
        <s v="SAS"/>
        <s v="Saudi Arabian"/>
        <s v="Singapore Airlines"/>
        <s v="South African"/>
        <s v="Southwest Airlines"/>
        <s v="Sri Lankan / AirLanka"/>
        <s v="SWISS"/>
        <s v="TACA"/>
        <s v="TAM"/>
        <s v="TAP - Air Portugal"/>
        <s v="Thai Airways"/>
        <s v="Turkish Airlines"/>
        <s v="United / Continental"/>
        <s v="US Airways / America West"/>
        <s v="Vietnam Airlines"/>
        <s v="Virgin Atlantic"/>
        <s v="Xiamen Airlines"/>
      </sharedItems>
    </cacheField>
    <cacheField name="Incidents (1985-99)" numFmtId="0">
      <sharedItems containsSemiMixedTypes="0" containsString="0" containsNumber="1" containsInteger="1" minValue="0" maxValue="76"/>
    </cacheField>
    <cacheField name="Fatal accidents 1985-99" numFmtId="0">
      <sharedItems containsSemiMixedTypes="0" containsString="0" containsNumber="1" containsInteger="1" minValue="0" maxValue="14"/>
    </cacheField>
    <cacheField name="Fatalities 1985-99" numFmtId="0">
      <sharedItems containsSemiMixedTypes="0" containsString="0" containsNumber="1" containsInteger="1" minValue="0" maxValue="535"/>
    </cacheField>
    <cacheField name="Incidents 2000-14" numFmtId="0">
      <sharedItems containsSemiMixedTypes="0" containsString="0" containsNumber="1" containsInteger="1" minValue="0" maxValue="24"/>
    </cacheField>
    <cacheField name="Fatal accidents2000-14" numFmtId="0">
      <sharedItems containsSemiMixedTypes="0" containsString="0" containsNumber="1" containsInteger="1" minValue="0" maxValue="3"/>
    </cacheField>
    <cacheField name="Fatalities 2000-14" numFmtId="0">
      <sharedItems containsSemiMixedTypes="0" containsString="0" containsNumber="1" containsInteger="1" minValue="0" maxValue="537"/>
    </cacheField>
    <cacheField name="Total Fatal Accidents" numFmtId="0">
      <sharedItems containsSemiMixedTypes="0" containsString="0" containsNumber="1" containsInteg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x v="0"/>
    <n v="2"/>
    <n v="0"/>
    <n v="0"/>
    <n v="0"/>
    <n v="0"/>
    <n v="0"/>
  </r>
  <r>
    <x v="1"/>
    <n v="76"/>
    <n v="14"/>
    <n v="128"/>
    <n v="6"/>
    <n v="1"/>
    <n v="88"/>
  </r>
  <r>
    <x v="2"/>
    <n v="6"/>
    <n v="0"/>
    <n v="0"/>
    <n v="1"/>
    <n v="0"/>
    <n v="0"/>
  </r>
  <r>
    <x v="3"/>
    <n v="3"/>
    <n v="1"/>
    <n v="64"/>
    <n v="5"/>
    <n v="0"/>
    <n v="0"/>
  </r>
  <r>
    <x v="4"/>
    <n v="2"/>
    <n v="0"/>
    <n v="0"/>
    <n v="2"/>
    <n v="0"/>
    <n v="0"/>
  </r>
  <r>
    <x v="5"/>
    <n v="14"/>
    <n v="4"/>
    <n v="79"/>
    <n v="6"/>
    <n v="2"/>
    <n v="337"/>
  </r>
  <r>
    <x v="6"/>
    <n v="2"/>
    <n v="1"/>
    <n v="329"/>
    <n v="4"/>
    <n v="1"/>
    <n v="158"/>
  </r>
  <r>
    <x v="7"/>
    <n v="3"/>
    <n v="0"/>
    <n v="0"/>
    <n v="5"/>
    <n v="1"/>
    <n v="7"/>
  </r>
  <r>
    <x v="8"/>
    <n v="5"/>
    <n v="0"/>
    <n v="0"/>
    <n v="5"/>
    <n v="1"/>
    <n v="88"/>
  </r>
  <r>
    <x v="9"/>
    <n v="7"/>
    <n v="2"/>
    <n v="50"/>
    <n v="4"/>
    <n v="0"/>
    <n v="0"/>
  </r>
  <r>
    <x v="10"/>
    <n v="3"/>
    <n v="1"/>
    <n v="1"/>
    <n v="7"/>
    <n v="0"/>
    <n v="0"/>
  </r>
  <r>
    <x v="11"/>
    <n v="21"/>
    <n v="5"/>
    <n v="101"/>
    <n v="17"/>
    <n v="3"/>
    <n v="416"/>
  </r>
  <r>
    <x v="12"/>
    <n v="1"/>
    <n v="0"/>
    <n v="0"/>
    <n v="1"/>
    <n v="0"/>
    <n v="0"/>
  </r>
  <r>
    <x v="13"/>
    <n v="5"/>
    <n v="3"/>
    <n v="323"/>
    <n v="0"/>
    <n v="0"/>
    <n v="0"/>
  </r>
  <r>
    <x v="14"/>
    <n v="4"/>
    <n v="0"/>
    <n v="0"/>
    <n v="6"/>
    <n v="0"/>
    <n v="0"/>
  </r>
  <r>
    <x v="15"/>
    <n v="0"/>
    <n v="0"/>
    <n v="0"/>
    <n v="2"/>
    <n v="0"/>
    <n v="0"/>
  </r>
  <r>
    <x v="16"/>
    <n v="12"/>
    <n v="6"/>
    <n v="535"/>
    <n v="2"/>
    <n v="1"/>
    <n v="225"/>
  </r>
  <r>
    <x v="17"/>
    <n v="2"/>
    <n v="1"/>
    <n v="16"/>
    <n v="0"/>
    <n v="0"/>
    <n v="0"/>
  </r>
  <r>
    <x v="18"/>
    <n v="3"/>
    <n v="1"/>
    <n v="47"/>
    <n v="0"/>
    <n v="0"/>
    <n v="0"/>
  </r>
  <r>
    <x v="19"/>
    <n v="24"/>
    <n v="12"/>
    <n v="407"/>
    <n v="24"/>
    <n v="2"/>
    <n v="51"/>
  </r>
  <r>
    <x v="20"/>
    <n v="8"/>
    <n v="3"/>
    <n v="282"/>
    <n v="4"/>
    <n v="1"/>
    <n v="14"/>
  </r>
  <r>
    <x v="21"/>
    <n v="1"/>
    <n v="1"/>
    <n v="4"/>
    <n v="1"/>
    <n v="0"/>
    <n v="0"/>
  </r>
  <r>
    <x v="22"/>
    <n v="25"/>
    <n v="5"/>
    <n v="167"/>
    <n v="5"/>
    <n v="2"/>
    <n v="92"/>
  </r>
  <r>
    <x v="23"/>
    <n v="1"/>
    <n v="0"/>
    <n v="0"/>
    <n v="0"/>
    <n v="0"/>
    <n v="0"/>
  </r>
  <r>
    <x v="24"/>
    <n v="10"/>
    <n v="3"/>
    <n v="260"/>
    <n v="4"/>
    <n v="2"/>
    <n v="22"/>
  </r>
  <r>
    <x v="25"/>
    <n v="1"/>
    <n v="0"/>
    <n v="0"/>
    <n v="3"/>
    <n v="1"/>
    <n v="143"/>
  </r>
  <r>
    <x v="26"/>
    <n v="0"/>
    <n v="0"/>
    <n v="0"/>
    <n v="1"/>
    <n v="0"/>
    <n v="0"/>
  </r>
  <r>
    <x v="27"/>
    <n v="4"/>
    <n v="1"/>
    <n v="148"/>
    <n v="5"/>
    <n v="0"/>
    <n v="0"/>
  </r>
  <r>
    <x v="28"/>
    <n v="3"/>
    <n v="1"/>
    <n v="520"/>
    <n v="0"/>
    <n v="0"/>
    <n v="0"/>
  </r>
  <r>
    <x v="29"/>
    <n v="2"/>
    <n v="0"/>
    <n v="0"/>
    <n v="2"/>
    <n v="2"/>
    <n v="283"/>
  </r>
  <r>
    <x v="30"/>
    <n v="7"/>
    <n v="1"/>
    <n v="3"/>
    <n v="1"/>
    <n v="0"/>
    <n v="0"/>
  </r>
  <r>
    <x v="31"/>
    <n v="12"/>
    <n v="5"/>
    <n v="425"/>
    <n v="1"/>
    <n v="0"/>
    <n v="0"/>
  </r>
  <r>
    <x v="32"/>
    <n v="3"/>
    <n v="2"/>
    <n v="21"/>
    <n v="0"/>
    <n v="0"/>
    <n v="0"/>
  </r>
  <r>
    <x v="33"/>
    <n v="6"/>
    <n v="1"/>
    <n v="2"/>
    <n v="3"/>
    <n v="0"/>
    <n v="0"/>
  </r>
  <r>
    <x v="34"/>
    <n v="3"/>
    <n v="1"/>
    <n v="34"/>
    <n v="3"/>
    <n v="2"/>
    <n v="537"/>
  </r>
  <r>
    <x v="35"/>
    <n v="8"/>
    <n v="3"/>
    <n v="234"/>
    <n v="10"/>
    <n v="2"/>
    <n v="46"/>
  </r>
  <r>
    <x v="36"/>
    <n v="7"/>
    <n v="4"/>
    <n v="74"/>
    <n v="2"/>
    <n v="1"/>
    <n v="1"/>
  </r>
  <r>
    <x v="37"/>
    <n v="1"/>
    <n v="0"/>
    <n v="0"/>
    <n v="5"/>
    <n v="0"/>
    <n v="0"/>
  </r>
  <r>
    <x v="38"/>
    <n v="5"/>
    <n v="3"/>
    <n v="51"/>
    <n v="3"/>
    <n v="0"/>
    <n v="0"/>
  </r>
  <r>
    <x v="39"/>
    <n v="5"/>
    <n v="0"/>
    <n v="0"/>
    <n v="6"/>
    <n v="1"/>
    <n v="110"/>
  </r>
  <r>
    <x v="40"/>
    <n v="7"/>
    <n v="2"/>
    <n v="313"/>
    <n v="11"/>
    <n v="0"/>
    <n v="0"/>
  </r>
  <r>
    <x v="41"/>
    <n v="2"/>
    <n v="2"/>
    <n v="6"/>
    <n v="2"/>
    <n v="1"/>
    <n v="83"/>
  </r>
  <r>
    <x v="42"/>
    <n v="2"/>
    <n v="1"/>
    <n v="159"/>
    <n v="1"/>
    <n v="0"/>
    <n v="0"/>
  </r>
  <r>
    <x v="43"/>
    <n v="1"/>
    <n v="0"/>
    <n v="0"/>
    <n v="8"/>
    <n v="0"/>
    <n v="0"/>
  </r>
  <r>
    <x v="44"/>
    <n v="2"/>
    <n v="1"/>
    <n v="14"/>
    <n v="4"/>
    <n v="0"/>
    <n v="0"/>
  </r>
  <r>
    <x v="45"/>
    <n v="2"/>
    <n v="1"/>
    <n v="229"/>
    <n v="3"/>
    <n v="0"/>
    <n v="0"/>
  </r>
  <r>
    <x v="46"/>
    <n v="3"/>
    <n v="1"/>
    <n v="3"/>
    <n v="1"/>
    <n v="1"/>
    <n v="3"/>
  </r>
  <r>
    <x v="47"/>
    <n v="8"/>
    <n v="3"/>
    <n v="98"/>
    <n v="7"/>
    <n v="2"/>
    <n v="188"/>
  </r>
  <r>
    <x v="48"/>
    <n v="0"/>
    <n v="0"/>
    <n v="0"/>
    <n v="0"/>
    <n v="0"/>
    <n v="0"/>
  </r>
  <r>
    <x v="49"/>
    <n v="8"/>
    <n v="4"/>
    <n v="308"/>
    <n v="2"/>
    <n v="1"/>
    <n v="1"/>
  </r>
  <r>
    <x v="50"/>
    <n v="8"/>
    <n v="3"/>
    <n v="64"/>
    <n v="8"/>
    <n v="2"/>
    <n v="84"/>
  </r>
  <r>
    <x v="51"/>
    <n v="19"/>
    <n v="8"/>
    <n v="319"/>
    <n v="14"/>
    <n v="2"/>
    <n v="109"/>
  </r>
  <r>
    <x v="52"/>
    <n v="16"/>
    <n v="7"/>
    <n v="224"/>
    <n v="11"/>
    <n v="2"/>
    <n v="23"/>
  </r>
  <r>
    <x v="53"/>
    <n v="7"/>
    <n v="3"/>
    <n v="171"/>
    <n v="1"/>
    <n v="0"/>
    <n v="0"/>
  </r>
  <r>
    <x v="54"/>
    <n v="1"/>
    <n v="0"/>
    <n v="0"/>
    <n v="0"/>
    <n v="0"/>
    <n v="0"/>
  </r>
  <r>
    <x v="55"/>
    <n v="9"/>
    <n v="1"/>
    <n v="82"/>
    <n v="2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x v="0"/>
    <n v="2"/>
    <n v="0"/>
    <n v="0"/>
    <n v="0"/>
    <n v="0"/>
    <n v="0"/>
    <n v="0"/>
  </r>
  <r>
    <x v="1"/>
    <n v="76"/>
    <n v="14"/>
    <n v="128"/>
    <n v="6"/>
    <n v="1"/>
    <n v="88"/>
    <n v="15"/>
  </r>
  <r>
    <x v="2"/>
    <n v="6"/>
    <n v="0"/>
    <n v="0"/>
    <n v="1"/>
    <n v="0"/>
    <n v="0"/>
    <n v="0"/>
  </r>
  <r>
    <x v="3"/>
    <n v="3"/>
    <n v="1"/>
    <n v="64"/>
    <n v="5"/>
    <n v="0"/>
    <n v="0"/>
    <n v="1"/>
  </r>
  <r>
    <x v="4"/>
    <n v="2"/>
    <n v="0"/>
    <n v="0"/>
    <n v="2"/>
    <n v="0"/>
    <n v="0"/>
    <n v="0"/>
  </r>
  <r>
    <x v="5"/>
    <n v="14"/>
    <n v="4"/>
    <n v="79"/>
    <n v="6"/>
    <n v="2"/>
    <n v="337"/>
    <n v="6"/>
  </r>
  <r>
    <x v="6"/>
    <n v="2"/>
    <n v="1"/>
    <n v="329"/>
    <n v="4"/>
    <n v="1"/>
    <n v="158"/>
    <n v="2"/>
  </r>
  <r>
    <x v="7"/>
    <n v="3"/>
    <n v="0"/>
    <n v="0"/>
    <n v="5"/>
    <n v="1"/>
    <n v="7"/>
    <n v="1"/>
  </r>
  <r>
    <x v="8"/>
    <n v="5"/>
    <n v="0"/>
    <n v="0"/>
    <n v="5"/>
    <n v="1"/>
    <n v="88"/>
    <n v="1"/>
  </r>
  <r>
    <x v="9"/>
    <n v="7"/>
    <n v="2"/>
    <n v="50"/>
    <n v="4"/>
    <n v="0"/>
    <n v="0"/>
    <n v="2"/>
  </r>
  <r>
    <x v="10"/>
    <n v="3"/>
    <n v="1"/>
    <n v="1"/>
    <n v="7"/>
    <n v="0"/>
    <n v="0"/>
    <n v="1"/>
  </r>
  <r>
    <x v="11"/>
    <n v="21"/>
    <n v="5"/>
    <n v="101"/>
    <n v="17"/>
    <n v="3"/>
    <n v="416"/>
    <n v="8"/>
  </r>
  <r>
    <x v="12"/>
    <n v="1"/>
    <n v="0"/>
    <n v="0"/>
    <n v="1"/>
    <n v="0"/>
    <n v="0"/>
    <n v="0"/>
  </r>
  <r>
    <x v="13"/>
    <n v="5"/>
    <n v="3"/>
    <n v="323"/>
    <n v="0"/>
    <n v="0"/>
    <n v="0"/>
    <n v="3"/>
  </r>
  <r>
    <x v="14"/>
    <n v="4"/>
    <n v="0"/>
    <n v="0"/>
    <n v="6"/>
    <n v="0"/>
    <n v="0"/>
    <n v="0"/>
  </r>
  <r>
    <x v="15"/>
    <n v="0"/>
    <n v="0"/>
    <n v="0"/>
    <n v="2"/>
    <n v="0"/>
    <n v="0"/>
    <n v="0"/>
  </r>
  <r>
    <x v="16"/>
    <n v="12"/>
    <n v="6"/>
    <n v="535"/>
    <n v="2"/>
    <n v="1"/>
    <n v="225"/>
    <n v="7"/>
  </r>
  <r>
    <x v="17"/>
    <n v="2"/>
    <n v="1"/>
    <n v="16"/>
    <n v="0"/>
    <n v="0"/>
    <n v="0"/>
    <n v="1"/>
  </r>
  <r>
    <x v="18"/>
    <n v="3"/>
    <n v="1"/>
    <n v="47"/>
    <n v="0"/>
    <n v="0"/>
    <n v="0"/>
    <n v="1"/>
  </r>
  <r>
    <x v="19"/>
    <n v="24"/>
    <n v="12"/>
    <n v="407"/>
    <n v="24"/>
    <n v="2"/>
    <n v="51"/>
    <n v="14"/>
  </r>
  <r>
    <x v="20"/>
    <n v="8"/>
    <n v="3"/>
    <n v="282"/>
    <n v="4"/>
    <n v="1"/>
    <n v="14"/>
    <n v="4"/>
  </r>
  <r>
    <x v="21"/>
    <n v="1"/>
    <n v="1"/>
    <n v="4"/>
    <n v="1"/>
    <n v="0"/>
    <n v="0"/>
    <n v="1"/>
  </r>
  <r>
    <x v="22"/>
    <n v="25"/>
    <n v="5"/>
    <n v="167"/>
    <n v="5"/>
    <n v="2"/>
    <n v="92"/>
    <n v="7"/>
  </r>
  <r>
    <x v="23"/>
    <n v="1"/>
    <n v="0"/>
    <n v="0"/>
    <n v="0"/>
    <n v="0"/>
    <n v="0"/>
    <n v="0"/>
  </r>
  <r>
    <x v="24"/>
    <n v="10"/>
    <n v="3"/>
    <n v="260"/>
    <n v="4"/>
    <n v="2"/>
    <n v="22"/>
    <n v="5"/>
  </r>
  <r>
    <x v="25"/>
    <n v="1"/>
    <n v="0"/>
    <n v="0"/>
    <n v="3"/>
    <n v="1"/>
    <n v="143"/>
    <n v="1"/>
  </r>
  <r>
    <x v="26"/>
    <n v="0"/>
    <n v="0"/>
    <n v="0"/>
    <n v="1"/>
    <n v="0"/>
    <n v="0"/>
    <n v="0"/>
  </r>
  <r>
    <x v="27"/>
    <n v="4"/>
    <n v="1"/>
    <n v="148"/>
    <n v="5"/>
    <n v="0"/>
    <n v="0"/>
    <n v="1"/>
  </r>
  <r>
    <x v="28"/>
    <n v="3"/>
    <n v="1"/>
    <n v="520"/>
    <n v="0"/>
    <n v="0"/>
    <n v="0"/>
    <n v="1"/>
  </r>
  <r>
    <x v="29"/>
    <n v="2"/>
    <n v="0"/>
    <n v="0"/>
    <n v="2"/>
    <n v="2"/>
    <n v="283"/>
    <n v="2"/>
  </r>
  <r>
    <x v="30"/>
    <n v="7"/>
    <n v="1"/>
    <n v="3"/>
    <n v="1"/>
    <n v="0"/>
    <n v="0"/>
    <n v="1"/>
  </r>
  <r>
    <x v="31"/>
    <n v="12"/>
    <n v="5"/>
    <n v="425"/>
    <n v="1"/>
    <n v="0"/>
    <n v="0"/>
    <n v="5"/>
  </r>
  <r>
    <x v="32"/>
    <n v="3"/>
    <n v="2"/>
    <n v="21"/>
    <n v="0"/>
    <n v="0"/>
    <n v="0"/>
    <n v="2"/>
  </r>
  <r>
    <x v="33"/>
    <n v="6"/>
    <n v="1"/>
    <n v="2"/>
    <n v="3"/>
    <n v="0"/>
    <n v="0"/>
    <n v="1"/>
  </r>
  <r>
    <x v="34"/>
    <n v="3"/>
    <n v="1"/>
    <n v="34"/>
    <n v="3"/>
    <n v="2"/>
    <n v="537"/>
    <n v="3"/>
  </r>
  <r>
    <x v="35"/>
    <n v="8"/>
    <n v="3"/>
    <n v="234"/>
    <n v="10"/>
    <n v="2"/>
    <n v="46"/>
    <n v="5"/>
  </r>
  <r>
    <x v="36"/>
    <n v="7"/>
    <n v="4"/>
    <n v="74"/>
    <n v="2"/>
    <n v="1"/>
    <n v="1"/>
    <n v="5"/>
  </r>
  <r>
    <x v="37"/>
    <n v="1"/>
    <n v="0"/>
    <n v="0"/>
    <n v="5"/>
    <n v="0"/>
    <n v="0"/>
    <n v="0"/>
  </r>
  <r>
    <x v="38"/>
    <n v="5"/>
    <n v="3"/>
    <n v="51"/>
    <n v="3"/>
    <n v="0"/>
    <n v="0"/>
    <n v="3"/>
  </r>
  <r>
    <x v="39"/>
    <n v="5"/>
    <n v="0"/>
    <n v="0"/>
    <n v="6"/>
    <n v="1"/>
    <n v="110"/>
    <n v="1"/>
  </r>
  <r>
    <x v="40"/>
    <n v="7"/>
    <n v="2"/>
    <n v="313"/>
    <n v="11"/>
    <n v="0"/>
    <n v="0"/>
    <n v="2"/>
  </r>
  <r>
    <x v="41"/>
    <n v="2"/>
    <n v="2"/>
    <n v="6"/>
    <n v="2"/>
    <n v="1"/>
    <n v="83"/>
    <n v="3"/>
  </r>
  <r>
    <x v="42"/>
    <n v="2"/>
    <n v="1"/>
    <n v="159"/>
    <n v="1"/>
    <n v="0"/>
    <n v="0"/>
    <n v="1"/>
  </r>
  <r>
    <x v="43"/>
    <n v="1"/>
    <n v="0"/>
    <n v="0"/>
    <n v="8"/>
    <n v="0"/>
    <n v="0"/>
    <n v="0"/>
  </r>
  <r>
    <x v="44"/>
    <n v="2"/>
    <n v="1"/>
    <n v="14"/>
    <n v="4"/>
    <n v="0"/>
    <n v="0"/>
    <n v="1"/>
  </r>
  <r>
    <x v="45"/>
    <n v="2"/>
    <n v="1"/>
    <n v="229"/>
    <n v="3"/>
    <n v="0"/>
    <n v="0"/>
    <n v="1"/>
  </r>
  <r>
    <x v="46"/>
    <n v="3"/>
    <n v="1"/>
    <n v="3"/>
    <n v="1"/>
    <n v="1"/>
    <n v="3"/>
    <n v="2"/>
  </r>
  <r>
    <x v="47"/>
    <n v="8"/>
    <n v="3"/>
    <n v="98"/>
    <n v="7"/>
    <n v="2"/>
    <n v="188"/>
    <n v="5"/>
  </r>
  <r>
    <x v="48"/>
    <n v="0"/>
    <n v="0"/>
    <n v="0"/>
    <n v="0"/>
    <n v="0"/>
    <n v="0"/>
    <n v="0"/>
  </r>
  <r>
    <x v="49"/>
    <n v="8"/>
    <n v="4"/>
    <n v="308"/>
    <n v="2"/>
    <n v="1"/>
    <n v="1"/>
    <n v="5"/>
  </r>
  <r>
    <x v="50"/>
    <n v="8"/>
    <n v="3"/>
    <n v="64"/>
    <n v="8"/>
    <n v="2"/>
    <n v="84"/>
    <n v="5"/>
  </r>
  <r>
    <x v="51"/>
    <n v="19"/>
    <n v="8"/>
    <n v="319"/>
    <n v="14"/>
    <n v="2"/>
    <n v="109"/>
    <n v="10"/>
  </r>
  <r>
    <x v="52"/>
    <n v="16"/>
    <n v="7"/>
    <n v="224"/>
    <n v="11"/>
    <n v="2"/>
    <n v="23"/>
    <n v="9"/>
  </r>
  <r>
    <x v="53"/>
    <n v="7"/>
    <n v="3"/>
    <n v="171"/>
    <n v="1"/>
    <n v="0"/>
    <n v="0"/>
    <n v="3"/>
  </r>
  <r>
    <x v="54"/>
    <n v="1"/>
    <n v="0"/>
    <n v="0"/>
    <n v="0"/>
    <n v="0"/>
    <n v="0"/>
    <n v="0"/>
  </r>
  <r>
    <x v="55"/>
    <n v="9"/>
    <n v="1"/>
    <n v="82"/>
    <n v="2"/>
    <n v="0"/>
    <n v="0"/>
    <n v="1"/>
  </r>
  <r>
    <x v="56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">
  <r>
    <x v="0"/>
    <n v="2"/>
    <n v="0"/>
    <n v="0"/>
    <n v="0"/>
    <n v="0"/>
    <n v="0"/>
    <n v="0"/>
  </r>
  <r>
    <x v="1"/>
    <n v="76"/>
    <n v="14"/>
    <n v="128"/>
    <n v="6"/>
    <n v="1"/>
    <n v="88"/>
    <n v="15"/>
  </r>
  <r>
    <x v="2"/>
    <n v="6"/>
    <n v="0"/>
    <n v="0"/>
    <n v="1"/>
    <n v="0"/>
    <n v="0"/>
    <n v="0"/>
  </r>
  <r>
    <x v="3"/>
    <n v="3"/>
    <n v="1"/>
    <n v="64"/>
    <n v="5"/>
    <n v="0"/>
    <n v="0"/>
    <n v="1"/>
  </r>
  <r>
    <x v="4"/>
    <n v="2"/>
    <n v="0"/>
    <n v="0"/>
    <n v="2"/>
    <n v="0"/>
    <n v="0"/>
    <n v="0"/>
  </r>
  <r>
    <x v="5"/>
    <n v="14"/>
    <n v="4"/>
    <n v="79"/>
    <n v="6"/>
    <n v="2"/>
    <n v="337"/>
    <n v="6"/>
  </r>
  <r>
    <x v="6"/>
    <n v="2"/>
    <n v="1"/>
    <n v="329"/>
    <n v="4"/>
    <n v="1"/>
    <n v="158"/>
    <n v="2"/>
  </r>
  <r>
    <x v="7"/>
    <n v="3"/>
    <n v="0"/>
    <n v="0"/>
    <n v="5"/>
    <n v="1"/>
    <n v="7"/>
    <n v="1"/>
  </r>
  <r>
    <x v="8"/>
    <n v="5"/>
    <n v="0"/>
    <n v="0"/>
    <n v="5"/>
    <n v="1"/>
    <n v="88"/>
    <n v="1"/>
  </r>
  <r>
    <x v="9"/>
    <n v="7"/>
    <n v="2"/>
    <n v="50"/>
    <n v="4"/>
    <n v="0"/>
    <n v="0"/>
    <n v="2"/>
  </r>
  <r>
    <x v="10"/>
    <n v="3"/>
    <n v="1"/>
    <n v="1"/>
    <n v="7"/>
    <n v="0"/>
    <n v="0"/>
    <n v="1"/>
  </r>
  <r>
    <x v="11"/>
    <n v="21"/>
    <n v="5"/>
    <n v="101"/>
    <n v="17"/>
    <n v="3"/>
    <n v="416"/>
    <n v="8"/>
  </r>
  <r>
    <x v="12"/>
    <n v="1"/>
    <n v="0"/>
    <n v="0"/>
    <n v="1"/>
    <n v="0"/>
    <n v="0"/>
    <n v="0"/>
  </r>
  <r>
    <x v="13"/>
    <n v="5"/>
    <n v="3"/>
    <n v="323"/>
    <n v="0"/>
    <n v="0"/>
    <n v="0"/>
    <n v="3"/>
  </r>
  <r>
    <x v="14"/>
    <n v="4"/>
    <n v="0"/>
    <n v="0"/>
    <n v="6"/>
    <n v="0"/>
    <n v="0"/>
    <n v="0"/>
  </r>
  <r>
    <x v="15"/>
    <n v="0"/>
    <n v="0"/>
    <n v="0"/>
    <n v="2"/>
    <n v="0"/>
    <n v="0"/>
    <n v="0"/>
  </r>
  <r>
    <x v="16"/>
    <n v="12"/>
    <n v="6"/>
    <n v="535"/>
    <n v="2"/>
    <n v="1"/>
    <n v="225"/>
    <n v="7"/>
  </r>
  <r>
    <x v="17"/>
    <n v="2"/>
    <n v="1"/>
    <n v="16"/>
    <n v="0"/>
    <n v="0"/>
    <n v="0"/>
    <n v="1"/>
  </r>
  <r>
    <x v="18"/>
    <n v="3"/>
    <n v="1"/>
    <n v="47"/>
    <n v="0"/>
    <n v="0"/>
    <n v="0"/>
    <n v="1"/>
  </r>
  <r>
    <x v="19"/>
    <n v="24"/>
    <n v="12"/>
    <n v="407"/>
    <n v="24"/>
    <n v="2"/>
    <n v="51"/>
    <n v="14"/>
  </r>
  <r>
    <x v="20"/>
    <n v="8"/>
    <n v="3"/>
    <n v="282"/>
    <n v="4"/>
    <n v="1"/>
    <n v="14"/>
    <n v="4"/>
  </r>
  <r>
    <x v="21"/>
    <n v="1"/>
    <n v="1"/>
    <n v="4"/>
    <n v="1"/>
    <n v="0"/>
    <n v="0"/>
    <n v="1"/>
  </r>
  <r>
    <x v="22"/>
    <n v="25"/>
    <n v="5"/>
    <n v="167"/>
    <n v="5"/>
    <n v="2"/>
    <n v="92"/>
    <n v="7"/>
  </r>
  <r>
    <x v="23"/>
    <n v="1"/>
    <n v="0"/>
    <n v="0"/>
    <n v="0"/>
    <n v="0"/>
    <n v="0"/>
    <n v="0"/>
  </r>
  <r>
    <x v="24"/>
    <n v="10"/>
    <n v="3"/>
    <n v="260"/>
    <n v="4"/>
    <n v="2"/>
    <n v="22"/>
    <n v="5"/>
  </r>
  <r>
    <x v="25"/>
    <n v="1"/>
    <n v="0"/>
    <n v="0"/>
    <n v="3"/>
    <n v="1"/>
    <n v="143"/>
    <n v="1"/>
  </r>
  <r>
    <x v="26"/>
    <n v="0"/>
    <n v="0"/>
    <n v="0"/>
    <n v="1"/>
    <n v="0"/>
    <n v="0"/>
    <n v="0"/>
  </r>
  <r>
    <x v="27"/>
    <n v="4"/>
    <n v="1"/>
    <n v="148"/>
    <n v="5"/>
    <n v="0"/>
    <n v="0"/>
    <n v="1"/>
  </r>
  <r>
    <x v="28"/>
    <n v="3"/>
    <n v="1"/>
    <n v="520"/>
    <n v="0"/>
    <n v="0"/>
    <n v="0"/>
    <n v="1"/>
  </r>
  <r>
    <x v="29"/>
    <n v="2"/>
    <n v="0"/>
    <n v="0"/>
    <n v="2"/>
    <n v="2"/>
    <n v="283"/>
    <n v="2"/>
  </r>
  <r>
    <x v="30"/>
    <n v="7"/>
    <n v="1"/>
    <n v="3"/>
    <n v="1"/>
    <n v="0"/>
    <n v="0"/>
    <n v="1"/>
  </r>
  <r>
    <x v="31"/>
    <n v="12"/>
    <n v="5"/>
    <n v="425"/>
    <n v="1"/>
    <n v="0"/>
    <n v="0"/>
    <n v="5"/>
  </r>
  <r>
    <x v="32"/>
    <n v="3"/>
    <n v="2"/>
    <n v="21"/>
    <n v="0"/>
    <n v="0"/>
    <n v="0"/>
    <n v="2"/>
  </r>
  <r>
    <x v="33"/>
    <n v="6"/>
    <n v="1"/>
    <n v="2"/>
    <n v="3"/>
    <n v="0"/>
    <n v="0"/>
    <n v="1"/>
  </r>
  <r>
    <x v="34"/>
    <n v="3"/>
    <n v="1"/>
    <n v="34"/>
    <n v="3"/>
    <n v="2"/>
    <n v="537"/>
    <n v="3"/>
  </r>
  <r>
    <x v="35"/>
    <n v="8"/>
    <n v="3"/>
    <n v="234"/>
    <n v="10"/>
    <n v="2"/>
    <n v="46"/>
    <n v="5"/>
  </r>
  <r>
    <x v="36"/>
    <n v="7"/>
    <n v="4"/>
    <n v="74"/>
    <n v="2"/>
    <n v="1"/>
    <n v="1"/>
    <n v="5"/>
  </r>
  <r>
    <x v="37"/>
    <n v="1"/>
    <n v="0"/>
    <n v="0"/>
    <n v="5"/>
    <n v="0"/>
    <n v="0"/>
    <n v="0"/>
  </r>
  <r>
    <x v="38"/>
    <n v="5"/>
    <n v="3"/>
    <n v="51"/>
    <n v="3"/>
    <n v="0"/>
    <n v="0"/>
    <n v="3"/>
  </r>
  <r>
    <x v="39"/>
    <n v="5"/>
    <n v="0"/>
    <n v="0"/>
    <n v="6"/>
    <n v="1"/>
    <n v="110"/>
    <n v="1"/>
  </r>
  <r>
    <x v="40"/>
    <n v="7"/>
    <n v="2"/>
    <n v="313"/>
    <n v="11"/>
    <n v="0"/>
    <n v="0"/>
    <n v="2"/>
  </r>
  <r>
    <x v="41"/>
    <n v="2"/>
    <n v="2"/>
    <n v="6"/>
    <n v="2"/>
    <n v="1"/>
    <n v="83"/>
    <n v="3"/>
  </r>
  <r>
    <x v="42"/>
    <n v="2"/>
    <n v="1"/>
    <n v="159"/>
    <n v="1"/>
    <n v="0"/>
    <n v="0"/>
    <n v="1"/>
  </r>
  <r>
    <x v="43"/>
    <n v="1"/>
    <n v="0"/>
    <n v="0"/>
    <n v="8"/>
    <n v="0"/>
    <n v="0"/>
    <n v="0"/>
  </r>
  <r>
    <x v="44"/>
    <n v="2"/>
    <n v="1"/>
    <n v="14"/>
    <n v="4"/>
    <n v="0"/>
    <n v="0"/>
    <n v="1"/>
  </r>
  <r>
    <x v="45"/>
    <n v="2"/>
    <n v="1"/>
    <n v="229"/>
    <n v="3"/>
    <n v="0"/>
    <n v="0"/>
    <n v="1"/>
  </r>
  <r>
    <x v="46"/>
    <n v="3"/>
    <n v="1"/>
    <n v="3"/>
    <n v="1"/>
    <n v="1"/>
    <n v="3"/>
    <n v="2"/>
  </r>
  <r>
    <x v="47"/>
    <n v="8"/>
    <n v="3"/>
    <n v="98"/>
    <n v="7"/>
    <n v="2"/>
    <n v="188"/>
    <n v="5"/>
  </r>
  <r>
    <x v="48"/>
    <n v="0"/>
    <n v="0"/>
    <n v="0"/>
    <n v="0"/>
    <n v="0"/>
    <n v="0"/>
    <n v="0"/>
  </r>
  <r>
    <x v="49"/>
    <n v="8"/>
    <n v="4"/>
    <n v="308"/>
    <n v="2"/>
    <n v="1"/>
    <n v="1"/>
    <n v="5"/>
  </r>
  <r>
    <x v="50"/>
    <n v="8"/>
    <n v="3"/>
    <n v="64"/>
    <n v="8"/>
    <n v="2"/>
    <n v="84"/>
    <n v="5"/>
  </r>
  <r>
    <x v="51"/>
    <n v="19"/>
    <n v="8"/>
    <n v="319"/>
    <n v="14"/>
    <n v="2"/>
    <n v="109"/>
    <n v="10"/>
  </r>
  <r>
    <x v="52"/>
    <n v="16"/>
    <n v="7"/>
    <n v="224"/>
    <n v="11"/>
    <n v="2"/>
    <n v="23"/>
    <n v="9"/>
  </r>
  <r>
    <x v="53"/>
    <n v="7"/>
    <n v="3"/>
    <n v="171"/>
    <n v="1"/>
    <n v="0"/>
    <n v="0"/>
    <n v="3"/>
  </r>
  <r>
    <x v="54"/>
    <n v="1"/>
    <n v="0"/>
    <n v="0"/>
    <n v="0"/>
    <n v="0"/>
    <n v="0"/>
    <n v="0"/>
  </r>
  <r>
    <x v="55"/>
    <n v="9"/>
    <n v="1"/>
    <n v="82"/>
    <n v="2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60" firstHeaderRow="0" firstDataRow="1" firstDataCol="1"/>
  <pivotFields count="7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tal accidents 1985-99" fld="2" baseField="0" baseItem="0"/>
    <dataField name="Sum of Fatal accidents2000-14" fld="5" baseField="0" baseItem="0"/>
    <dataField name="Sum of Incidents (1985-99)" fld="1" baseField="0" baseItem="0"/>
    <dataField name="Sum of Incidents 2000-1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8">
    <pivotField axis="axisRow" showAll="0" measureFilter="1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4">
    <i>
      <x/>
    </i>
    <i>
      <x v="2"/>
    </i>
    <i>
      <x v="4"/>
    </i>
    <i>
      <x v="12"/>
    </i>
    <i>
      <x v="14"/>
    </i>
    <i>
      <x v="15"/>
    </i>
    <i>
      <x v="23"/>
    </i>
    <i>
      <x v="26"/>
    </i>
    <i>
      <x v="37"/>
    </i>
    <i>
      <x v="43"/>
    </i>
    <i>
      <x v="48"/>
    </i>
    <i>
      <x v="54"/>
    </i>
    <i>
      <x v="56"/>
    </i>
    <i t="grand">
      <x/>
    </i>
  </rowItems>
  <colItems count="1">
    <i/>
  </colItems>
  <dataFields count="1">
    <dataField name="Sum of Total Fatal Accidents" fld="7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C14" firstHeaderRow="0" firstDataRow="1" firstDataCol="1"/>
  <pivotFields count="8">
    <pivotField axis="axisRow" showAll="0" measureFilter="1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1">
    <i>
      <x v="6"/>
    </i>
    <i>
      <x v="13"/>
    </i>
    <i>
      <x v="16"/>
    </i>
    <i>
      <x v="19"/>
    </i>
    <i>
      <x v="20"/>
    </i>
    <i>
      <x v="28"/>
    </i>
    <i>
      <x v="31"/>
    </i>
    <i>
      <x v="40"/>
    </i>
    <i>
      <x v="49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atalities 1985-99" fld="3" baseField="0" baseItem="0"/>
    <dataField name="Sum of Fatalities 2000-14" fld="6" baseField="0" baseItem="0"/>
  </dataFields>
  <chartFormats count="4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zoomScale="70" zoomScaleNormal="70" workbookViewId="0">
      <selection activeCell="E12" sqref="E12"/>
    </sheetView>
  </sheetViews>
  <sheetFormatPr defaultRowHeight="15" x14ac:dyDescent="0.25"/>
  <cols>
    <col min="1" max="1" width="25.140625" bestFit="1" customWidth="1"/>
    <col min="2" max="2" width="20" bestFit="1" customWidth="1"/>
    <col min="3" max="3" width="21.5703125" bestFit="1" customWidth="1"/>
    <col min="4" max="5" width="16.42578125" bestFit="1" customWidth="1"/>
    <col min="6" max="6" width="20.5703125" bestFit="1" customWidth="1"/>
    <col min="7" max="7" width="16.42578125" bestFit="1" customWidth="1"/>
    <col min="8" max="8" width="21.5703125" bestFit="1" customWidth="1"/>
    <col min="9" max="9" width="15" bestFit="1" customWidth="1"/>
  </cols>
  <sheetData>
    <row r="1" spans="1:8" x14ac:dyDescent="0.25">
      <c r="A1" t="s">
        <v>56</v>
      </c>
      <c r="B1" t="s">
        <v>58</v>
      </c>
      <c r="C1" t="s">
        <v>57</v>
      </c>
      <c r="D1" t="s">
        <v>59</v>
      </c>
      <c r="E1" t="s">
        <v>60</v>
      </c>
      <c r="F1" t="s">
        <v>61</v>
      </c>
      <c r="G1" t="s">
        <v>62</v>
      </c>
      <c r="H1" t="s">
        <v>71</v>
      </c>
    </row>
    <row r="2" spans="1:8" x14ac:dyDescent="0.25">
      <c r="A2" t="s">
        <v>0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f>C2+F2</f>
        <v>0</v>
      </c>
    </row>
    <row r="3" spans="1:8" x14ac:dyDescent="0.25">
      <c r="A3" t="s">
        <v>1</v>
      </c>
      <c r="B3">
        <v>76</v>
      </c>
      <c r="C3">
        <v>14</v>
      </c>
      <c r="D3">
        <v>128</v>
      </c>
      <c r="E3">
        <v>6</v>
      </c>
      <c r="F3">
        <v>1</v>
      </c>
      <c r="G3">
        <v>88</v>
      </c>
      <c r="H3">
        <f t="shared" ref="H3:H57" si="0">C3+F3</f>
        <v>15</v>
      </c>
    </row>
    <row r="4" spans="1:8" x14ac:dyDescent="0.25">
      <c r="A4" t="s">
        <v>2</v>
      </c>
      <c r="B4">
        <v>6</v>
      </c>
      <c r="C4">
        <v>0</v>
      </c>
      <c r="D4">
        <v>0</v>
      </c>
      <c r="E4">
        <v>1</v>
      </c>
      <c r="F4">
        <v>0</v>
      </c>
      <c r="G4">
        <v>0</v>
      </c>
      <c r="H4">
        <f t="shared" si="0"/>
        <v>0</v>
      </c>
    </row>
    <row r="5" spans="1:8" x14ac:dyDescent="0.25">
      <c r="A5" t="s">
        <v>3</v>
      </c>
      <c r="B5">
        <v>3</v>
      </c>
      <c r="C5">
        <v>1</v>
      </c>
      <c r="D5">
        <v>64</v>
      </c>
      <c r="E5">
        <v>5</v>
      </c>
      <c r="F5">
        <v>0</v>
      </c>
      <c r="G5">
        <v>0</v>
      </c>
      <c r="H5">
        <f t="shared" si="0"/>
        <v>1</v>
      </c>
    </row>
    <row r="6" spans="1:8" x14ac:dyDescent="0.25">
      <c r="A6" t="s">
        <v>4</v>
      </c>
      <c r="B6">
        <v>2</v>
      </c>
      <c r="C6">
        <v>0</v>
      </c>
      <c r="D6">
        <v>0</v>
      </c>
      <c r="E6">
        <v>2</v>
      </c>
      <c r="F6">
        <v>0</v>
      </c>
      <c r="G6">
        <v>0</v>
      </c>
      <c r="H6">
        <f t="shared" si="0"/>
        <v>0</v>
      </c>
    </row>
    <row r="7" spans="1:8" x14ac:dyDescent="0.25">
      <c r="A7" t="s">
        <v>5</v>
      </c>
      <c r="B7">
        <v>14</v>
      </c>
      <c r="C7">
        <v>4</v>
      </c>
      <c r="D7">
        <v>79</v>
      </c>
      <c r="E7">
        <v>6</v>
      </c>
      <c r="F7">
        <v>2</v>
      </c>
      <c r="G7">
        <v>337</v>
      </c>
      <c r="H7">
        <f t="shared" si="0"/>
        <v>6</v>
      </c>
    </row>
    <row r="8" spans="1:8" x14ac:dyDescent="0.25">
      <c r="A8" t="s">
        <v>6</v>
      </c>
      <c r="B8">
        <v>2</v>
      </c>
      <c r="C8">
        <v>1</v>
      </c>
      <c r="D8">
        <v>329</v>
      </c>
      <c r="E8">
        <v>4</v>
      </c>
      <c r="F8">
        <v>1</v>
      </c>
      <c r="G8">
        <v>158</v>
      </c>
      <c r="H8">
        <f t="shared" si="0"/>
        <v>2</v>
      </c>
    </row>
    <row r="9" spans="1:8" x14ac:dyDescent="0.25">
      <c r="A9" t="s">
        <v>7</v>
      </c>
      <c r="B9">
        <v>3</v>
      </c>
      <c r="C9">
        <v>0</v>
      </c>
      <c r="D9">
        <v>0</v>
      </c>
      <c r="E9">
        <v>5</v>
      </c>
      <c r="F9">
        <v>1</v>
      </c>
      <c r="G9">
        <v>7</v>
      </c>
      <c r="H9">
        <f t="shared" si="0"/>
        <v>1</v>
      </c>
    </row>
    <row r="10" spans="1:8" x14ac:dyDescent="0.25">
      <c r="A10" t="s">
        <v>8</v>
      </c>
      <c r="B10">
        <v>5</v>
      </c>
      <c r="C10">
        <v>0</v>
      </c>
      <c r="D10">
        <v>0</v>
      </c>
      <c r="E10">
        <v>5</v>
      </c>
      <c r="F10">
        <v>1</v>
      </c>
      <c r="G10">
        <v>88</v>
      </c>
      <c r="H10">
        <f t="shared" si="0"/>
        <v>1</v>
      </c>
    </row>
    <row r="11" spans="1:8" x14ac:dyDescent="0.25">
      <c r="A11" t="s">
        <v>9</v>
      </c>
      <c r="B11">
        <v>7</v>
      </c>
      <c r="C11">
        <v>2</v>
      </c>
      <c r="D11">
        <v>50</v>
      </c>
      <c r="E11">
        <v>4</v>
      </c>
      <c r="F11">
        <v>0</v>
      </c>
      <c r="G11">
        <v>0</v>
      </c>
      <c r="H11">
        <f t="shared" si="0"/>
        <v>2</v>
      </c>
    </row>
    <row r="12" spans="1:8" x14ac:dyDescent="0.25">
      <c r="A12" t="s">
        <v>10</v>
      </c>
      <c r="B12">
        <v>3</v>
      </c>
      <c r="C12">
        <v>1</v>
      </c>
      <c r="D12">
        <v>1</v>
      </c>
      <c r="E12">
        <v>7</v>
      </c>
      <c r="F12">
        <v>0</v>
      </c>
      <c r="G12">
        <v>0</v>
      </c>
      <c r="H12">
        <f t="shared" si="0"/>
        <v>1</v>
      </c>
    </row>
    <row r="13" spans="1:8" x14ac:dyDescent="0.25">
      <c r="A13" t="s">
        <v>11</v>
      </c>
      <c r="B13">
        <v>21</v>
      </c>
      <c r="C13">
        <v>5</v>
      </c>
      <c r="D13">
        <v>101</v>
      </c>
      <c r="E13">
        <v>17</v>
      </c>
      <c r="F13">
        <v>3</v>
      </c>
      <c r="G13">
        <v>416</v>
      </c>
      <c r="H13">
        <f t="shared" si="0"/>
        <v>8</v>
      </c>
    </row>
    <row r="14" spans="1:8" x14ac:dyDescent="0.25">
      <c r="A14" t="s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f t="shared" si="0"/>
        <v>0</v>
      </c>
    </row>
    <row r="15" spans="1:8" x14ac:dyDescent="0.25">
      <c r="A15" t="s">
        <v>13</v>
      </c>
      <c r="B15">
        <v>5</v>
      </c>
      <c r="C15">
        <v>3</v>
      </c>
      <c r="D15">
        <v>323</v>
      </c>
      <c r="E15">
        <v>0</v>
      </c>
      <c r="F15">
        <v>0</v>
      </c>
      <c r="G15">
        <v>0</v>
      </c>
      <c r="H15">
        <f t="shared" si="0"/>
        <v>3</v>
      </c>
    </row>
    <row r="16" spans="1:8" x14ac:dyDescent="0.25">
      <c r="A16" t="s">
        <v>14</v>
      </c>
      <c r="B16">
        <v>4</v>
      </c>
      <c r="C16">
        <v>0</v>
      </c>
      <c r="D16">
        <v>0</v>
      </c>
      <c r="E16">
        <v>6</v>
      </c>
      <c r="F16">
        <v>0</v>
      </c>
      <c r="G16">
        <v>0</v>
      </c>
      <c r="H16">
        <f t="shared" si="0"/>
        <v>0</v>
      </c>
    </row>
    <row r="17" spans="1:8" x14ac:dyDescent="0.25">
      <c r="A17" t="s">
        <v>15</v>
      </c>
      <c r="B17">
        <v>0</v>
      </c>
      <c r="C17">
        <v>0</v>
      </c>
      <c r="D17">
        <v>0</v>
      </c>
      <c r="E17">
        <v>2</v>
      </c>
      <c r="F17">
        <v>0</v>
      </c>
      <c r="G17">
        <v>0</v>
      </c>
      <c r="H17">
        <f t="shared" si="0"/>
        <v>0</v>
      </c>
    </row>
    <row r="18" spans="1:8" x14ac:dyDescent="0.25">
      <c r="A18" t="s">
        <v>16</v>
      </c>
      <c r="B18">
        <v>12</v>
      </c>
      <c r="C18">
        <v>6</v>
      </c>
      <c r="D18">
        <v>535</v>
      </c>
      <c r="E18">
        <v>2</v>
      </c>
      <c r="F18">
        <v>1</v>
      </c>
      <c r="G18">
        <v>225</v>
      </c>
      <c r="H18">
        <f t="shared" si="0"/>
        <v>7</v>
      </c>
    </row>
    <row r="19" spans="1:8" x14ac:dyDescent="0.25">
      <c r="A19" t="s">
        <v>17</v>
      </c>
      <c r="B19">
        <v>2</v>
      </c>
      <c r="C19">
        <v>1</v>
      </c>
      <c r="D19">
        <v>16</v>
      </c>
      <c r="E19">
        <v>0</v>
      </c>
      <c r="F19">
        <v>0</v>
      </c>
      <c r="G19">
        <v>0</v>
      </c>
      <c r="H19">
        <f t="shared" si="0"/>
        <v>1</v>
      </c>
    </row>
    <row r="20" spans="1:8" x14ac:dyDescent="0.25">
      <c r="A20" t="s">
        <v>18</v>
      </c>
      <c r="B20">
        <v>3</v>
      </c>
      <c r="C20">
        <v>1</v>
      </c>
      <c r="D20">
        <v>47</v>
      </c>
      <c r="E20">
        <v>0</v>
      </c>
      <c r="F20">
        <v>0</v>
      </c>
      <c r="G20">
        <v>0</v>
      </c>
      <c r="H20">
        <f t="shared" si="0"/>
        <v>1</v>
      </c>
    </row>
    <row r="21" spans="1:8" x14ac:dyDescent="0.25">
      <c r="A21" t="s">
        <v>19</v>
      </c>
      <c r="B21">
        <v>24</v>
      </c>
      <c r="C21">
        <v>12</v>
      </c>
      <c r="D21">
        <v>407</v>
      </c>
      <c r="E21">
        <v>24</v>
      </c>
      <c r="F21">
        <v>2</v>
      </c>
      <c r="G21">
        <v>51</v>
      </c>
      <c r="H21">
        <f t="shared" si="0"/>
        <v>14</v>
      </c>
    </row>
    <row r="22" spans="1:8" x14ac:dyDescent="0.25">
      <c r="A22" t="s">
        <v>20</v>
      </c>
      <c r="B22">
        <v>8</v>
      </c>
      <c r="C22">
        <v>3</v>
      </c>
      <c r="D22">
        <v>282</v>
      </c>
      <c r="E22">
        <v>4</v>
      </c>
      <c r="F22">
        <v>1</v>
      </c>
      <c r="G22">
        <v>14</v>
      </c>
      <c r="H22">
        <f t="shared" si="0"/>
        <v>4</v>
      </c>
    </row>
    <row r="23" spans="1:8" x14ac:dyDescent="0.25">
      <c r="A23" t="s">
        <v>21</v>
      </c>
      <c r="B23">
        <v>1</v>
      </c>
      <c r="C23">
        <v>1</v>
      </c>
      <c r="D23">
        <v>4</v>
      </c>
      <c r="E23">
        <v>1</v>
      </c>
      <c r="F23">
        <v>0</v>
      </c>
      <c r="G23">
        <v>0</v>
      </c>
      <c r="H23">
        <f t="shared" si="0"/>
        <v>1</v>
      </c>
    </row>
    <row r="24" spans="1:8" x14ac:dyDescent="0.25">
      <c r="A24" t="s">
        <v>22</v>
      </c>
      <c r="B24">
        <v>25</v>
      </c>
      <c r="C24">
        <v>5</v>
      </c>
      <c r="D24">
        <v>167</v>
      </c>
      <c r="E24">
        <v>5</v>
      </c>
      <c r="F24">
        <v>2</v>
      </c>
      <c r="G24">
        <v>92</v>
      </c>
      <c r="H24">
        <f t="shared" si="0"/>
        <v>7</v>
      </c>
    </row>
    <row r="25" spans="1:8" x14ac:dyDescent="0.25">
      <c r="A25" t="s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 x14ac:dyDescent="0.25">
      <c r="A26" t="s">
        <v>24</v>
      </c>
      <c r="B26">
        <v>10</v>
      </c>
      <c r="C26">
        <v>3</v>
      </c>
      <c r="D26">
        <v>260</v>
      </c>
      <c r="E26">
        <v>4</v>
      </c>
      <c r="F26">
        <v>2</v>
      </c>
      <c r="G26">
        <v>22</v>
      </c>
      <c r="H26">
        <f t="shared" si="0"/>
        <v>5</v>
      </c>
    </row>
    <row r="27" spans="1:8" x14ac:dyDescent="0.25">
      <c r="A27" t="s">
        <v>25</v>
      </c>
      <c r="B27">
        <v>1</v>
      </c>
      <c r="C27">
        <v>0</v>
      </c>
      <c r="D27">
        <v>0</v>
      </c>
      <c r="E27">
        <v>3</v>
      </c>
      <c r="F27">
        <v>1</v>
      </c>
      <c r="G27">
        <v>143</v>
      </c>
      <c r="H27">
        <f t="shared" si="0"/>
        <v>1</v>
      </c>
    </row>
    <row r="28" spans="1:8" x14ac:dyDescent="0.25">
      <c r="A28" t="s">
        <v>26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f t="shared" si="0"/>
        <v>0</v>
      </c>
    </row>
    <row r="29" spans="1:8" x14ac:dyDescent="0.25">
      <c r="A29" t="s">
        <v>27</v>
      </c>
      <c r="B29">
        <v>4</v>
      </c>
      <c r="C29">
        <v>1</v>
      </c>
      <c r="D29">
        <v>148</v>
      </c>
      <c r="E29">
        <v>5</v>
      </c>
      <c r="F29">
        <v>0</v>
      </c>
      <c r="G29">
        <v>0</v>
      </c>
      <c r="H29">
        <f t="shared" si="0"/>
        <v>1</v>
      </c>
    </row>
    <row r="30" spans="1:8" x14ac:dyDescent="0.25">
      <c r="A30" t="s">
        <v>28</v>
      </c>
      <c r="B30">
        <v>3</v>
      </c>
      <c r="C30">
        <v>1</v>
      </c>
      <c r="D30">
        <v>520</v>
      </c>
      <c r="E30">
        <v>0</v>
      </c>
      <c r="F30">
        <v>0</v>
      </c>
      <c r="G30">
        <v>0</v>
      </c>
      <c r="H30">
        <f t="shared" si="0"/>
        <v>1</v>
      </c>
    </row>
    <row r="31" spans="1:8" x14ac:dyDescent="0.25">
      <c r="A31" t="s">
        <v>29</v>
      </c>
      <c r="B31">
        <v>2</v>
      </c>
      <c r="C31">
        <v>0</v>
      </c>
      <c r="D31">
        <v>0</v>
      </c>
      <c r="E31">
        <v>2</v>
      </c>
      <c r="F31">
        <v>2</v>
      </c>
      <c r="G31">
        <v>283</v>
      </c>
      <c r="H31">
        <f t="shared" si="0"/>
        <v>2</v>
      </c>
    </row>
    <row r="32" spans="1:8" x14ac:dyDescent="0.25">
      <c r="A32" t="s">
        <v>30</v>
      </c>
      <c r="B32">
        <v>7</v>
      </c>
      <c r="C32">
        <v>1</v>
      </c>
      <c r="D32">
        <v>3</v>
      </c>
      <c r="E32">
        <v>1</v>
      </c>
      <c r="F32">
        <v>0</v>
      </c>
      <c r="G32">
        <v>0</v>
      </c>
      <c r="H32">
        <f t="shared" si="0"/>
        <v>1</v>
      </c>
    </row>
    <row r="33" spans="1:8" x14ac:dyDescent="0.25">
      <c r="A33" t="s">
        <v>31</v>
      </c>
      <c r="B33">
        <v>12</v>
      </c>
      <c r="C33">
        <v>5</v>
      </c>
      <c r="D33">
        <v>425</v>
      </c>
      <c r="E33">
        <v>1</v>
      </c>
      <c r="F33">
        <v>0</v>
      </c>
      <c r="G33">
        <v>0</v>
      </c>
      <c r="H33">
        <f t="shared" si="0"/>
        <v>5</v>
      </c>
    </row>
    <row r="34" spans="1:8" x14ac:dyDescent="0.25">
      <c r="A34" t="s">
        <v>32</v>
      </c>
      <c r="B34">
        <v>3</v>
      </c>
      <c r="C34">
        <v>2</v>
      </c>
      <c r="D34">
        <v>21</v>
      </c>
      <c r="E34">
        <v>0</v>
      </c>
      <c r="F34">
        <v>0</v>
      </c>
      <c r="G34">
        <v>0</v>
      </c>
      <c r="H34">
        <f t="shared" si="0"/>
        <v>2</v>
      </c>
    </row>
    <row r="35" spans="1:8" x14ac:dyDescent="0.25">
      <c r="A35" t="s">
        <v>33</v>
      </c>
      <c r="B35">
        <v>6</v>
      </c>
      <c r="C35">
        <v>1</v>
      </c>
      <c r="D35">
        <v>2</v>
      </c>
      <c r="E35">
        <v>3</v>
      </c>
      <c r="F35">
        <v>0</v>
      </c>
      <c r="G35">
        <v>0</v>
      </c>
      <c r="H35">
        <f t="shared" si="0"/>
        <v>1</v>
      </c>
    </row>
    <row r="36" spans="1:8" x14ac:dyDescent="0.25">
      <c r="A36" t="s">
        <v>34</v>
      </c>
      <c r="B36">
        <v>3</v>
      </c>
      <c r="C36">
        <v>1</v>
      </c>
      <c r="D36">
        <v>34</v>
      </c>
      <c r="E36">
        <v>3</v>
      </c>
      <c r="F36">
        <v>2</v>
      </c>
      <c r="G36">
        <v>537</v>
      </c>
      <c r="H36">
        <f t="shared" si="0"/>
        <v>3</v>
      </c>
    </row>
    <row r="37" spans="1:8" x14ac:dyDescent="0.25">
      <c r="A37" t="s">
        <v>35</v>
      </c>
      <c r="B37">
        <v>8</v>
      </c>
      <c r="C37">
        <v>3</v>
      </c>
      <c r="D37">
        <v>234</v>
      </c>
      <c r="E37">
        <v>10</v>
      </c>
      <c r="F37">
        <v>2</v>
      </c>
      <c r="G37">
        <v>46</v>
      </c>
      <c r="H37">
        <f t="shared" si="0"/>
        <v>5</v>
      </c>
    </row>
    <row r="38" spans="1:8" x14ac:dyDescent="0.25">
      <c r="A38" t="s">
        <v>36</v>
      </c>
      <c r="B38">
        <v>7</v>
      </c>
      <c r="C38">
        <v>4</v>
      </c>
      <c r="D38">
        <v>74</v>
      </c>
      <c r="E38">
        <v>2</v>
      </c>
      <c r="F38">
        <v>1</v>
      </c>
      <c r="G38">
        <v>1</v>
      </c>
      <c r="H38">
        <f t="shared" si="0"/>
        <v>5</v>
      </c>
    </row>
    <row r="39" spans="1:8" x14ac:dyDescent="0.25">
      <c r="A39" t="s">
        <v>37</v>
      </c>
      <c r="B39">
        <v>1</v>
      </c>
      <c r="C39">
        <v>0</v>
      </c>
      <c r="D39">
        <v>0</v>
      </c>
      <c r="E39">
        <v>5</v>
      </c>
      <c r="F39">
        <v>0</v>
      </c>
      <c r="G39">
        <v>0</v>
      </c>
      <c r="H39">
        <f t="shared" si="0"/>
        <v>0</v>
      </c>
    </row>
    <row r="40" spans="1:8" x14ac:dyDescent="0.25">
      <c r="A40" t="s">
        <v>38</v>
      </c>
      <c r="B40">
        <v>5</v>
      </c>
      <c r="C40">
        <v>3</v>
      </c>
      <c r="D40">
        <v>51</v>
      </c>
      <c r="E40">
        <v>3</v>
      </c>
      <c r="F40">
        <v>0</v>
      </c>
      <c r="G40">
        <v>0</v>
      </c>
      <c r="H40">
        <f t="shared" si="0"/>
        <v>3</v>
      </c>
    </row>
    <row r="41" spans="1:8" x14ac:dyDescent="0.25">
      <c r="A41" t="s">
        <v>39</v>
      </c>
      <c r="B41">
        <v>5</v>
      </c>
      <c r="C41">
        <v>0</v>
      </c>
      <c r="D41">
        <v>0</v>
      </c>
      <c r="E41">
        <v>6</v>
      </c>
      <c r="F41">
        <v>1</v>
      </c>
      <c r="G41">
        <v>110</v>
      </c>
      <c r="H41">
        <f t="shared" si="0"/>
        <v>1</v>
      </c>
    </row>
    <row r="42" spans="1:8" x14ac:dyDescent="0.25">
      <c r="A42" t="s">
        <v>40</v>
      </c>
      <c r="B42">
        <v>7</v>
      </c>
      <c r="C42">
        <v>2</v>
      </c>
      <c r="D42">
        <v>313</v>
      </c>
      <c r="E42">
        <v>11</v>
      </c>
      <c r="F42">
        <v>0</v>
      </c>
      <c r="G42">
        <v>0</v>
      </c>
      <c r="H42">
        <f t="shared" si="0"/>
        <v>2</v>
      </c>
    </row>
    <row r="43" spans="1:8" x14ac:dyDescent="0.25">
      <c r="A43" t="s">
        <v>41</v>
      </c>
      <c r="B43">
        <v>2</v>
      </c>
      <c r="C43">
        <v>2</v>
      </c>
      <c r="D43">
        <v>6</v>
      </c>
      <c r="E43">
        <v>2</v>
      </c>
      <c r="F43">
        <v>1</v>
      </c>
      <c r="G43">
        <v>83</v>
      </c>
      <c r="H43">
        <f t="shared" si="0"/>
        <v>3</v>
      </c>
    </row>
    <row r="44" spans="1:8" x14ac:dyDescent="0.25">
      <c r="A44" t="s">
        <v>42</v>
      </c>
      <c r="B44">
        <v>2</v>
      </c>
      <c r="C44">
        <v>1</v>
      </c>
      <c r="D44">
        <v>159</v>
      </c>
      <c r="E44">
        <v>1</v>
      </c>
      <c r="F44">
        <v>0</v>
      </c>
      <c r="G44">
        <v>0</v>
      </c>
      <c r="H44">
        <f t="shared" si="0"/>
        <v>1</v>
      </c>
    </row>
    <row r="45" spans="1:8" x14ac:dyDescent="0.25">
      <c r="A45" t="s">
        <v>43</v>
      </c>
      <c r="B45">
        <v>1</v>
      </c>
      <c r="C45">
        <v>0</v>
      </c>
      <c r="D45">
        <v>0</v>
      </c>
      <c r="E45">
        <v>8</v>
      </c>
      <c r="F45">
        <v>0</v>
      </c>
      <c r="G45">
        <v>0</v>
      </c>
      <c r="H45">
        <f t="shared" si="0"/>
        <v>0</v>
      </c>
    </row>
    <row r="46" spans="1:8" x14ac:dyDescent="0.25">
      <c r="A46" t="s">
        <v>44</v>
      </c>
      <c r="B46">
        <v>2</v>
      </c>
      <c r="C46">
        <v>1</v>
      </c>
      <c r="D46">
        <v>14</v>
      </c>
      <c r="E46">
        <v>4</v>
      </c>
      <c r="F46">
        <v>0</v>
      </c>
      <c r="G46">
        <v>0</v>
      </c>
      <c r="H46">
        <f t="shared" si="0"/>
        <v>1</v>
      </c>
    </row>
    <row r="47" spans="1:8" x14ac:dyDescent="0.25">
      <c r="A47" t="s">
        <v>45</v>
      </c>
      <c r="B47">
        <v>2</v>
      </c>
      <c r="C47">
        <v>1</v>
      </c>
      <c r="D47">
        <v>229</v>
      </c>
      <c r="E47">
        <v>3</v>
      </c>
      <c r="F47">
        <v>0</v>
      </c>
      <c r="G47">
        <v>0</v>
      </c>
      <c r="H47">
        <f t="shared" si="0"/>
        <v>1</v>
      </c>
    </row>
    <row r="48" spans="1:8" x14ac:dyDescent="0.25">
      <c r="A48" t="s">
        <v>46</v>
      </c>
      <c r="B48">
        <v>3</v>
      </c>
      <c r="C48">
        <v>1</v>
      </c>
      <c r="D48">
        <v>3</v>
      </c>
      <c r="E48">
        <v>1</v>
      </c>
      <c r="F48">
        <v>1</v>
      </c>
      <c r="G48">
        <v>3</v>
      </c>
      <c r="H48">
        <f t="shared" si="0"/>
        <v>2</v>
      </c>
    </row>
    <row r="49" spans="1:8" x14ac:dyDescent="0.25">
      <c r="A49" t="s">
        <v>47</v>
      </c>
      <c r="B49">
        <v>8</v>
      </c>
      <c r="C49">
        <v>3</v>
      </c>
      <c r="D49">
        <v>98</v>
      </c>
      <c r="E49">
        <v>7</v>
      </c>
      <c r="F49">
        <v>2</v>
      </c>
      <c r="G49">
        <v>188</v>
      </c>
      <c r="H49">
        <f t="shared" si="0"/>
        <v>5</v>
      </c>
    </row>
    <row r="50" spans="1:8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</row>
    <row r="51" spans="1:8" x14ac:dyDescent="0.25">
      <c r="A51" t="s">
        <v>49</v>
      </c>
      <c r="B51">
        <v>8</v>
      </c>
      <c r="C51">
        <v>4</v>
      </c>
      <c r="D51">
        <v>308</v>
      </c>
      <c r="E51">
        <v>2</v>
      </c>
      <c r="F51">
        <v>1</v>
      </c>
      <c r="G51">
        <v>1</v>
      </c>
      <c r="H51">
        <f t="shared" si="0"/>
        <v>5</v>
      </c>
    </row>
    <row r="52" spans="1:8" x14ac:dyDescent="0.25">
      <c r="A52" t="s">
        <v>50</v>
      </c>
      <c r="B52">
        <v>8</v>
      </c>
      <c r="C52">
        <v>3</v>
      </c>
      <c r="D52">
        <v>64</v>
      </c>
      <c r="E52">
        <v>8</v>
      </c>
      <c r="F52">
        <v>2</v>
      </c>
      <c r="G52">
        <v>84</v>
      </c>
      <c r="H52">
        <f t="shared" si="0"/>
        <v>5</v>
      </c>
    </row>
    <row r="53" spans="1:8" x14ac:dyDescent="0.25">
      <c r="A53" t="s">
        <v>51</v>
      </c>
      <c r="B53">
        <v>19</v>
      </c>
      <c r="C53">
        <v>8</v>
      </c>
      <c r="D53">
        <v>319</v>
      </c>
      <c r="E53">
        <v>14</v>
      </c>
      <c r="F53">
        <v>2</v>
      </c>
      <c r="G53">
        <v>109</v>
      </c>
      <c r="H53">
        <f t="shared" si="0"/>
        <v>10</v>
      </c>
    </row>
    <row r="54" spans="1:8" x14ac:dyDescent="0.25">
      <c r="A54" t="s">
        <v>52</v>
      </c>
      <c r="B54">
        <v>16</v>
      </c>
      <c r="C54">
        <v>7</v>
      </c>
      <c r="D54">
        <v>224</v>
      </c>
      <c r="E54">
        <v>11</v>
      </c>
      <c r="F54">
        <v>2</v>
      </c>
      <c r="G54">
        <v>23</v>
      </c>
      <c r="H54">
        <f t="shared" si="0"/>
        <v>9</v>
      </c>
    </row>
    <row r="55" spans="1:8" x14ac:dyDescent="0.25">
      <c r="A55" t="s">
        <v>53</v>
      </c>
      <c r="B55">
        <v>7</v>
      </c>
      <c r="C55">
        <v>3</v>
      </c>
      <c r="D55">
        <v>171</v>
      </c>
      <c r="E55">
        <v>1</v>
      </c>
      <c r="F55">
        <v>0</v>
      </c>
      <c r="G55">
        <v>0</v>
      </c>
      <c r="H55">
        <f t="shared" si="0"/>
        <v>3</v>
      </c>
    </row>
    <row r="56" spans="1:8" x14ac:dyDescent="0.25">
      <c r="A56" t="s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</row>
    <row r="57" spans="1:8" x14ac:dyDescent="0.25">
      <c r="A57" t="s">
        <v>55</v>
      </c>
      <c r="B57">
        <v>9</v>
      </c>
      <c r="C57">
        <v>1</v>
      </c>
      <c r="D57">
        <v>82</v>
      </c>
      <c r="E57">
        <v>2</v>
      </c>
      <c r="F57">
        <v>0</v>
      </c>
      <c r="G57">
        <v>0</v>
      </c>
      <c r="H57">
        <f t="shared" si="0"/>
        <v>1</v>
      </c>
    </row>
  </sheetData>
  <autoFilter ref="A1:G5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0"/>
  <sheetViews>
    <sheetView topLeftCell="C1" zoomScale="70" zoomScaleNormal="70" workbookViewId="0">
      <selection activeCell="M29" sqref="M29"/>
    </sheetView>
  </sheetViews>
  <sheetFormatPr defaultRowHeight="15" x14ac:dyDescent="0.25"/>
  <cols>
    <col min="1" max="1" width="26.7109375" bestFit="1" customWidth="1"/>
    <col min="2" max="2" width="38.7109375" bestFit="1" customWidth="1"/>
    <col min="3" max="3" width="38.140625" bestFit="1" customWidth="1"/>
    <col min="4" max="4" width="33" bestFit="1" customWidth="1"/>
    <col min="5" max="5" width="31.140625" bestFit="1" customWidth="1"/>
    <col min="6" max="6" width="10.140625" customWidth="1"/>
    <col min="7" max="7" width="14" bestFit="1" customWidth="1"/>
    <col min="9" max="9" width="13.28515625" bestFit="1" customWidth="1"/>
    <col min="10" max="10" width="14" bestFit="1" customWidth="1"/>
    <col min="11" max="11" width="20.28515625" bestFit="1" customWidth="1"/>
  </cols>
  <sheetData>
    <row r="3" spans="1:12" x14ac:dyDescent="0.25">
      <c r="A3" s="1" t="s">
        <v>63</v>
      </c>
      <c r="B3" t="s">
        <v>65</v>
      </c>
      <c r="C3" t="s">
        <v>66</v>
      </c>
      <c r="D3" t="s">
        <v>77</v>
      </c>
      <c r="E3" t="s">
        <v>78</v>
      </c>
    </row>
    <row r="4" spans="1:12" x14ac:dyDescent="0.25">
      <c r="A4" s="2" t="s">
        <v>0</v>
      </c>
      <c r="B4" s="3">
        <v>0</v>
      </c>
      <c r="C4" s="3">
        <v>0</v>
      </c>
      <c r="D4" s="3">
        <v>2</v>
      </c>
      <c r="E4" s="3">
        <v>0</v>
      </c>
    </row>
    <row r="5" spans="1:12" x14ac:dyDescent="0.25">
      <c r="A5" s="2" t="s">
        <v>1</v>
      </c>
      <c r="B5" s="3">
        <v>14</v>
      </c>
      <c r="C5" s="3">
        <v>1</v>
      </c>
      <c r="D5" s="3">
        <v>76</v>
      </c>
      <c r="E5" s="3">
        <v>6</v>
      </c>
    </row>
    <row r="6" spans="1:12" x14ac:dyDescent="0.25">
      <c r="A6" s="2" t="s">
        <v>2</v>
      </c>
      <c r="B6" s="3">
        <v>0</v>
      </c>
      <c r="C6" s="3">
        <v>0</v>
      </c>
      <c r="D6" s="3">
        <v>6</v>
      </c>
      <c r="E6" s="3">
        <v>1</v>
      </c>
    </row>
    <row r="7" spans="1:12" x14ac:dyDescent="0.25">
      <c r="A7" s="2" t="s">
        <v>3</v>
      </c>
      <c r="B7" s="3">
        <v>1</v>
      </c>
      <c r="C7" s="3">
        <v>0</v>
      </c>
      <c r="D7" s="3">
        <v>3</v>
      </c>
      <c r="E7" s="3">
        <v>5</v>
      </c>
    </row>
    <row r="8" spans="1:12" x14ac:dyDescent="0.25">
      <c r="A8" s="2" t="s">
        <v>4</v>
      </c>
      <c r="B8" s="3">
        <v>0</v>
      </c>
      <c r="C8" s="3">
        <v>0</v>
      </c>
      <c r="D8" s="3">
        <v>2</v>
      </c>
      <c r="E8" s="3">
        <v>2</v>
      </c>
    </row>
    <row r="9" spans="1:12" x14ac:dyDescent="0.25">
      <c r="A9" s="2" t="s">
        <v>5</v>
      </c>
      <c r="B9" s="3">
        <v>4</v>
      </c>
      <c r="C9" s="3">
        <v>2</v>
      </c>
      <c r="D9" s="3">
        <v>14</v>
      </c>
      <c r="E9" s="3">
        <v>6</v>
      </c>
    </row>
    <row r="10" spans="1:12" x14ac:dyDescent="0.25">
      <c r="A10" s="2" t="s">
        <v>6</v>
      </c>
      <c r="B10" s="3">
        <v>1</v>
      </c>
      <c r="C10" s="3">
        <v>1</v>
      </c>
      <c r="D10" s="3">
        <v>2</v>
      </c>
      <c r="E10" s="3">
        <v>4</v>
      </c>
      <c r="G10" s="5" t="s">
        <v>67</v>
      </c>
      <c r="J10" s="7" t="s">
        <v>76</v>
      </c>
    </row>
    <row r="11" spans="1:12" x14ac:dyDescent="0.25">
      <c r="A11" s="2" t="s">
        <v>7</v>
      </c>
      <c r="B11" s="3">
        <v>0</v>
      </c>
      <c r="C11" s="3">
        <v>1</v>
      </c>
      <c r="D11" s="3">
        <v>3</v>
      </c>
      <c r="E11" s="3">
        <v>5</v>
      </c>
      <c r="G11" t="s">
        <v>68</v>
      </c>
      <c r="H11">
        <f>GETPIVOTDATA("Sum of Fatal accidents 1985-99",$A$3)</f>
        <v>122</v>
      </c>
      <c r="I11" s="6">
        <f>H11/($H$11+$H$12)</f>
        <v>0.76729559748427678</v>
      </c>
      <c r="J11" t="s">
        <v>79</v>
      </c>
      <c r="K11">
        <f>GETPIVOTDATA("Sum of Incidents (1985-99)",$A$3)</f>
        <v>402</v>
      </c>
      <c r="L11" s="6">
        <f>K11/($K$11+$K$12)</f>
        <v>0.63507109004739337</v>
      </c>
    </row>
    <row r="12" spans="1:12" x14ac:dyDescent="0.25">
      <c r="A12" s="2" t="s">
        <v>8</v>
      </c>
      <c r="B12" s="3">
        <v>0</v>
      </c>
      <c r="C12" s="3">
        <v>1</v>
      </c>
      <c r="D12" s="3">
        <v>5</v>
      </c>
      <c r="E12" s="3">
        <v>5</v>
      </c>
      <c r="G12" t="s">
        <v>69</v>
      </c>
      <c r="H12">
        <f>GETPIVOTDATA("Sum of Fatal accidents2000-14",$A$3)</f>
        <v>37</v>
      </c>
      <c r="I12" s="6">
        <f>H12/($H$11+$H$12)</f>
        <v>0.23270440251572327</v>
      </c>
      <c r="J12" t="s">
        <v>69</v>
      </c>
      <c r="K12">
        <f>GETPIVOTDATA("Sum of Incidents 2000-14",$A$3)</f>
        <v>231</v>
      </c>
      <c r="L12" s="6">
        <f>K12/($K$11+$K$12)</f>
        <v>0.36492890995260663</v>
      </c>
    </row>
    <row r="13" spans="1:12" x14ac:dyDescent="0.25">
      <c r="A13" s="2" t="s">
        <v>9</v>
      </c>
      <c r="B13" s="3">
        <v>2</v>
      </c>
      <c r="C13" s="3">
        <v>0</v>
      </c>
      <c r="D13" s="3">
        <v>7</v>
      </c>
      <c r="E13" s="3">
        <v>4</v>
      </c>
      <c r="H13">
        <f>H11+H12</f>
        <v>159</v>
      </c>
    </row>
    <row r="14" spans="1:12" x14ac:dyDescent="0.25">
      <c r="A14" s="2" t="s">
        <v>10</v>
      </c>
      <c r="B14" s="3">
        <v>1</v>
      </c>
      <c r="C14" s="3">
        <v>0</v>
      </c>
      <c r="D14" s="3">
        <v>3</v>
      </c>
      <c r="E14" s="3">
        <v>7</v>
      </c>
    </row>
    <row r="15" spans="1:12" x14ac:dyDescent="0.25">
      <c r="A15" s="2" t="s">
        <v>11</v>
      </c>
      <c r="B15" s="3">
        <v>5</v>
      </c>
      <c r="C15" s="3">
        <v>3</v>
      </c>
      <c r="D15" s="3">
        <v>21</v>
      </c>
      <c r="E15" s="3">
        <v>17</v>
      </c>
    </row>
    <row r="16" spans="1:12" x14ac:dyDescent="0.25">
      <c r="A16" s="2" t="s">
        <v>12</v>
      </c>
      <c r="B16" s="3">
        <v>0</v>
      </c>
      <c r="C16" s="3">
        <v>0</v>
      </c>
      <c r="D16" s="3">
        <v>1</v>
      </c>
      <c r="E16" s="3">
        <v>1</v>
      </c>
    </row>
    <row r="17" spans="1:5" x14ac:dyDescent="0.25">
      <c r="A17" s="2" t="s">
        <v>13</v>
      </c>
      <c r="B17" s="3">
        <v>3</v>
      </c>
      <c r="C17" s="3">
        <v>0</v>
      </c>
      <c r="D17" s="3">
        <v>5</v>
      </c>
      <c r="E17" s="3">
        <v>0</v>
      </c>
    </row>
    <row r="18" spans="1:5" x14ac:dyDescent="0.25">
      <c r="A18" s="2" t="s">
        <v>14</v>
      </c>
      <c r="B18" s="3">
        <v>0</v>
      </c>
      <c r="C18" s="3">
        <v>0</v>
      </c>
      <c r="D18" s="3">
        <v>4</v>
      </c>
      <c r="E18" s="3">
        <v>6</v>
      </c>
    </row>
    <row r="19" spans="1:5" x14ac:dyDescent="0.25">
      <c r="A19" s="2" t="s">
        <v>15</v>
      </c>
      <c r="B19" s="3">
        <v>0</v>
      </c>
      <c r="C19" s="3">
        <v>0</v>
      </c>
      <c r="D19" s="3">
        <v>0</v>
      </c>
      <c r="E19" s="3">
        <v>2</v>
      </c>
    </row>
    <row r="20" spans="1:5" x14ac:dyDescent="0.25">
      <c r="A20" s="2" t="s">
        <v>16</v>
      </c>
      <c r="B20" s="3">
        <v>6</v>
      </c>
      <c r="C20" s="3">
        <v>1</v>
      </c>
      <c r="D20" s="3">
        <v>12</v>
      </c>
      <c r="E20" s="3">
        <v>2</v>
      </c>
    </row>
    <row r="21" spans="1:5" x14ac:dyDescent="0.25">
      <c r="A21" s="2" t="s">
        <v>17</v>
      </c>
      <c r="B21" s="3">
        <v>1</v>
      </c>
      <c r="C21" s="3">
        <v>0</v>
      </c>
      <c r="D21" s="3">
        <v>2</v>
      </c>
      <c r="E21" s="3">
        <v>0</v>
      </c>
    </row>
    <row r="22" spans="1:5" x14ac:dyDescent="0.25">
      <c r="A22" s="2" t="s">
        <v>18</v>
      </c>
      <c r="B22" s="3">
        <v>1</v>
      </c>
      <c r="C22" s="3">
        <v>0</v>
      </c>
      <c r="D22" s="3">
        <v>3</v>
      </c>
      <c r="E22" s="3">
        <v>0</v>
      </c>
    </row>
    <row r="23" spans="1:5" x14ac:dyDescent="0.25">
      <c r="A23" s="2" t="s">
        <v>19</v>
      </c>
      <c r="B23" s="3">
        <v>12</v>
      </c>
      <c r="C23" s="3">
        <v>2</v>
      </c>
      <c r="D23" s="3">
        <v>24</v>
      </c>
      <c r="E23" s="3">
        <v>24</v>
      </c>
    </row>
    <row r="24" spans="1:5" x14ac:dyDescent="0.25">
      <c r="A24" s="2" t="s">
        <v>20</v>
      </c>
      <c r="B24" s="3">
        <v>3</v>
      </c>
      <c r="C24" s="3">
        <v>1</v>
      </c>
      <c r="D24" s="3">
        <v>8</v>
      </c>
      <c r="E24" s="3">
        <v>4</v>
      </c>
    </row>
    <row r="25" spans="1:5" x14ac:dyDescent="0.25">
      <c r="A25" s="2" t="s">
        <v>21</v>
      </c>
      <c r="B25" s="3">
        <v>1</v>
      </c>
      <c r="C25" s="3">
        <v>0</v>
      </c>
      <c r="D25" s="3">
        <v>1</v>
      </c>
      <c r="E25" s="3">
        <v>1</v>
      </c>
    </row>
    <row r="26" spans="1:5" x14ac:dyDescent="0.25">
      <c r="A26" s="2" t="s">
        <v>22</v>
      </c>
      <c r="B26" s="3">
        <v>5</v>
      </c>
      <c r="C26" s="3">
        <v>2</v>
      </c>
      <c r="D26" s="3">
        <v>25</v>
      </c>
      <c r="E26" s="3">
        <v>5</v>
      </c>
    </row>
    <row r="27" spans="1:5" x14ac:dyDescent="0.25">
      <c r="A27" s="2" t="s">
        <v>23</v>
      </c>
      <c r="B27" s="3">
        <v>0</v>
      </c>
      <c r="C27" s="3">
        <v>0</v>
      </c>
      <c r="D27" s="3">
        <v>1</v>
      </c>
      <c r="E27" s="3">
        <v>0</v>
      </c>
    </row>
    <row r="28" spans="1:5" x14ac:dyDescent="0.25">
      <c r="A28" s="2" t="s">
        <v>24</v>
      </c>
      <c r="B28" s="3">
        <v>3</v>
      </c>
      <c r="C28" s="3">
        <v>2</v>
      </c>
      <c r="D28" s="3">
        <v>10</v>
      </c>
      <c r="E28" s="3">
        <v>4</v>
      </c>
    </row>
    <row r="29" spans="1:5" x14ac:dyDescent="0.25">
      <c r="A29" s="2" t="s">
        <v>25</v>
      </c>
      <c r="B29" s="3">
        <v>0</v>
      </c>
      <c r="C29" s="3">
        <v>1</v>
      </c>
      <c r="D29" s="3">
        <v>1</v>
      </c>
      <c r="E29" s="3">
        <v>3</v>
      </c>
    </row>
    <row r="30" spans="1:5" x14ac:dyDescent="0.25">
      <c r="A30" s="2" t="s">
        <v>26</v>
      </c>
      <c r="B30" s="3">
        <v>0</v>
      </c>
      <c r="C30" s="3">
        <v>0</v>
      </c>
      <c r="D30" s="3">
        <v>0</v>
      </c>
      <c r="E30" s="3">
        <v>1</v>
      </c>
    </row>
    <row r="31" spans="1:5" x14ac:dyDescent="0.25">
      <c r="A31" s="2" t="s">
        <v>27</v>
      </c>
      <c r="B31" s="3">
        <v>1</v>
      </c>
      <c r="C31" s="3">
        <v>0</v>
      </c>
      <c r="D31" s="3">
        <v>4</v>
      </c>
      <c r="E31" s="3">
        <v>5</v>
      </c>
    </row>
    <row r="32" spans="1:5" x14ac:dyDescent="0.25">
      <c r="A32" s="2" t="s">
        <v>28</v>
      </c>
      <c r="B32" s="3">
        <v>1</v>
      </c>
      <c r="C32" s="3">
        <v>0</v>
      </c>
      <c r="D32" s="3">
        <v>3</v>
      </c>
      <c r="E32" s="3">
        <v>0</v>
      </c>
    </row>
    <row r="33" spans="1:5" x14ac:dyDescent="0.25">
      <c r="A33" s="2" t="s">
        <v>29</v>
      </c>
      <c r="B33" s="3">
        <v>0</v>
      </c>
      <c r="C33" s="3">
        <v>2</v>
      </c>
      <c r="D33" s="3">
        <v>2</v>
      </c>
      <c r="E33" s="3">
        <v>2</v>
      </c>
    </row>
    <row r="34" spans="1:5" x14ac:dyDescent="0.25">
      <c r="A34" s="2" t="s">
        <v>30</v>
      </c>
      <c r="B34" s="3">
        <v>1</v>
      </c>
      <c r="C34" s="3">
        <v>0</v>
      </c>
      <c r="D34" s="3">
        <v>7</v>
      </c>
      <c r="E34" s="3">
        <v>1</v>
      </c>
    </row>
    <row r="35" spans="1:5" x14ac:dyDescent="0.25">
      <c r="A35" s="2" t="s">
        <v>31</v>
      </c>
      <c r="B35" s="3">
        <v>5</v>
      </c>
      <c r="C35" s="3">
        <v>0</v>
      </c>
      <c r="D35" s="3">
        <v>12</v>
      </c>
      <c r="E35" s="3">
        <v>1</v>
      </c>
    </row>
    <row r="36" spans="1:5" x14ac:dyDescent="0.25">
      <c r="A36" s="2" t="s">
        <v>32</v>
      </c>
      <c r="B36" s="3">
        <v>2</v>
      </c>
      <c r="C36" s="3">
        <v>0</v>
      </c>
      <c r="D36" s="3">
        <v>3</v>
      </c>
      <c r="E36" s="3">
        <v>0</v>
      </c>
    </row>
    <row r="37" spans="1:5" x14ac:dyDescent="0.25">
      <c r="A37" s="2" t="s">
        <v>33</v>
      </c>
      <c r="B37" s="3">
        <v>1</v>
      </c>
      <c r="C37" s="3">
        <v>0</v>
      </c>
      <c r="D37" s="3">
        <v>6</v>
      </c>
      <c r="E37" s="3">
        <v>3</v>
      </c>
    </row>
    <row r="38" spans="1:5" x14ac:dyDescent="0.25">
      <c r="A38" s="2" t="s">
        <v>34</v>
      </c>
      <c r="B38" s="3">
        <v>1</v>
      </c>
      <c r="C38" s="3">
        <v>2</v>
      </c>
      <c r="D38" s="3">
        <v>3</v>
      </c>
      <c r="E38" s="3">
        <v>3</v>
      </c>
    </row>
    <row r="39" spans="1:5" x14ac:dyDescent="0.25">
      <c r="A39" s="2" t="s">
        <v>35</v>
      </c>
      <c r="B39" s="3">
        <v>3</v>
      </c>
      <c r="C39" s="3">
        <v>2</v>
      </c>
      <c r="D39" s="3">
        <v>8</v>
      </c>
      <c r="E39" s="3">
        <v>10</v>
      </c>
    </row>
    <row r="40" spans="1:5" x14ac:dyDescent="0.25">
      <c r="A40" s="2" t="s">
        <v>36</v>
      </c>
      <c r="B40" s="3">
        <v>4</v>
      </c>
      <c r="C40" s="3">
        <v>1</v>
      </c>
      <c r="D40" s="3">
        <v>7</v>
      </c>
      <c r="E40" s="3">
        <v>2</v>
      </c>
    </row>
    <row r="41" spans="1:5" x14ac:dyDescent="0.25">
      <c r="A41" s="2" t="s">
        <v>37</v>
      </c>
      <c r="B41" s="3">
        <v>0</v>
      </c>
      <c r="C41" s="3">
        <v>0</v>
      </c>
      <c r="D41" s="3">
        <v>1</v>
      </c>
      <c r="E41" s="3">
        <v>5</v>
      </c>
    </row>
    <row r="42" spans="1:5" x14ac:dyDescent="0.25">
      <c r="A42" s="2" t="s">
        <v>38</v>
      </c>
      <c r="B42" s="3">
        <v>3</v>
      </c>
      <c r="C42" s="3">
        <v>0</v>
      </c>
      <c r="D42" s="3">
        <v>5</v>
      </c>
      <c r="E42" s="3">
        <v>3</v>
      </c>
    </row>
    <row r="43" spans="1:5" x14ac:dyDescent="0.25">
      <c r="A43" s="2" t="s">
        <v>39</v>
      </c>
      <c r="B43" s="3">
        <v>0</v>
      </c>
      <c r="C43" s="3">
        <v>1</v>
      </c>
      <c r="D43" s="3">
        <v>5</v>
      </c>
      <c r="E43" s="3">
        <v>6</v>
      </c>
    </row>
    <row r="44" spans="1:5" x14ac:dyDescent="0.25">
      <c r="A44" s="2" t="s">
        <v>40</v>
      </c>
      <c r="B44" s="3">
        <v>2</v>
      </c>
      <c r="C44" s="3">
        <v>0</v>
      </c>
      <c r="D44" s="3">
        <v>7</v>
      </c>
      <c r="E44" s="3">
        <v>11</v>
      </c>
    </row>
    <row r="45" spans="1:5" x14ac:dyDescent="0.25">
      <c r="A45" s="2" t="s">
        <v>41</v>
      </c>
      <c r="B45" s="3">
        <v>2</v>
      </c>
      <c r="C45" s="3">
        <v>1</v>
      </c>
      <c r="D45" s="3">
        <v>2</v>
      </c>
      <c r="E45" s="3">
        <v>2</v>
      </c>
    </row>
    <row r="46" spans="1:5" x14ac:dyDescent="0.25">
      <c r="A46" s="2" t="s">
        <v>42</v>
      </c>
      <c r="B46" s="3">
        <v>1</v>
      </c>
      <c r="C46" s="3">
        <v>0</v>
      </c>
      <c r="D46" s="3">
        <v>2</v>
      </c>
      <c r="E46" s="3">
        <v>1</v>
      </c>
    </row>
    <row r="47" spans="1:5" x14ac:dyDescent="0.25">
      <c r="A47" s="2" t="s">
        <v>43</v>
      </c>
      <c r="B47" s="3">
        <v>0</v>
      </c>
      <c r="C47" s="3">
        <v>0</v>
      </c>
      <c r="D47" s="3">
        <v>1</v>
      </c>
      <c r="E47" s="3">
        <v>8</v>
      </c>
    </row>
    <row r="48" spans="1:5" x14ac:dyDescent="0.25">
      <c r="A48" s="2" t="s">
        <v>44</v>
      </c>
      <c r="B48" s="3">
        <v>1</v>
      </c>
      <c r="C48" s="3">
        <v>0</v>
      </c>
      <c r="D48" s="3">
        <v>2</v>
      </c>
      <c r="E48" s="3">
        <v>4</v>
      </c>
    </row>
    <row r="49" spans="1:5" x14ac:dyDescent="0.25">
      <c r="A49" s="2" t="s">
        <v>45</v>
      </c>
      <c r="B49" s="3">
        <v>1</v>
      </c>
      <c r="C49" s="3">
        <v>0</v>
      </c>
      <c r="D49" s="3">
        <v>2</v>
      </c>
      <c r="E49" s="3">
        <v>3</v>
      </c>
    </row>
    <row r="50" spans="1:5" x14ac:dyDescent="0.25">
      <c r="A50" s="2" t="s">
        <v>46</v>
      </c>
      <c r="B50" s="3">
        <v>1</v>
      </c>
      <c r="C50" s="3">
        <v>1</v>
      </c>
      <c r="D50" s="3">
        <v>3</v>
      </c>
      <c r="E50" s="3">
        <v>1</v>
      </c>
    </row>
    <row r="51" spans="1:5" x14ac:dyDescent="0.25">
      <c r="A51" s="2" t="s">
        <v>47</v>
      </c>
      <c r="B51" s="3">
        <v>3</v>
      </c>
      <c r="C51" s="3">
        <v>2</v>
      </c>
      <c r="D51" s="3">
        <v>8</v>
      </c>
      <c r="E51" s="3">
        <v>7</v>
      </c>
    </row>
    <row r="52" spans="1:5" x14ac:dyDescent="0.25">
      <c r="A52" s="2" t="s">
        <v>48</v>
      </c>
      <c r="B52" s="3">
        <v>0</v>
      </c>
      <c r="C52" s="3">
        <v>0</v>
      </c>
      <c r="D52" s="3">
        <v>0</v>
      </c>
      <c r="E52" s="3">
        <v>0</v>
      </c>
    </row>
    <row r="53" spans="1:5" x14ac:dyDescent="0.25">
      <c r="A53" s="2" t="s">
        <v>49</v>
      </c>
      <c r="B53" s="3">
        <v>4</v>
      </c>
      <c r="C53" s="3">
        <v>1</v>
      </c>
      <c r="D53" s="3">
        <v>8</v>
      </c>
      <c r="E53" s="3">
        <v>2</v>
      </c>
    </row>
    <row r="54" spans="1:5" x14ac:dyDescent="0.25">
      <c r="A54" s="2" t="s">
        <v>50</v>
      </c>
      <c r="B54" s="3">
        <v>3</v>
      </c>
      <c r="C54" s="3">
        <v>2</v>
      </c>
      <c r="D54" s="3">
        <v>8</v>
      </c>
      <c r="E54" s="3">
        <v>8</v>
      </c>
    </row>
    <row r="55" spans="1:5" x14ac:dyDescent="0.25">
      <c r="A55" s="2" t="s">
        <v>51</v>
      </c>
      <c r="B55" s="3">
        <v>8</v>
      </c>
      <c r="C55" s="3">
        <v>2</v>
      </c>
      <c r="D55" s="3">
        <v>19</v>
      </c>
      <c r="E55" s="3">
        <v>14</v>
      </c>
    </row>
    <row r="56" spans="1:5" x14ac:dyDescent="0.25">
      <c r="A56" s="2" t="s">
        <v>52</v>
      </c>
      <c r="B56" s="3">
        <v>7</v>
      </c>
      <c r="C56" s="3">
        <v>2</v>
      </c>
      <c r="D56" s="3">
        <v>16</v>
      </c>
      <c r="E56" s="3">
        <v>11</v>
      </c>
    </row>
    <row r="57" spans="1:5" x14ac:dyDescent="0.25">
      <c r="A57" s="2" t="s">
        <v>53</v>
      </c>
      <c r="B57" s="3">
        <v>3</v>
      </c>
      <c r="C57" s="3">
        <v>0</v>
      </c>
      <c r="D57" s="3">
        <v>7</v>
      </c>
      <c r="E57" s="3">
        <v>1</v>
      </c>
    </row>
    <row r="58" spans="1:5" x14ac:dyDescent="0.25">
      <c r="A58" s="2" t="s">
        <v>54</v>
      </c>
      <c r="B58" s="3">
        <v>0</v>
      </c>
      <c r="C58" s="3">
        <v>0</v>
      </c>
      <c r="D58" s="3">
        <v>1</v>
      </c>
      <c r="E58" s="3">
        <v>0</v>
      </c>
    </row>
    <row r="59" spans="1:5" x14ac:dyDescent="0.25">
      <c r="A59" s="2" t="s">
        <v>55</v>
      </c>
      <c r="B59" s="3">
        <v>1</v>
      </c>
      <c r="C59" s="3">
        <v>0</v>
      </c>
      <c r="D59" s="3">
        <v>9</v>
      </c>
      <c r="E59" s="3">
        <v>2</v>
      </c>
    </row>
    <row r="60" spans="1:5" x14ac:dyDescent="0.25">
      <c r="A60" s="2" t="s">
        <v>64</v>
      </c>
      <c r="B60" s="3">
        <v>122</v>
      </c>
      <c r="C60" s="3">
        <v>37</v>
      </c>
      <c r="D60" s="3">
        <v>402</v>
      </c>
      <c r="E60" s="3">
        <v>231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17" sqref="B17"/>
    </sheetView>
  </sheetViews>
  <sheetFormatPr defaultRowHeight="15" x14ac:dyDescent="0.25"/>
  <cols>
    <col min="1" max="1" width="20.85546875" customWidth="1"/>
    <col min="2" max="2" width="26.28515625" bestFit="1" customWidth="1"/>
  </cols>
  <sheetData>
    <row r="3" spans="1:2" x14ac:dyDescent="0.25">
      <c r="A3" s="1" t="s">
        <v>63</v>
      </c>
      <c r="B3" t="s">
        <v>73</v>
      </c>
    </row>
    <row r="4" spans="1:2" x14ac:dyDescent="0.25">
      <c r="A4" s="2" t="s">
        <v>0</v>
      </c>
      <c r="B4" s="3">
        <v>0</v>
      </c>
    </row>
    <row r="5" spans="1:2" x14ac:dyDescent="0.25">
      <c r="A5" s="2" t="s">
        <v>2</v>
      </c>
      <c r="B5" s="3">
        <v>0</v>
      </c>
    </row>
    <row r="6" spans="1:2" x14ac:dyDescent="0.25">
      <c r="A6" s="2" t="s">
        <v>4</v>
      </c>
      <c r="B6" s="3">
        <v>0</v>
      </c>
    </row>
    <row r="7" spans="1:2" x14ac:dyDescent="0.25">
      <c r="A7" s="2" t="s">
        <v>12</v>
      </c>
      <c r="B7" s="3">
        <v>0</v>
      </c>
    </row>
    <row r="8" spans="1:2" x14ac:dyDescent="0.25">
      <c r="A8" s="2" t="s">
        <v>14</v>
      </c>
      <c r="B8" s="3">
        <v>0</v>
      </c>
    </row>
    <row r="9" spans="1:2" x14ac:dyDescent="0.25">
      <c r="A9" s="2" t="s">
        <v>15</v>
      </c>
      <c r="B9" s="3">
        <v>0</v>
      </c>
    </row>
    <row r="10" spans="1:2" x14ac:dyDescent="0.25">
      <c r="A10" s="2" t="s">
        <v>23</v>
      </c>
      <c r="B10" s="3">
        <v>0</v>
      </c>
    </row>
    <row r="11" spans="1:2" x14ac:dyDescent="0.25">
      <c r="A11" s="2" t="s">
        <v>26</v>
      </c>
      <c r="B11" s="3">
        <v>0</v>
      </c>
    </row>
    <row r="12" spans="1:2" x14ac:dyDescent="0.25">
      <c r="A12" s="2" t="s">
        <v>37</v>
      </c>
      <c r="B12" s="3">
        <v>0</v>
      </c>
    </row>
    <row r="13" spans="1:2" x14ac:dyDescent="0.25">
      <c r="A13" s="2" t="s">
        <v>43</v>
      </c>
      <c r="B13" s="3">
        <v>0</v>
      </c>
    </row>
    <row r="14" spans="1:2" x14ac:dyDescent="0.25">
      <c r="A14" s="2" t="s">
        <v>48</v>
      </c>
      <c r="B14" s="3">
        <v>0</v>
      </c>
    </row>
    <row r="15" spans="1:2" x14ac:dyDescent="0.25">
      <c r="A15" s="2" t="s">
        <v>54</v>
      </c>
      <c r="B15" s="3">
        <v>0</v>
      </c>
    </row>
    <row r="16" spans="1:2" x14ac:dyDescent="0.25">
      <c r="A16" s="2" t="s">
        <v>72</v>
      </c>
      <c r="B16" s="3"/>
    </row>
    <row r="17" spans="1:2" x14ac:dyDescent="0.25">
      <c r="A17" s="2" t="s">
        <v>64</v>
      </c>
      <c r="B17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zoomScale="85" zoomScaleNormal="85" workbookViewId="0">
      <selection activeCell="M20" sqref="M20"/>
    </sheetView>
  </sheetViews>
  <sheetFormatPr defaultRowHeight="15" x14ac:dyDescent="0.25"/>
  <cols>
    <col min="1" max="1" width="20.28515625" customWidth="1"/>
    <col min="2" max="3" width="23.28515625" bestFit="1" customWidth="1"/>
    <col min="4" max="4" width="15.42578125" bestFit="1" customWidth="1"/>
  </cols>
  <sheetData>
    <row r="3" spans="1:3" x14ac:dyDescent="0.25">
      <c r="A3" s="1" t="s">
        <v>63</v>
      </c>
      <c r="B3" t="s">
        <v>74</v>
      </c>
      <c r="C3" t="s">
        <v>75</v>
      </c>
    </row>
    <row r="4" spans="1:3" x14ac:dyDescent="0.25">
      <c r="A4" s="2" t="s">
        <v>6</v>
      </c>
      <c r="B4" s="3">
        <v>329</v>
      </c>
      <c r="C4" s="3">
        <v>158</v>
      </c>
    </row>
    <row r="5" spans="1:3" x14ac:dyDescent="0.25">
      <c r="A5" s="2" t="s">
        <v>13</v>
      </c>
      <c r="B5" s="3">
        <v>323</v>
      </c>
      <c r="C5" s="3">
        <v>0</v>
      </c>
    </row>
    <row r="6" spans="1:3" x14ac:dyDescent="0.25">
      <c r="A6" s="2" t="s">
        <v>16</v>
      </c>
      <c r="B6" s="3">
        <v>535</v>
      </c>
      <c r="C6" s="3">
        <v>225</v>
      </c>
    </row>
    <row r="7" spans="1:3" x14ac:dyDescent="0.25">
      <c r="A7" s="2" t="s">
        <v>19</v>
      </c>
      <c r="B7" s="3">
        <v>407</v>
      </c>
      <c r="C7" s="3">
        <v>51</v>
      </c>
    </row>
    <row r="8" spans="1:3" x14ac:dyDescent="0.25">
      <c r="A8" s="2" t="s">
        <v>20</v>
      </c>
      <c r="B8" s="3">
        <v>282</v>
      </c>
      <c r="C8" s="3">
        <v>14</v>
      </c>
    </row>
    <row r="9" spans="1:3" x14ac:dyDescent="0.25">
      <c r="A9" s="2" t="s">
        <v>28</v>
      </c>
      <c r="B9" s="3">
        <v>520</v>
      </c>
      <c r="C9" s="3">
        <v>0</v>
      </c>
    </row>
    <row r="10" spans="1:3" x14ac:dyDescent="0.25">
      <c r="A10" s="2" t="s">
        <v>31</v>
      </c>
      <c r="B10" s="3">
        <v>425</v>
      </c>
      <c r="C10" s="3">
        <v>0</v>
      </c>
    </row>
    <row r="11" spans="1:3" x14ac:dyDescent="0.25">
      <c r="A11" s="2" t="s">
        <v>40</v>
      </c>
      <c r="B11" s="3">
        <v>313</v>
      </c>
      <c r="C11" s="3">
        <v>0</v>
      </c>
    </row>
    <row r="12" spans="1:3" x14ac:dyDescent="0.25">
      <c r="A12" s="2" t="s">
        <v>49</v>
      </c>
      <c r="B12" s="3">
        <v>308</v>
      </c>
      <c r="C12" s="3">
        <v>1</v>
      </c>
    </row>
    <row r="13" spans="1:3" x14ac:dyDescent="0.25">
      <c r="A13" s="2" t="s">
        <v>51</v>
      </c>
      <c r="B13" s="3">
        <v>319</v>
      </c>
      <c r="C13" s="3">
        <v>109</v>
      </c>
    </row>
    <row r="14" spans="1:3" x14ac:dyDescent="0.25">
      <c r="A14" s="2" t="s">
        <v>64</v>
      </c>
      <c r="B14" s="3">
        <v>3761</v>
      </c>
      <c r="C14" s="3">
        <v>558</v>
      </c>
    </row>
    <row r="18" spans="4:6" x14ac:dyDescent="0.25">
      <c r="D18" t="s">
        <v>70</v>
      </c>
    </row>
    <row r="19" spans="4:6" x14ac:dyDescent="0.25">
      <c r="D19" t="s">
        <v>68</v>
      </c>
      <c r="E19">
        <f>GETPIVOTDATA("Sum of Fatalities 1985-99",$A$3)</f>
        <v>3761</v>
      </c>
      <c r="F19" s="6">
        <f>E19/($E$19+$E$20)</f>
        <v>0.8708034267191479</v>
      </c>
    </row>
    <row r="20" spans="4:6" x14ac:dyDescent="0.25">
      <c r="D20" t="s">
        <v>69</v>
      </c>
      <c r="E20">
        <f>GETPIVOTDATA("Sum of Fatalities 2000-14",$A$3)</f>
        <v>558</v>
      </c>
      <c r="F20" s="6">
        <f>E20/($E$19+$E$20)</f>
        <v>0.12919657328085205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showRowColHeaders="0" showWhiteSpace="0" view="pageLayout" zoomScale="70" zoomScaleNormal="85" zoomScalePageLayoutView="70" workbookViewId="0">
      <selection activeCell="P11" sqref="P11"/>
    </sheetView>
  </sheetViews>
  <sheetFormatPr defaultRowHeight="15" x14ac:dyDescent="0.25"/>
  <sheetData>
    <row r="1" spans="1:13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airline_accidents</vt:lpstr>
      <vt:lpstr>Total Fatal Accident</vt:lpstr>
      <vt:lpstr>Safest Airline</vt:lpstr>
      <vt:lpstr>Total Fatalities</vt:lpstr>
      <vt:lpstr>Dashboard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Adedokun</dc:creator>
  <cp:lastModifiedBy>HP</cp:lastModifiedBy>
  <cp:lastPrinted>2023-07-13T17:18:29Z</cp:lastPrinted>
  <dcterms:created xsi:type="dcterms:W3CDTF">2023-07-13T13:20:41Z</dcterms:created>
  <dcterms:modified xsi:type="dcterms:W3CDTF">2023-07-13T17:56:30Z</dcterms:modified>
</cp:coreProperties>
</file>