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Publii\sites\commented-out\input\root-files\"/>
    </mc:Choice>
  </mc:AlternateContent>
  <xr:revisionPtr revIDLastSave="0" documentId="13_ncr:1_{F5E962D1-0BA9-4428-806E-ABF9F9F32875}" xr6:coauthVersionLast="45" xr6:coauthVersionMax="45" xr10:uidLastSave="{00000000-0000-0000-0000-000000000000}"/>
  <bookViews>
    <workbookView xWindow="5655" yWindow="-15480" windowWidth="19440" windowHeight="15000" activeTab="3" xr2:uid="{00000000-000D-0000-FFFF-FFFF01000000}"/>
  </bookViews>
  <sheets>
    <sheet name="OutputLengthvHDist" sheetId="1" r:id="rId1"/>
    <sheet name="Summaries" sheetId="3" r:id="rId2"/>
    <sheet name="Summary Plot" sheetId="5" r:id="rId3"/>
    <sheet name="Answers" sheetId="2" r:id="rId4"/>
    <sheet name="References" sheetId="4" r:id="rId5"/>
  </sheets>
  <definedNames>
    <definedName name="_xlnm._FilterDatabase" localSheetId="0" hidden="1">OutputLengthvHDist!$B$1:$W$617</definedName>
    <definedName name="PolyForLen">OutputLengthvHDist!$E$2:$E$617</definedName>
  </definedNames>
  <calcPr calcId="191029" calcMode="manual" concurrentCalc="0" concurrentManualCount="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6" i="2" l="1"/>
  <c r="D56" i="2"/>
  <c r="E56" i="2"/>
  <c r="D41" i="2"/>
  <c r="O41" i="2"/>
  <c r="P41" i="2"/>
  <c r="Q41" i="2"/>
  <c r="R41" i="2"/>
  <c r="S41" i="2"/>
  <c r="T41" i="2"/>
  <c r="U41" i="2"/>
  <c r="V41" i="2"/>
  <c r="G41" i="2"/>
  <c r="E41" i="2"/>
  <c r="I41" i="2"/>
  <c r="H41" i="2" a="1"/>
  <c r="H41" i="2"/>
  <c r="E71" i="2" a="1"/>
  <c r="E71" i="2"/>
  <c r="E72" i="2" a="1"/>
  <c r="E72" i="2"/>
  <c r="E73" i="2" a="1"/>
  <c r="E73" i="2"/>
  <c r="E74" i="2" a="1"/>
  <c r="E74" i="2"/>
  <c r="E75" i="2" a="1"/>
  <c r="E75" i="2"/>
  <c r="E76" i="2" a="1"/>
  <c r="E76" i="2"/>
  <c r="E77" i="2" a="1"/>
  <c r="E77" i="2"/>
  <c r="E78" i="2" a="1"/>
  <c r="E78" i="2"/>
  <c r="E79" i="2" a="1"/>
  <c r="E79" i="2"/>
  <c r="E80" i="2" a="1"/>
  <c r="E80" i="2"/>
  <c r="E81" i="2" a="1"/>
  <c r="E81" i="2"/>
  <c r="E82" i="2" a="1"/>
  <c r="E82" i="2"/>
  <c r="E83" i="2" a="1"/>
  <c r="E83" i="2"/>
  <c r="E84" i="2" a="1"/>
  <c r="E84" i="2"/>
  <c r="E85" i="2" a="1"/>
  <c r="E85" i="2"/>
  <c r="E86" i="2" a="1"/>
  <c r="E86" i="2"/>
  <c r="E87" i="2" a="1"/>
  <c r="E87" i="2"/>
  <c r="E70" i="2" a="1"/>
  <c r="E70" i="2"/>
  <c r="T56" i="2"/>
  <c r="D60" i="2"/>
  <c r="E60" i="2"/>
  <c r="AD56" i="2"/>
  <c r="D63" i="2"/>
  <c r="E63" i="2"/>
  <c r="Q56" i="2"/>
  <c r="D58" i="2"/>
  <c r="E58" i="2"/>
  <c r="P56" i="2"/>
  <c r="D57" i="2"/>
  <c r="E57" i="2"/>
  <c r="R56" i="2"/>
  <c r="D59" i="2"/>
  <c r="E59" i="2"/>
  <c r="S56" i="2"/>
  <c r="U56" i="2"/>
  <c r="V56" i="2"/>
  <c r="W56" i="2"/>
  <c r="X56" i="2"/>
  <c r="Y56" i="2"/>
  <c r="Z56" i="2"/>
  <c r="AA56" i="2"/>
  <c r="AB56" i="2"/>
  <c r="D61" i="2"/>
  <c r="E61" i="2"/>
  <c r="AC56" i="2"/>
  <c r="D62" i="2"/>
  <c r="E62" i="2"/>
  <c r="AE56" i="2"/>
  <c r="D64" i="2"/>
  <c r="E64" i="2"/>
  <c r="AF56" i="2"/>
  <c r="D65" i="2"/>
  <c r="E65" i="2"/>
  <c r="E52" i="2"/>
  <c r="F52" i="2"/>
  <c r="G52" i="2"/>
  <c r="H52" i="2"/>
  <c r="I52" i="2"/>
  <c r="J52" i="2"/>
  <c r="K52" i="2"/>
  <c r="L52" i="2"/>
  <c r="E50" i="2"/>
  <c r="F50" i="2"/>
  <c r="G50" i="2"/>
  <c r="H50" i="2"/>
  <c r="I50" i="2"/>
  <c r="J50" i="2"/>
  <c r="K50" i="2"/>
  <c r="L50" i="2"/>
  <c r="E51" i="2"/>
  <c r="F51" i="2"/>
  <c r="G51" i="2"/>
  <c r="H51" i="2"/>
  <c r="I51" i="2"/>
  <c r="J51" i="2"/>
  <c r="K51" i="2"/>
  <c r="L51" i="2"/>
  <c r="G49" i="2"/>
  <c r="H49" i="2"/>
  <c r="I49" i="2"/>
  <c r="J49" i="2"/>
  <c r="K49" i="2"/>
  <c r="L49" i="2"/>
  <c r="F49" i="2"/>
  <c r="E49" i="2"/>
  <c r="G48" i="2"/>
  <c r="H48" i="2"/>
  <c r="I48" i="2"/>
  <c r="J48" i="2"/>
  <c r="K48" i="2"/>
  <c r="L48" i="2"/>
  <c r="F48" i="2"/>
  <c r="E48" i="2"/>
  <c r="L47" i="2"/>
  <c r="K47" i="2"/>
  <c r="J47" i="2"/>
  <c r="I47" i="2"/>
  <c r="H47" i="2"/>
  <c r="G47" i="2"/>
  <c r="F47" i="2"/>
  <c r="E47" i="2"/>
  <c r="D40" i="2"/>
  <c r="O40" i="2"/>
  <c r="D39" i="2"/>
  <c r="P39" i="2"/>
  <c r="D38" i="2"/>
  <c r="O38" i="2"/>
  <c r="D37" i="2"/>
  <c r="Q37" i="2"/>
  <c r="T37" i="2"/>
  <c r="O37" i="2"/>
  <c r="H39" i="2" a="1"/>
  <c r="H39" i="2"/>
  <c r="H37" i="2" a="1"/>
  <c r="H37" i="2"/>
  <c r="U39" i="2"/>
  <c r="P37" i="2"/>
  <c r="S37" i="2"/>
  <c r="V37" i="2"/>
  <c r="R37" i="2"/>
  <c r="U37" i="2"/>
  <c r="H38" i="2" a="1"/>
  <c r="H38" i="2"/>
  <c r="O39" i="2"/>
  <c r="V40" i="2"/>
  <c r="R40" i="2"/>
  <c r="S39" i="2"/>
  <c r="U40" i="2"/>
  <c r="Q40" i="2"/>
  <c r="Q39" i="2"/>
  <c r="T40" i="2"/>
  <c r="P40" i="2"/>
  <c r="H40" i="2" a="1"/>
  <c r="H40" i="2"/>
  <c r="S40" i="2"/>
  <c r="V39" i="2"/>
  <c r="R39" i="2"/>
  <c r="T39" i="2"/>
  <c r="V38" i="2"/>
  <c r="R38" i="2"/>
  <c r="U38" i="2"/>
  <c r="Q38" i="2"/>
  <c r="T38" i="2"/>
  <c r="P38" i="2"/>
  <c r="S38" i="2"/>
  <c r="J96" i="3" a="1"/>
  <c r="J96" i="3"/>
  <c r="I97" i="3" a="1"/>
  <c r="I97" i="3"/>
  <c r="J97" i="3" a="1"/>
  <c r="J97" i="3"/>
  <c r="H98" i="3" a="1"/>
  <c r="H98" i="3"/>
  <c r="I98" i="3" a="1"/>
  <c r="I98" i="3"/>
  <c r="J98" i="3" a="1"/>
  <c r="J98" i="3"/>
  <c r="G99" i="3" a="1"/>
  <c r="G99" i="3"/>
  <c r="H99" i="3" a="1"/>
  <c r="H99" i="3"/>
  <c r="I99" i="3" a="1"/>
  <c r="I99" i="3"/>
  <c r="J99" i="3" a="1"/>
  <c r="J99" i="3"/>
  <c r="F100" i="3" a="1"/>
  <c r="F100" i="3"/>
  <c r="G100" i="3" a="1"/>
  <c r="G100" i="3"/>
  <c r="H100" i="3" a="1"/>
  <c r="H100" i="3"/>
  <c r="I100" i="3" a="1"/>
  <c r="I100" i="3"/>
  <c r="J100" i="3" a="1"/>
  <c r="J100" i="3"/>
  <c r="F101" i="3" a="1"/>
  <c r="F101" i="3"/>
  <c r="G101" i="3" a="1"/>
  <c r="G101" i="3"/>
  <c r="H101" i="3" a="1"/>
  <c r="H101" i="3"/>
  <c r="I101" i="3" a="1"/>
  <c r="I101" i="3"/>
  <c r="J101" i="3" a="1"/>
  <c r="J101" i="3"/>
  <c r="D102" i="3" a="1"/>
  <c r="D102" i="3"/>
  <c r="E102" i="3" a="1"/>
  <c r="E102" i="3"/>
  <c r="F102" i="3" a="1"/>
  <c r="F102" i="3"/>
  <c r="G102" i="3" a="1"/>
  <c r="G102" i="3"/>
  <c r="H102" i="3" a="1"/>
  <c r="H102" i="3"/>
  <c r="I102" i="3" a="1"/>
  <c r="I102" i="3"/>
  <c r="J102" i="3" a="1"/>
  <c r="J102" i="3"/>
  <c r="E37" i="2"/>
  <c r="I37" i="2"/>
  <c r="G37" i="2"/>
  <c r="E39" i="2"/>
  <c r="G40" i="2"/>
  <c r="E40" i="2"/>
  <c r="G39" i="2"/>
  <c r="E38" i="2"/>
  <c r="G38" i="2"/>
  <c r="B100" i="3"/>
  <c r="B101" i="3"/>
  <c r="B102" i="3"/>
  <c r="B94" i="3"/>
  <c r="B95" i="3"/>
  <c r="B96" i="3"/>
  <c r="B97" i="3"/>
  <c r="B98" i="3"/>
  <c r="B99" i="3"/>
  <c r="B85" i="3"/>
  <c r="B86" i="3"/>
  <c r="B87" i="3"/>
  <c r="B88" i="3"/>
  <c r="B89" i="3"/>
  <c r="B90" i="3"/>
  <c r="B91" i="3"/>
  <c r="B92" i="3"/>
  <c r="B93" i="3"/>
  <c r="B75" i="3"/>
  <c r="B76" i="3"/>
  <c r="B77" i="3"/>
  <c r="B78" i="3"/>
  <c r="B79" i="3"/>
  <c r="B80" i="3"/>
  <c r="B81" i="3"/>
  <c r="B82" i="3"/>
  <c r="B83" i="3"/>
  <c r="B84" i="3"/>
  <c r="B74" i="3"/>
  <c r="B73" i="3"/>
  <c r="D6" i="2"/>
  <c r="E6" i="2"/>
  <c r="D7" i="2"/>
  <c r="E7" i="2"/>
  <c r="D8" i="2"/>
  <c r="E8" i="2"/>
  <c r="D9" i="2"/>
  <c r="E9" i="2"/>
  <c r="D10" i="2"/>
  <c r="E10" i="2"/>
  <c r="D11" i="2"/>
  <c r="E11" i="2"/>
  <c r="D12" i="2"/>
  <c r="F12" i="2"/>
  <c r="D13" i="2"/>
  <c r="E13" i="2"/>
  <c r="D14" i="2"/>
  <c r="E14" i="2"/>
  <c r="D5" i="2"/>
  <c r="E5" i="2"/>
  <c r="D4" i="2"/>
  <c r="K4" i="2"/>
  <c r="D388" i="1"/>
  <c r="C388" i="1"/>
  <c r="B388" i="1"/>
  <c r="D489" i="1"/>
  <c r="C489" i="1"/>
  <c r="D490" i="1"/>
  <c r="D389" i="1"/>
  <c r="C389" i="1"/>
  <c r="B389" i="1"/>
  <c r="D297" i="1"/>
  <c r="C297" i="1"/>
  <c r="B297" i="1"/>
  <c r="D390" i="1"/>
  <c r="C390" i="1"/>
  <c r="D298" i="1"/>
  <c r="D227" i="1"/>
  <c r="D299" i="1"/>
  <c r="C299" i="1"/>
  <c r="B299" i="1"/>
  <c r="D228" i="1"/>
  <c r="C228" i="1"/>
  <c r="D229" i="1"/>
  <c r="D123" i="1"/>
  <c r="C123" i="1"/>
  <c r="D391" i="1"/>
  <c r="C391" i="1"/>
  <c r="B391" i="1"/>
  <c r="D133" i="1"/>
  <c r="C133" i="1"/>
  <c r="D128" i="1"/>
  <c r="D120" i="1"/>
  <c r="D491" i="1"/>
  <c r="C491" i="1"/>
  <c r="B491" i="1"/>
  <c r="D43" i="1"/>
  <c r="C43" i="1"/>
  <c r="D132" i="1"/>
  <c r="D392" i="1"/>
  <c r="C392" i="1"/>
  <c r="B392" i="1"/>
  <c r="D230" i="1"/>
  <c r="C230" i="1"/>
  <c r="B230" i="1"/>
  <c r="D300" i="1"/>
  <c r="C300" i="1"/>
  <c r="D492" i="1"/>
  <c r="D44" i="1"/>
  <c r="D124" i="1"/>
  <c r="C124" i="1"/>
  <c r="B124" i="1"/>
  <c r="D493" i="1"/>
  <c r="C493" i="1"/>
  <c r="D117" i="1"/>
  <c r="D301" i="1"/>
  <c r="D231" i="1"/>
  <c r="C231" i="1"/>
  <c r="B231" i="1"/>
  <c r="D45" i="1"/>
  <c r="C45" i="1"/>
  <c r="D232" i="1"/>
  <c r="D494" i="1"/>
  <c r="D495" i="1"/>
  <c r="C495" i="1"/>
  <c r="B495" i="1"/>
  <c r="D496" i="1"/>
  <c r="C496" i="1"/>
  <c r="D46" i="1"/>
  <c r="D497" i="1"/>
  <c r="C497" i="1"/>
  <c r="D233" i="1"/>
  <c r="C233" i="1"/>
  <c r="B233" i="1"/>
  <c r="D393" i="1"/>
  <c r="C393" i="1"/>
  <c r="D394" i="1"/>
  <c r="D131" i="1"/>
  <c r="C131" i="1"/>
  <c r="B131" i="1"/>
  <c r="D395" i="1"/>
  <c r="D302" i="1"/>
  <c r="C302" i="1"/>
  <c r="D121" i="1"/>
  <c r="D498" i="1"/>
  <c r="C498" i="1"/>
  <c r="D499" i="1"/>
  <c r="D303" i="1"/>
  <c r="C303" i="1"/>
  <c r="D500" i="1"/>
  <c r="D7" i="1"/>
  <c r="D501" i="1"/>
  <c r="C501" i="1"/>
  <c r="D304" i="1"/>
  <c r="C304" i="1"/>
  <c r="D396" i="1"/>
  <c r="D47" i="1"/>
  <c r="C47" i="1"/>
  <c r="B47" i="1"/>
  <c r="D305" i="1"/>
  <c r="C305" i="1"/>
  <c r="D502" i="1"/>
  <c r="D503" i="1"/>
  <c r="D48" i="1"/>
  <c r="C48" i="1"/>
  <c r="B48" i="1"/>
  <c r="D397" i="1"/>
  <c r="D49" i="1"/>
  <c r="D504" i="1"/>
  <c r="D50" i="1"/>
  <c r="D51" i="1"/>
  <c r="D125" i="1"/>
  <c r="D52" i="1"/>
  <c r="D53" i="1"/>
  <c r="D398" i="1"/>
  <c r="C398" i="1"/>
  <c r="D127" i="1"/>
  <c r="D234" i="1"/>
  <c r="C234" i="1"/>
  <c r="B234" i="1"/>
  <c r="D54" i="1"/>
  <c r="C54" i="1"/>
  <c r="D399" i="1"/>
  <c r="C399" i="1"/>
  <c r="D505" i="1"/>
  <c r="D400" i="1"/>
  <c r="C400" i="1"/>
  <c r="B400" i="1"/>
  <c r="D8" i="1"/>
  <c r="C8" i="1"/>
  <c r="B8" i="1"/>
  <c r="D401" i="1"/>
  <c r="D402" i="1"/>
  <c r="D306" i="1"/>
  <c r="C306" i="1"/>
  <c r="B306" i="1"/>
  <c r="D55" i="1"/>
  <c r="C55" i="1"/>
  <c r="D403" i="1"/>
  <c r="D307" i="1"/>
  <c r="D506" i="1"/>
  <c r="C506" i="1"/>
  <c r="B506" i="1"/>
  <c r="D308" i="1"/>
  <c r="D235" i="1"/>
  <c r="C235" i="1"/>
  <c r="D309" i="1"/>
  <c r="D236" i="1"/>
  <c r="C236" i="1"/>
  <c r="B236" i="1"/>
  <c r="D404" i="1"/>
  <c r="C404" i="1"/>
  <c r="B404" i="1"/>
  <c r="D507" i="1"/>
  <c r="C507" i="1"/>
  <c r="D405" i="1"/>
  <c r="D118" i="1"/>
  <c r="C118" i="1"/>
  <c r="B118" i="1"/>
  <c r="D508" i="1"/>
  <c r="C508" i="1"/>
  <c r="B508" i="1"/>
  <c r="D237" i="1"/>
  <c r="D238" i="1"/>
  <c r="D56" i="1"/>
  <c r="C56" i="1"/>
  <c r="B56" i="1"/>
  <c r="D134" i="1"/>
  <c r="D310" i="1"/>
  <c r="D57" i="1"/>
  <c r="D116" i="1"/>
  <c r="C116" i="1"/>
  <c r="B116" i="1"/>
  <c r="D114" i="1"/>
  <c r="D311" i="1"/>
  <c r="C311" i="1"/>
  <c r="D239" i="1"/>
  <c r="D240" i="1"/>
  <c r="C240" i="1"/>
  <c r="B240" i="1"/>
  <c r="D406" i="1"/>
  <c r="C406" i="1"/>
  <c r="D509" i="1"/>
  <c r="C509" i="1"/>
  <c r="D312" i="1"/>
  <c r="D122" i="1"/>
  <c r="C122" i="1"/>
  <c r="B122" i="1"/>
  <c r="D126" i="1"/>
  <c r="C126" i="1"/>
  <c r="B126" i="1"/>
  <c r="D241" i="1"/>
  <c r="D407" i="1"/>
  <c r="D242" i="1"/>
  <c r="C242" i="1"/>
  <c r="B242" i="1"/>
  <c r="D408" i="1"/>
  <c r="C408" i="1"/>
  <c r="D58" i="1"/>
  <c r="D510" i="1"/>
  <c r="D119" i="1"/>
  <c r="C119" i="1"/>
  <c r="B119" i="1"/>
  <c r="D313" i="1"/>
  <c r="D409" i="1"/>
  <c r="C409" i="1"/>
  <c r="D511" i="1"/>
  <c r="D314" i="1"/>
  <c r="C314" i="1"/>
  <c r="B314" i="1"/>
  <c r="D410" i="1"/>
  <c r="C410" i="1"/>
  <c r="B410" i="1"/>
  <c r="D129" i="1"/>
  <c r="C129" i="1"/>
  <c r="D512" i="1"/>
  <c r="D130" i="1"/>
  <c r="C130" i="1"/>
  <c r="B130" i="1"/>
  <c r="D115" i="1"/>
  <c r="C115" i="1"/>
  <c r="B115" i="1"/>
  <c r="D315" i="1"/>
  <c r="D9" i="1"/>
  <c r="D513" i="1"/>
  <c r="C513" i="1"/>
  <c r="B513" i="1"/>
  <c r="D514" i="1"/>
  <c r="D515" i="1"/>
  <c r="D411" i="1"/>
  <c r="D316" i="1"/>
  <c r="C316" i="1"/>
  <c r="B316" i="1"/>
  <c r="D412" i="1"/>
  <c r="D413" i="1"/>
  <c r="C413" i="1"/>
  <c r="D323" i="1"/>
  <c r="D333" i="1"/>
  <c r="C333" i="1"/>
  <c r="B333" i="1"/>
  <c r="D243" i="1"/>
  <c r="C243" i="1"/>
  <c r="B243" i="1"/>
  <c r="D244" i="1"/>
  <c r="C244" i="1"/>
  <c r="D135" i="1"/>
  <c r="D245" i="1"/>
  <c r="C245" i="1"/>
  <c r="B245" i="1"/>
  <c r="D136" i="1"/>
  <c r="C136" i="1"/>
  <c r="B136" i="1"/>
  <c r="D516" i="1"/>
  <c r="C516" i="1"/>
  <c r="D59" i="1"/>
  <c r="D60" i="1"/>
  <c r="C60" i="1"/>
  <c r="B60" i="1"/>
  <c r="D517" i="1"/>
  <c r="C517" i="1"/>
  <c r="B517" i="1"/>
  <c r="D137" i="1"/>
  <c r="C137" i="1"/>
  <c r="D138" i="1"/>
  <c r="D414" i="1"/>
  <c r="C414" i="1"/>
  <c r="D246" i="1"/>
  <c r="C246" i="1"/>
  <c r="B246" i="1"/>
  <c r="D139" i="1"/>
  <c r="C139" i="1"/>
  <c r="D10" i="1"/>
  <c r="D61" i="1"/>
  <c r="C61" i="1"/>
  <c r="B61" i="1"/>
  <c r="D518" i="1"/>
  <c r="C518" i="1"/>
  <c r="B518" i="1"/>
  <c r="D519" i="1"/>
  <c r="C519" i="1"/>
  <c r="B519" i="1"/>
  <c r="D520" i="1"/>
  <c r="D319" i="1"/>
  <c r="C319" i="1"/>
  <c r="D521" i="1"/>
  <c r="C521" i="1"/>
  <c r="D140" i="1"/>
  <c r="C140" i="1"/>
  <c r="D141" i="1"/>
  <c r="D522" i="1"/>
  <c r="D142" i="1"/>
  <c r="C142" i="1"/>
  <c r="B142" i="1"/>
  <c r="D247" i="1"/>
  <c r="C247" i="1"/>
  <c r="B247" i="1"/>
  <c r="D248" i="1"/>
  <c r="C248" i="1"/>
  <c r="D415" i="1"/>
  <c r="C415" i="1"/>
  <c r="D11" i="1"/>
  <c r="C11" i="1"/>
  <c r="B11" i="1"/>
  <c r="D143" i="1"/>
  <c r="D523" i="1"/>
  <c r="D524" i="1"/>
  <c r="C524" i="1"/>
  <c r="D320" i="1"/>
  <c r="C320" i="1"/>
  <c r="B320" i="1"/>
  <c r="D62" i="1"/>
  <c r="C62" i="1"/>
  <c r="B62" i="1"/>
  <c r="D334" i="1"/>
  <c r="C334" i="1"/>
  <c r="D416" i="1"/>
  <c r="C416" i="1"/>
  <c r="D525" i="1"/>
  <c r="C525" i="1"/>
  <c r="B525" i="1"/>
  <c r="D417" i="1"/>
  <c r="D63" i="1"/>
  <c r="D326" i="1"/>
  <c r="C326" i="1"/>
  <c r="D249" i="1"/>
  <c r="D250" i="1"/>
  <c r="D251" i="1"/>
  <c r="C251" i="1"/>
  <c r="B251" i="1"/>
  <c r="D526" i="1"/>
  <c r="C526" i="1"/>
  <c r="D527" i="1"/>
  <c r="C527" i="1"/>
  <c r="D332" i="1"/>
  <c r="D144" i="1"/>
  <c r="C144" i="1"/>
  <c r="B144" i="1"/>
  <c r="D418" i="1"/>
  <c r="C418" i="1"/>
  <c r="B418" i="1"/>
  <c r="D252" i="1"/>
  <c r="D145" i="1"/>
  <c r="D419" i="1"/>
  <c r="C419" i="1"/>
  <c r="B419" i="1"/>
  <c r="D253" i="1"/>
  <c r="D528" i="1"/>
  <c r="D322" i="1"/>
  <c r="D146" i="1"/>
  <c r="C146" i="1"/>
  <c r="B146" i="1"/>
  <c r="D147" i="1"/>
  <c r="D64" i="1"/>
  <c r="D420" i="1"/>
  <c r="D529" i="1"/>
  <c r="C529" i="1"/>
  <c r="B529" i="1"/>
  <c r="D325" i="1"/>
  <c r="D421" i="1"/>
  <c r="C421" i="1"/>
  <c r="D65" i="1"/>
  <c r="D148" i="1"/>
  <c r="C148" i="1"/>
  <c r="B148" i="1"/>
  <c r="D530" i="1"/>
  <c r="C530" i="1"/>
  <c r="D337" i="1"/>
  <c r="C337" i="1"/>
  <c r="D531" i="1"/>
  <c r="D149" i="1"/>
  <c r="C149" i="1"/>
  <c r="B149" i="1"/>
  <c r="D532" i="1"/>
  <c r="C532" i="1"/>
  <c r="B532" i="1"/>
  <c r="D533" i="1"/>
  <c r="D330" i="1"/>
  <c r="D534" i="1"/>
  <c r="C534" i="1"/>
  <c r="B534" i="1"/>
  <c r="D66" i="1"/>
  <c r="D67" i="1"/>
  <c r="D422" i="1"/>
  <c r="D254" i="1"/>
  <c r="C254" i="1"/>
  <c r="B254" i="1"/>
  <c r="D423" i="1"/>
  <c r="D424" i="1"/>
  <c r="C424" i="1"/>
  <c r="D68" i="1"/>
  <c r="D12" i="1"/>
  <c r="C12" i="1"/>
  <c r="B12" i="1"/>
  <c r="D255" i="1"/>
  <c r="D425" i="1"/>
  <c r="D426" i="1"/>
  <c r="D317" i="1"/>
  <c r="C317" i="1"/>
  <c r="B317" i="1"/>
  <c r="D69" i="1"/>
  <c r="C69" i="1"/>
  <c r="B69" i="1"/>
  <c r="D256" i="1"/>
  <c r="D427" i="1"/>
  <c r="D257" i="1"/>
  <c r="C257" i="1"/>
  <c r="B257" i="1"/>
  <c r="D535" i="1"/>
  <c r="C535" i="1"/>
  <c r="D150" i="1"/>
  <c r="D13" i="1"/>
  <c r="D70" i="1"/>
  <c r="C70" i="1"/>
  <c r="B70" i="1"/>
  <c r="D151" i="1"/>
  <c r="C151" i="1"/>
  <c r="D152" i="1"/>
  <c r="C152" i="1"/>
  <c r="D536" i="1"/>
  <c r="D428" i="1"/>
  <c r="C428" i="1"/>
  <c r="B428" i="1"/>
  <c r="D324" i="1"/>
  <c r="C324" i="1"/>
  <c r="B324" i="1"/>
  <c r="D537" i="1"/>
  <c r="D429" i="1"/>
  <c r="D538" i="1"/>
  <c r="C538" i="1"/>
  <c r="B538" i="1"/>
  <c r="D71" i="1"/>
  <c r="D72" i="1"/>
  <c r="D258" i="1"/>
  <c r="D430" i="1"/>
  <c r="C430" i="1"/>
  <c r="B430" i="1"/>
  <c r="D153" i="1"/>
  <c r="C153" i="1"/>
  <c r="B153" i="1"/>
  <c r="D431" i="1"/>
  <c r="D14" i="1"/>
  <c r="D539" i="1"/>
  <c r="C539" i="1"/>
  <c r="B539" i="1"/>
  <c r="D154" i="1"/>
  <c r="D540" i="1"/>
  <c r="C540" i="1"/>
  <c r="D541" i="1"/>
  <c r="D432" i="1"/>
  <c r="D331" i="1"/>
  <c r="C331" i="1"/>
  <c r="D321" i="1"/>
  <c r="C321" i="1"/>
  <c r="B321" i="1"/>
  <c r="D327" i="1"/>
  <c r="D155" i="1"/>
  <c r="D156" i="1"/>
  <c r="C156" i="1"/>
  <c r="B156" i="1"/>
  <c r="D157" i="1"/>
  <c r="D15" i="1"/>
  <c r="C15" i="1"/>
  <c r="D328" i="1"/>
  <c r="D318" i="1"/>
  <c r="C318" i="1"/>
  <c r="D259" i="1"/>
  <c r="C259" i="1"/>
  <c r="B259" i="1"/>
  <c r="D336" i="1"/>
  <c r="D433" i="1"/>
  <c r="C433" i="1"/>
  <c r="D434" i="1"/>
  <c r="C434" i="1"/>
  <c r="B434" i="1"/>
  <c r="D158" i="1"/>
  <c r="D435" i="1"/>
  <c r="C435" i="1"/>
  <c r="D335" i="1"/>
  <c r="D542" i="1"/>
  <c r="C542" i="1"/>
  <c r="B542" i="1"/>
  <c r="D543" i="1"/>
  <c r="C543" i="1"/>
  <c r="B543" i="1"/>
  <c r="D73" i="1"/>
  <c r="D436" i="1"/>
  <c r="C436" i="1"/>
  <c r="B436" i="1"/>
  <c r="D74" i="1"/>
  <c r="C74" i="1"/>
  <c r="B74" i="1"/>
  <c r="D159" i="1"/>
  <c r="C159" i="1"/>
  <c r="D329" i="1"/>
  <c r="D544" i="1"/>
  <c r="D545" i="1"/>
  <c r="C545" i="1"/>
  <c r="B545" i="1"/>
  <c r="D546" i="1"/>
  <c r="D437" i="1"/>
  <c r="D438" i="1"/>
  <c r="C438" i="1"/>
  <c r="D439" i="1"/>
  <c r="C439" i="1"/>
  <c r="B439" i="1"/>
  <c r="D338" i="1"/>
  <c r="C338" i="1"/>
  <c r="D339" i="1"/>
  <c r="D340" i="1"/>
  <c r="D260" i="1"/>
  <c r="C260" i="1"/>
  <c r="B260" i="1"/>
  <c r="D261" i="1"/>
  <c r="D341" i="1"/>
  <c r="D160" i="1"/>
  <c r="C160" i="1"/>
  <c r="D547" i="1"/>
  <c r="C547" i="1"/>
  <c r="B547" i="1"/>
  <c r="D262" i="1"/>
  <c r="C262" i="1"/>
  <c r="D161" i="1"/>
  <c r="D86" i="1"/>
  <c r="D162" i="1"/>
  <c r="C162" i="1"/>
  <c r="D81" i="1"/>
  <c r="C81" i="1"/>
  <c r="B81" i="1"/>
  <c r="D548" i="1"/>
  <c r="C548" i="1"/>
  <c r="D263" i="1"/>
  <c r="D549" i="1"/>
  <c r="C549" i="1"/>
  <c r="D550" i="1"/>
  <c r="C550" i="1"/>
  <c r="B550" i="1"/>
  <c r="D16" i="1"/>
  <c r="C16" i="1"/>
  <c r="D342" i="1"/>
  <c r="D440" i="1"/>
  <c r="D343" i="1"/>
  <c r="C343" i="1"/>
  <c r="B343" i="1"/>
  <c r="D163" i="1"/>
  <c r="C163" i="1"/>
  <c r="B163" i="1"/>
  <c r="D76" i="1"/>
  <c r="D441" i="1"/>
  <c r="C441" i="1"/>
  <c r="D442" i="1"/>
  <c r="C442" i="1"/>
  <c r="B442" i="1"/>
  <c r="D264" i="1"/>
  <c r="D17" i="1"/>
  <c r="D551" i="1"/>
  <c r="C551" i="1"/>
  <c r="D265" i="1"/>
  <c r="C265" i="1"/>
  <c r="B265" i="1"/>
  <c r="D552" i="1"/>
  <c r="C552" i="1"/>
  <c r="B552" i="1"/>
  <c r="D344" i="1"/>
  <c r="C344" i="1"/>
  <c r="D443" i="1"/>
  <c r="C443" i="1"/>
  <c r="D345" i="1"/>
  <c r="C345" i="1"/>
  <c r="B345" i="1"/>
  <c r="D346" i="1"/>
  <c r="D553" i="1"/>
  <c r="D444" i="1"/>
  <c r="C444" i="1"/>
  <c r="D87" i="1"/>
  <c r="C87" i="1"/>
  <c r="B87" i="1"/>
  <c r="D554" i="1"/>
  <c r="C554" i="1"/>
  <c r="B554" i="1"/>
  <c r="D445" i="1"/>
  <c r="D555" i="1"/>
  <c r="C555" i="1"/>
  <c r="D556" i="1"/>
  <c r="C556" i="1"/>
  <c r="B556" i="1"/>
  <c r="D266" i="1"/>
  <c r="D164" i="1"/>
  <c r="D165" i="1"/>
  <c r="C165" i="1"/>
  <c r="D347" i="1"/>
  <c r="C347" i="1"/>
  <c r="B347" i="1"/>
  <c r="D557" i="1"/>
  <c r="C557" i="1"/>
  <c r="D558" i="1"/>
  <c r="D559" i="1"/>
  <c r="C559" i="1"/>
  <c r="D560" i="1"/>
  <c r="C560" i="1"/>
  <c r="B560" i="1"/>
  <c r="D18" i="1"/>
  <c r="C18" i="1"/>
  <c r="D348" i="1"/>
  <c r="D349" i="1"/>
  <c r="D267" i="1"/>
  <c r="C267" i="1"/>
  <c r="B267" i="1"/>
  <c r="D561" i="1"/>
  <c r="C561" i="1"/>
  <c r="B561" i="1"/>
  <c r="D166" i="1"/>
  <c r="D446" i="1"/>
  <c r="C446" i="1"/>
  <c r="D447" i="1"/>
  <c r="C447" i="1"/>
  <c r="B447" i="1"/>
  <c r="D167" i="1"/>
  <c r="D168" i="1"/>
  <c r="D19" i="1"/>
  <c r="C19" i="1"/>
  <c r="D169" i="1"/>
  <c r="C169" i="1"/>
  <c r="B169" i="1"/>
  <c r="D448" i="1"/>
  <c r="C448" i="1"/>
  <c r="B448" i="1"/>
  <c r="D170" i="1"/>
  <c r="C170" i="1"/>
  <c r="D82" i="1"/>
  <c r="C82" i="1"/>
  <c r="D268" i="1"/>
  <c r="C268" i="1"/>
  <c r="B268" i="1"/>
  <c r="D449" i="1"/>
  <c r="D562" i="1"/>
  <c r="D269" i="1"/>
  <c r="C269" i="1"/>
  <c r="D450" i="1"/>
  <c r="C450" i="1"/>
  <c r="B450" i="1"/>
  <c r="D270" i="1"/>
  <c r="C270" i="1"/>
  <c r="B270" i="1"/>
  <c r="D451" i="1"/>
  <c r="D563" i="1"/>
  <c r="C563" i="1"/>
  <c r="D564" i="1"/>
  <c r="C564" i="1"/>
  <c r="B564" i="1"/>
  <c r="D78" i="1"/>
  <c r="D350" i="1"/>
  <c r="D351" i="1"/>
  <c r="D171" i="1"/>
  <c r="C171" i="1"/>
  <c r="B171" i="1"/>
  <c r="D271" i="1"/>
  <c r="D75" i="1"/>
  <c r="D172" i="1"/>
  <c r="C172" i="1"/>
  <c r="D173" i="1"/>
  <c r="C173" i="1"/>
  <c r="B173" i="1"/>
  <c r="D83" i="1"/>
  <c r="C83" i="1"/>
  <c r="D452" i="1"/>
  <c r="D565" i="1"/>
  <c r="D174" i="1"/>
  <c r="C174" i="1"/>
  <c r="B174" i="1"/>
  <c r="D352" i="1"/>
  <c r="C352" i="1"/>
  <c r="B352" i="1"/>
  <c r="D175" i="1"/>
  <c r="D176" i="1"/>
  <c r="C176" i="1"/>
  <c r="D20" i="1"/>
  <c r="D77" i="1"/>
  <c r="D177" i="1"/>
  <c r="D88" i="1"/>
  <c r="C88" i="1"/>
  <c r="B88" i="1"/>
  <c r="D89" i="1"/>
  <c r="D453" i="1"/>
  <c r="D353" i="1"/>
  <c r="D354" i="1"/>
  <c r="C354" i="1"/>
  <c r="B354" i="1"/>
  <c r="D84" i="1"/>
  <c r="D178" i="1"/>
  <c r="D2" i="1"/>
  <c r="C2" i="1"/>
  <c r="D566" i="1"/>
  <c r="C566" i="1"/>
  <c r="B566" i="1"/>
  <c r="D90" i="1"/>
  <c r="D179" i="1"/>
  <c r="D21" i="1"/>
  <c r="D180" i="1"/>
  <c r="C180" i="1"/>
  <c r="B180" i="1"/>
  <c r="D454" i="1"/>
  <c r="D91" i="1"/>
  <c r="D455" i="1"/>
  <c r="C455" i="1"/>
  <c r="D22" i="1"/>
  <c r="C22" i="1"/>
  <c r="B22" i="1"/>
  <c r="D567" i="1"/>
  <c r="D568" i="1"/>
  <c r="D355" i="1"/>
  <c r="D181" i="1"/>
  <c r="C181" i="1"/>
  <c r="B181" i="1"/>
  <c r="D23" i="1"/>
  <c r="D24" i="1"/>
  <c r="D569" i="1"/>
  <c r="C569" i="1"/>
  <c r="D456" i="1"/>
  <c r="C456" i="1"/>
  <c r="B456" i="1"/>
  <c r="D457" i="1"/>
  <c r="D458" i="1"/>
  <c r="D182" i="1"/>
  <c r="D459" i="1"/>
  <c r="C459" i="1"/>
  <c r="B459" i="1"/>
  <c r="D80" i="1"/>
  <c r="D356" i="1"/>
  <c r="D570" i="1"/>
  <c r="C570" i="1"/>
  <c r="D460" i="1"/>
  <c r="C460" i="1"/>
  <c r="B460" i="1"/>
  <c r="D571" i="1"/>
  <c r="D572" i="1"/>
  <c r="D272" i="1"/>
  <c r="D273" i="1"/>
  <c r="C273" i="1"/>
  <c r="B273" i="1"/>
  <c r="D79" i="1"/>
  <c r="D573" i="1"/>
  <c r="D25" i="1"/>
  <c r="C25" i="1"/>
  <c r="D574" i="1"/>
  <c r="C574" i="1"/>
  <c r="B574" i="1"/>
  <c r="D183" i="1"/>
  <c r="D461" i="1"/>
  <c r="D462" i="1"/>
  <c r="D575" i="1"/>
  <c r="C575" i="1"/>
  <c r="B575" i="1"/>
  <c r="D274" i="1"/>
  <c r="D275" i="1"/>
  <c r="D276" i="1"/>
  <c r="C276" i="1"/>
  <c r="D184" i="1"/>
  <c r="C184" i="1"/>
  <c r="B184" i="1"/>
  <c r="D26" i="1"/>
  <c r="D85" i="1"/>
  <c r="D463" i="1"/>
  <c r="D576" i="1"/>
  <c r="C576" i="1"/>
  <c r="D577" i="1"/>
  <c r="D578" i="1"/>
  <c r="D464" i="1"/>
  <c r="C464" i="1"/>
  <c r="D357" i="1"/>
  <c r="C357" i="1"/>
  <c r="B357" i="1"/>
  <c r="D465" i="1"/>
  <c r="D358" i="1"/>
  <c r="D579" i="1"/>
  <c r="D277" i="1"/>
  <c r="C277" i="1"/>
  <c r="B277" i="1"/>
  <c r="D359" i="1"/>
  <c r="D360" i="1"/>
  <c r="D278" i="1"/>
  <c r="C278" i="1"/>
  <c r="D185" i="1"/>
  <c r="C185" i="1"/>
  <c r="D279" i="1"/>
  <c r="D580" i="1"/>
  <c r="D186" i="1"/>
  <c r="D187" i="1"/>
  <c r="C187" i="1"/>
  <c r="B187" i="1"/>
  <c r="D466" i="1"/>
  <c r="D109" i="1"/>
  <c r="D581" i="1"/>
  <c r="D582" i="1"/>
  <c r="C582" i="1"/>
  <c r="B582" i="1"/>
  <c r="D583" i="1"/>
  <c r="D101" i="1"/>
  <c r="D188" i="1"/>
  <c r="D93" i="1"/>
  <c r="C93" i="1"/>
  <c r="B93" i="1"/>
  <c r="D31" i="1"/>
  <c r="D584" i="1"/>
  <c r="D467" i="1"/>
  <c r="C467" i="1"/>
  <c r="D189" i="1"/>
  <c r="C189" i="1"/>
  <c r="B189" i="1"/>
  <c r="D585" i="1"/>
  <c r="D586" i="1"/>
  <c r="D361" i="1"/>
  <c r="D280" i="1"/>
  <c r="C280" i="1"/>
  <c r="B280" i="1"/>
  <c r="D190" i="1"/>
  <c r="D191" i="1"/>
  <c r="C191" i="1"/>
  <c r="D468" i="1"/>
  <c r="C468" i="1"/>
  <c r="D469" i="1"/>
  <c r="D587" i="1"/>
  <c r="C587" i="1"/>
  <c r="B587" i="1"/>
  <c r="D362" i="1"/>
  <c r="C362" i="1"/>
  <c r="D363" i="1"/>
  <c r="C363" i="1"/>
  <c r="D281" i="1"/>
  <c r="C281" i="1"/>
  <c r="B281" i="1"/>
  <c r="D192" i="1"/>
  <c r="D36" i="1"/>
  <c r="C36" i="1"/>
  <c r="D588" i="1"/>
  <c r="C588" i="1"/>
  <c r="D589" i="1"/>
  <c r="C589" i="1"/>
  <c r="B589" i="1"/>
  <c r="D193" i="1"/>
  <c r="C193" i="1"/>
  <c r="B193" i="1"/>
  <c r="D590" i="1"/>
  <c r="D39" i="1"/>
  <c r="D110" i="1"/>
  <c r="C110" i="1"/>
  <c r="B110" i="1"/>
  <c r="D591" i="1"/>
  <c r="D96" i="1"/>
  <c r="C96" i="1"/>
  <c r="D364" i="1"/>
  <c r="D194" i="1"/>
  <c r="C194" i="1"/>
  <c r="D592" i="1"/>
  <c r="C592" i="1"/>
  <c r="B592" i="1"/>
  <c r="D470" i="1"/>
  <c r="D471" i="1"/>
  <c r="D195" i="1"/>
  <c r="C195" i="1"/>
  <c r="B195" i="1"/>
  <c r="D593" i="1"/>
  <c r="D365" i="1"/>
  <c r="C365" i="1"/>
  <c r="D366" i="1"/>
  <c r="D594" i="1"/>
  <c r="C594" i="1"/>
  <c r="B594" i="1"/>
  <c r="D595" i="1"/>
  <c r="D472" i="1"/>
  <c r="D196" i="1"/>
  <c r="C196" i="1"/>
  <c r="D197" i="1"/>
  <c r="C197" i="1"/>
  <c r="B197" i="1"/>
  <c r="D596" i="1"/>
  <c r="D198" i="1"/>
  <c r="C198" i="1"/>
  <c r="D199" i="1"/>
  <c r="D200" i="1"/>
  <c r="D27" i="1"/>
  <c r="C27" i="1"/>
  <c r="D103" i="1"/>
  <c r="D367" i="1"/>
  <c r="D32" i="1"/>
  <c r="C32" i="1"/>
  <c r="B32" i="1"/>
  <c r="D368" i="1"/>
  <c r="D597" i="1"/>
  <c r="C597" i="1"/>
  <c r="D100" i="1"/>
  <c r="D369" i="1"/>
  <c r="C369" i="1"/>
  <c r="B369" i="1"/>
  <c r="D598" i="1"/>
  <c r="C598" i="1"/>
  <c r="B598" i="1"/>
  <c r="D33" i="1"/>
  <c r="D41" i="1"/>
  <c r="C41" i="1"/>
  <c r="D282" i="1"/>
  <c r="C282" i="1"/>
  <c r="B282" i="1"/>
  <c r="D599" i="1"/>
  <c r="D600" i="1"/>
  <c r="C600" i="1"/>
  <c r="D201" i="1"/>
  <c r="D3" i="1"/>
  <c r="D202" i="1"/>
  <c r="C202" i="1"/>
  <c r="B202" i="1"/>
  <c r="D370" i="1"/>
  <c r="D601" i="1"/>
  <c r="D203" i="1"/>
  <c r="C203" i="1"/>
  <c r="B203" i="1"/>
  <c r="D602" i="1"/>
  <c r="D371" i="1"/>
  <c r="C371" i="1"/>
  <c r="D102" i="1"/>
  <c r="D372" i="1"/>
  <c r="C372" i="1"/>
  <c r="B372" i="1"/>
  <c r="D92" i="1"/>
  <c r="D34" i="1"/>
  <c r="D105" i="1"/>
  <c r="C105" i="1"/>
  <c r="D38" i="1"/>
  <c r="C38" i="1"/>
  <c r="B38" i="1"/>
  <c r="D373" i="1"/>
  <c r="D204" i="1"/>
  <c r="C204" i="1"/>
  <c r="D603" i="1"/>
  <c r="D283" i="1"/>
  <c r="D604" i="1"/>
  <c r="D205" i="1"/>
  <c r="D206" i="1"/>
  <c r="C206" i="1"/>
  <c r="D473" i="1"/>
  <c r="C473" i="1"/>
  <c r="B473" i="1"/>
  <c r="D605" i="1"/>
  <c r="D207" i="1"/>
  <c r="C207" i="1"/>
  <c r="D374" i="1"/>
  <c r="D375" i="1"/>
  <c r="D284" i="1"/>
  <c r="C284" i="1"/>
  <c r="B284" i="1"/>
  <c r="D474" i="1"/>
  <c r="D285" i="1"/>
  <c r="D475" i="1"/>
  <c r="C475" i="1"/>
  <c r="B475" i="1"/>
  <c r="D40" i="1"/>
  <c r="D606" i="1"/>
  <c r="C606" i="1"/>
  <c r="D108" i="1"/>
  <c r="D286" i="1"/>
  <c r="C286" i="1"/>
  <c r="B286" i="1"/>
  <c r="D607" i="1"/>
  <c r="C607" i="1"/>
  <c r="B607" i="1"/>
  <c r="D476" i="1"/>
  <c r="D208" i="1"/>
  <c r="C208" i="1"/>
  <c r="D287" i="1"/>
  <c r="C287" i="1"/>
  <c r="B287" i="1"/>
  <c r="D477" i="1"/>
  <c r="D478" i="1"/>
  <c r="C478" i="1"/>
  <c r="D479" i="1"/>
  <c r="D376" i="1"/>
  <c r="D377" i="1"/>
  <c r="C377" i="1"/>
  <c r="D95" i="1"/>
  <c r="D209" i="1"/>
  <c r="C209" i="1"/>
  <c r="D210" i="1"/>
  <c r="C210" i="1"/>
  <c r="B210" i="1"/>
  <c r="D378" i="1"/>
  <c r="D106" i="1"/>
  <c r="C106" i="1"/>
  <c r="D480" i="1"/>
  <c r="D608" i="1"/>
  <c r="C608" i="1"/>
  <c r="B608" i="1"/>
  <c r="D288" i="1"/>
  <c r="C288" i="1"/>
  <c r="B288" i="1"/>
  <c r="D211" i="1"/>
  <c r="D97" i="1"/>
  <c r="C97" i="1"/>
  <c r="D481" i="1"/>
  <c r="C481" i="1"/>
  <c r="B481" i="1"/>
  <c r="D379" i="1"/>
  <c r="D380" i="1"/>
  <c r="C380" i="1"/>
  <c r="D98" i="1"/>
  <c r="D289" i="1"/>
  <c r="C289" i="1"/>
  <c r="B289" i="1"/>
  <c r="D111" i="1"/>
  <c r="C111" i="1"/>
  <c r="B111" i="1"/>
  <c r="D30" i="1"/>
  <c r="D4" i="1"/>
  <c r="C4" i="1"/>
  <c r="D381" i="1"/>
  <c r="C381" i="1"/>
  <c r="B381" i="1"/>
  <c r="D382" i="1"/>
  <c r="D104" i="1"/>
  <c r="C104" i="1"/>
  <c r="D94" i="1"/>
  <c r="D112" i="1"/>
  <c r="D609" i="1"/>
  <c r="C609" i="1"/>
  <c r="B609" i="1"/>
  <c r="D290" i="1"/>
  <c r="D383" i="1"/>
  <c r="C383" i="1"/>
  <c r="D212" i="1"/>
  <c r="C212" i="1"/>
  <c r="B212" i="1"/>
  <c r="D291" i="1"/>
  <c r="D213" i="1"/>
  <c r="C213" i="1"/>
  <c r="D214" i="1"/>
  <c r="D384" i="1"/>
  <c r="C384" i="1"/>
  <c r="D215" i="1"/>
  <c r="C215" i="1"/>
  <c r="D292" i="1"/>
  <c r="D610" i="1"/>
  <c r="D385" i="1"/>
  <c r="D216" i="1"/>
  <c r="D293" i="1"/>
  <c r="D29" i="1"/>
  <c r="D482" i="1"/>
  <c r="C482" i="1"/>
  <c r="D483" i="1"/>
  <c r="D217" i="1"/>
  <c r="C217" i="1"/>
  <c r="B217" i="1"/>
  <c r="D218" i="1"/>
  <c r="C218" i="1"/>
  <c r="B218" i="1"/>
  <c r="D484" i="1"/>
  <c r="C484" i="1"/>
  <c r="D219" i="1"/>
  <c r="D611" i="1"/>
  <c r="C611" i="1"/>
  <c r="B611" i="1"/>
  <c r="D220" i="1"/>
  <c r="C220" i="1"/>
  <c r="B220" i="1"/>
  <c r="D28" i="1"/>
  <c r="C28" i="1"/>
  <c r="D612" i="1"/>
  <c r="D294" i="1"/>
  <c r="C294" i="1"/>
  <c r="D386" i="1"/>
  <c r="D99" i="1"/>
  <c r="C99" i="1"/>
  <c r="D485" i="1"/>
  <c r="D295" i="1"/>
  <c r="D221" i="1"/>
  <c r="D613" i="1"/>
  <c r="C613" i="1"/>
  <c r="D296" i="1"/>
  <c r="D37" i="1"/>
  <c r="C37" i="1"/>
  <c r="B37" i="1"/>
  <c r="D614" i="1"/>
  <c r="C614" i="1"/>
  <c r="B614" i="1"/>
  <c r="D222" i="1"/>
  <c r="C222" i="1"/>
  <c r="D107" i="1"/>
  <c r="D486" i="1"/>
  <c r="C486" i="1"/>
  <c r="B486" i="1"/>
  <c r="D487" i="1"/>
  <c r="C487" i="1"/>
  <c r="B487" i="1"/>
  <c r="D35" i="1"/>
  <c r="D42" i="1"/>
  <c r="D223" i="1"/>
  <c r="C223" i="1"/>
  <c r="D387" i="1"/>
  <c r="D224" i="1"/>
  <c r="D5" i="1"/>
  <c r="D113" i="1"/>
  <c r="D615" i="1"/>
  <c r="D225" i="1"/>
  <c r="C225" i="1"/>
  <c r="D616" i="1"/>
  <c r="D617" i="1"/>
  <c r="C617" i="1"/>
  <c r="B617" i="1"/>
  <c r="D226" i="1"/>
  <c r="C226" i="1"/>
  <c r="B226" i="1"/>
  <c r="D6" i="1"/>
  <c r="C6" i="1"/>
  <c r="D488" i="1"/>
  <c r="B185" i="1"/>
  <c r="D50" i="2"/>
  <c r="B576" i="1"/>
  <c r="C20" i="1"/>
  <c r="D52" i="2"/>
  <c r="D51" i="2"/>
  <c r="I12" i="2"/>
  <c r="L8" i="2"/>
  <c r="I40" i="2"/>
  <c r="I39" i="2"/>
  <c r="I38" i="2"/>
  <c r="K12" i="2"/>
  <c r="L10" i="2"/>
  <c r="K7" i="2"/>
  <c r="J7" i="2"/>
  <c r="K6" i="2"/>
  <c r="G12" i="2"/>
  <c r="G10" i="2"/>
  <c r="H8" i="2"/>
  <c r="H7" i="2"/>
  <c r="K10" i="2"/>
  <c r="L9" i="2"/>
  <c r="J11" i="2"/>
  <c r="H10" i="2"/>
  <c r="L6" i="2"/>
  <c r="E22" i="2" a="1"/>
  <c r="E22" i="2"/>
  <c r="C102" i="3" a="1"/>
  <c r="C102" i="3"/>
  <c r="F4" i="2"/>
  <c r="K14" i="2"/>
  <c r="H4" i="2"/>
  <c r="G14" i="2"/>
  <c r="L12" i="2"/>
  <c r="H12" i="2"/>
  <c r="L11" i="2"/>
  <c r="K8" i="2"/>
  <c r="G8" i="2"/>
  <c r="L7" i="2"/>
  <c r="G7" i="2"/>
  <c r="H6" i="2"/>
  <c r="J8" i="2"/>
  <c r="F8" i="2"/>
  <c r="G6" i="2"/>
  <c r="L4" i="2"/>
  <c r="L14" i="2"/>
  <c r="L13" i="2"/>
  <c r="J12" i="2"/>
  <c r="E12" i="2"/>
  <c r="G11" i="2"/>
  <c r="I8" i="2"/>
  <c r="J4" i="2"/>
  <c r="H14" i="2"/>
  <c r="H13" i="2"/>
  <c r="K11" i="2"/>
  <c r="F11" i="2"/>
  <c r="H9" i="2"/>
  <c r="F7" i="2"/>
  <c r="H11" i="2"/>
  <c r="B526" i="1"/>
  <c r="J14" i="2"/>
  <c r="F14" i="2"/>
  <c r="K13" i="2"/>
  <c r="G13" i="2"/>
  <c r="I11" i="2"/>
  <c r="J10" i="2"/>
  <c r="F10" i="2"/>
  <c r="K9" i="2"/>
  <c r="G9" i="2"/>
  <c r="I7" i="2"/>
  <c r="J6" i="2"/>
  <c r="F6" i="2"/>
  <c r="I14" i="2"/>
  <c r="J13" i="2"/>
  <c r="F13" i="2"/>
  <c r="I10" i="2"/>
  <c r="J9" i="2"/>
  <c r="F9" i="2"/>
  <c r="I6" i="2"/>
  <c r="I13" i="2"/>
  <c r="I9" i="2"/>
  <c r="L5" i="2"/>
  <c r="H5" i="2"/>
  <c r="K5" i="2"/>
  <c r="G5" i="2"/>
  <c r="J5" i="2"/>
  <c r="F5" i="2"/>
  <c r="I5" i="2"/>
  <c r="E4" i="2"/>
  <c r="I4" i="2"/>
  <c r="G4" i="2"/>
  <c r="B2" i="1"/>
  <c r="B548" i="1"/>
  <c r="B433" i="1"/>
  <c r="B151" i="1"/>
  <c r="B25" i="1"/>
  <c r="B464" i="1"/>
  <c r="B569" i="1"/>
  <c r="B331" i="1"/>
  <c r="C423" i="1"/>
  <c r="B423" i="1"/>
  <c r="C44" i="1"/>
  <c r="B44" i="1"/>
  <c r="C147" i="1"/>
  <c r="B147" i="1"/>
  <c r="C227" i="1"/>
  <c r="B227" i="1"/>
  <c r="B377" i="1"/>
  <c r="B384" i="1"/>
  <c r="B209" i="1"/>
  <c r="B276" i="1"/>
  <c r="B570" i="1"/>
  <c r="B455" i="1"/>
  <c r="B406" i="1"/>
  <c r="B54" i="1"/>
  <c r="B497" i="1"/>
  <c r="B162" i="1"/>
  <c r="B530" i="1"/>
  <c r="C376" i="1"/>
  <c r="B376" i="1"/>
  <c r="C610" i="1"/>
  <c r="B610" i="1"/>
  <c r="C285" i="1"/>
  <c r="B285" i="1"/>
  <c r="C92" i="1"/>
  <c r="B92" i="1"/>
  <c r="B215" i="1"/>
  <c r="C615" i="1"/>
  <c r="B615" i="1"/>
  <c r="C221" i="1"/>
  <c r="B221" i="1"/>
  <c r="C29" i="1"/>
  <c r="B29" i="1"/>
  <c r="B97" i="1"/>
  <c r="C367" i="1"/>
  <c r="B367" i="1"/>
  <c r="C471" i="1"/>
  <c r="B471" i="1"/>
  <c r="C66" i="1"/>
  <c r="B66" i="1"/>
  <c r="C387" i="1"/>
  <c r="B387" i="1"/>
  <c r="C386" i="1"/>
  <c r="B386" i="1"/>
  <c r="C283" i="1"/>
  <c r="B283" i="1"/>
  <c r="C601" i="1"/>
  <c r="B601" i="1"/>
  <c r="C113" i="1"/>
  <c r="B113" i="1"/>
  <c r="B223" i="1"/>
  <c r="C295" i="1"/>
  <c r="B295" i="1"/>
  <c r="B294" i="1"/>
  <c r="C293" i="1"/>
  <c r="B293" i="1"/>
  <c r="B383" i="1"/>
  <c r="C112" i="1"/>
  <c r="B112" i="1"/>
  <c r="C188" i="1"/>
  <c r="B188" i="1"/>
  <c r="C581" i="1"/>
  <c r="B581" i="1"/>
  <c r="C579" i="1"/>
  <c r="B579" i="1"/>
  <c r="C462" i="1"/>
  <c r="B462" i="1"/>
  <c r="C182" i="1"/>
  <c r="B182" i="1"/>
  <c r="C21" i="1"/>
  <c r="B21" i="1"/>
  <c r="B20" i="1"/>
  <c r="C351" i="1"/>
  <c r="B351" i="1"/>
  <c r="C53" i="1"/>
  <c r="B53" i="1"/>
  <c r="C397" i="1"/>
  <c r="B397" i="1"/>
  <c r="C494" i="1"/>
  <c r="B494" i="1"/>
  <c r="C271" i="1"/>
  <c r="B271" i="1"/>
  <c r="C604" i="1"/>
  <c r="B604" i="1"/>
  <c r="B105" i="1"/>
  <c r="C3" i="1"/>
  <c r="C5" i="1"/>
  <c r="C7" i="1"/>
  <c r="C9" i="1"/>
  <c r="C10" i="1"/>
  <c r="C13" i="1"/>
  <c r="C14" i="1"/>
  <c r="C17" i="1"/>
  <c r="C23" i="1"/>
  <c r="C24" i="1"/>
  <c r="C26" i="1"/>
  <c r="C30" i="1"/>
  <c r="C31" i="1"/>
  <c r="C33" i="1"/>
  <c r="C34" i="1"/>
  <c r="C35" i="1"/>
  <c r="C39" i="1"/>
  <c r="C40" i="1"/>
  <c r="C42" i="1"/>
  <c r="C46" i="1"/>
  <c r="C49" i="1"/>
  <c r="C50" i="1"/>
  <c r="C51" i="1"/>
  <c r="C52" i="1"/>
  <c r="C57" i="1"/>
  <c r="C58" i="1"/>
  <c r="C59" i="1"/>
  <c r="C63" i="1"/>
  <c r="C64" i="1"/>
  <c r="C65" i="1"/>
  <c r="C67" i="1"/>
  <c r="C68" i="1"/>
  <c r="C71" i="1"/>
  <c r="C72" i="1"/>
  <c r="C73" i="1"/>
  <c r="C75" i="1"/>
  <c r="C76" i="1"/>
  <c r="C77" i="1"/>
  <c r="C78" i="1"/>
  <c r="C79" i="1"/>
  <c r="C80" i="1"/>
  <c r="C84" i="1"/>
  <c r="C85" i="1"/>
  <c r="C86" i="1"/>
  <c r="C89" i="1"/>
  <c r="C90" i="1"/>
  <c r="C91" i="1"/>
  <c r="C94" i="1"/>
  <c r="C95" i="1"/>
  <c r="C98" i="1"/>
  <c r="C100" i="1"/>
  <c r="C101" i="1"/>
  <c r="C102" i="1"/>
  <c r="C103" i="1"/>
  <c r="C107" i="1"/>
  <c r="C108" i="1"/>
  <c r="C109" i="1"/>
  <c r="C128" i="1"/>
  <c r="C120" i="1"/>
  <c r="C132" i="1"/>
  <c r="C117" i="1"/>
  <c r="C121" i="1"/>
  <c r="C125" i="1"/>
  <c r="C127" i="1"/>
  <c r="C134" i="1"/>
  <c r="C114" i="1"/>
  <c r="C135" i="1"/>
  <c r="C138" i="1"/>
  <c r="C141" i="1"/>
  <c r="C143" i="1"/>
  <c r="C145" i="1"/>
  <c r="C150" i="1"/>
  <c r="C154" i="1"/>
  <c r="C155" i="1"/>
  <c r="C157" i="1"/>
  <c r="C158" i="1"/>
  <c r="C161" i="1"/>
  <c r="C164" i="1"/>
  <c r="C166" i="1"/>
  <c r="C167" i="1"/>
  <c r="C168" i="1"/>
  <c r="C175" i="1"/>
  <c r="C177" i="1"/>
  <c r="C178" i="1"/>
  <c r="C179" i="1"/>
  <c r="C183" i="1"/>
  <c r="C186" i="1"/>
  <c r="C190" i="1"/>
  <c r="C192" i="1"/>
  <c r="C199" i="1"/>
  <c r="C200" i="1"/>
  <c r="C201" i="1"/>
  <c r="C205" i="1"/>
  <c r="C211" i="1"/>
  <c r="C214" i="1"/>
  <c r="C216" i="1"/>
  <c r="C219" i="1"/>
  <c r="C224" i="1"/>
  <c r="C229" i="1"/>
  <c r="C232" i="1"/>
  <c r="C237" i="1"/>
  <c r="C238" i="1"/>
  <c r="C239" i="1"/>
  <c r="C241" i="1"/>
  <c r="C249" i="1"/>
  <c r="C250" i="1"/>
  <c r="C252" i="1"/>
  <c r="C253" i="1"/>
  <c r="C255" i="1"/>
  <c r="C256" i="1"/>
  <c r="C258" i="1"/>
  <c r="C261" i="1"/>
  <c r="C263" i="1"/>
  <c r="C264" i="1"/>
  <c r="C266" i="1"/>
  <c r="C272" i="1"/>
  <c r="C274" i="1"/>
  <c r="C275" i="1"/>
  <c r="C279" i="1"/>
  <c r="C290" i="1"/>
  <c r="C291" i="1"/>
  <c r="C292" i="1"/>
  <c r="C296" i="1"/>
  <c r="C298" i="1"/>
  <c r="C301" i="1"/>
  <c r="C307" i="1"/>
  <c r="C308" i="1"/>
  <c r="C309" i="1"/>
  <c r="C310" i="1"/>
  <c r="C312" i="1"/>
  <c r="C313" i="1"/>
  <c r="C315" i="1"/>
  <c r="C322" i="1"/>
  <c r="C323" i="1"/>
  <c r="C325" i="1"/>
  <c r="C327" i="1"/>
  <c r="C328" i="1"/>
  <c r="C329" i="1"/>
  <c r="C330" i="1"/>
  <c r="C332" i="1"/>
  <c r="C335" i="1"/>
  <c r="C336" i="1"/>
  <c r="C339" i="1"/>
  <c r="C340" i="1"/>
  <c r="C341" i="1"/>
  <c r="C342" i="1"/>
  <c r="C346" i="1"/>
  <c r="C348" i="1"/>
  <c r="C349" i="1"/>
  <c r="C350" i="1"/>
  <c r="C353" i="1"/>
  <c r="C355" i="1"/>
  <c r="C356" i="1"/>
  <c r="C358" i="1"/>
  <c r="C359" i="1"/>
  <c r="C360" i="1"/>
  <c r="C361" i="1"/>
  <c r="C364" i="1"/>
  <c r="C366" i="1"/>
  <c r="C368" i="1"/>
  <c r="C370" i="1"/>
  <c r="C373" i="1"/>
  <c r="C374" i="1"/>
  <c r="C375" i="1"/>
  <c r="C378" i="1"/>
  <c r="C379" i="1"/>
  <c r="C382" i="1"/>
  <c r="C385" i="1"/>
  <c r="C394" i="1"/>
  <c r="C395" i="1"/>
  <c r="C396" i="1"/>
  <c r="C401" i="1"/>
  <c r="C402" i="1"/>
  <c r="C403" i="1"/>
  <c r="C405" i="1"/>
  <c r="C407" i="1"/>
  <c r="C411" i="1"/>
  <c r="C412" i="1"/>
  <c r="C417" i="1"/>
  <c r="C420" i="1"/>
  <c r="C422" i="1"/>
  <c r="C425" i="1"/>
  <c r="C426" i="1"/>
  <c r="C427" i="1"/>
  <c r="C429" i="1"/>
  <c r="C431" i="1"/>
  <c r="C432" i="1"/>
  <c r="C437" i="1"/>
  <c r="C440" i="1"/>
  <c r="C445" i="1"/>
  <c r="C449" i="1"/>
  <c r="C451" i="1"/>
  <c r="C452" i="1"/>
  <c r="C453" i="1"/>
  <c r="C454" i="1"/>
  <c r="C457" i="1"/>
  <c r="C458" i="1"/>
  <c r="C461" i="1"/>
  <c r="C463" i="1"/>
  <c r="C465" i="1"/>
  <c r="C466" i="1"/>
  <c r="C469" i="1"/>
  <c r="C470" i="1"/>
  <c r="C472" i="1"/>
  <c r="C474" i="1"/>
  <c r="C476" i="1"/>
  <c r="C477" i="1"/>
  <c r="C479" i="1"/>
  <c r="C480" i="1"/>
  <c r="C483" i="1"/>
  <c r="C485" i="1"/>
  <c r="C488" i="1"/>
  <c r="C490" i="1"/>
  <c r="C492" i="1"/>
  <c r="C499" i="1"/>
  <c r="C500" i="1"/>
  <c r="C502" i="1"/>
  <c r="C503" i="1"/>
  <c r="C504" i="1"/>
  <c r="C505" i="1"/>
  <c r="C510" i="1"/>
  <c r="C511" i="1"/>
  <c r="C512" i="1"/>
  <c r="C514" i="1"/>
  <c r="C515" i="1"/>
  <c r="C520" i="1"/>
  <c r="C522" i="1"/>
  <c r="C523" i="1"/>
  <c r="C528" i="1"/>
  <c r="C531" i="1"/>
  <c r="C533" i="1"/>
  <c r="C536" i="1"/>
  <c r="C537" i="1"/>
  <c r="C541" i="1"/>
  <c r="C544" i="1"/>
  <c r="C546" i="1"/>
  <c r="C553" i="1"/>
  <c r="C558" i="1"/>
  <c r="C562" i="1"/>
  <c r="C565" i="1"/>
  <c r="C567" i="1"/>
  <c r="C568" i="1"/>
  <c r="C571" i="1"/>
  <c r="C572" i="1"/>
  <c r="C573" i="1"/>
  <c r="C577" i="1"/>
  <c r="C578" i="1"/>
  <c r="C580" i="1"/>
  <c r="C583" i="1"/>
  <c r="C584" i="1"/>
  <c r="C585" i="1"/>
  <c r="C586" i="1"/>
  <c r="C590" i="1"/>
  <c r="C591" i="1"/>
  <c r="C593" i="1"/>
  <c r="C595" i="1"/>
  <c r="C596" i="1"/>
  <c r="C599" i="1"/>
  <c r="C602" i="1"/>
  <c r="C603" i="1"/>
  <c r="C605" i="1"/>
  <c r="C612" i="1"/>
  <c r="C616" i="1"/>
  <c r="K32" i="2" a="1"/>
  <c r="K32" i="2"/>
  <c r="B200" i="1"/>
  <c r="B595" i="1"/>
  <c r="B363" i="1"/>
  <c r="B361" i="1"/>
  <c r="B186" i="1"/>
  <c r="B463" i="1"/>
  <c r="B272" i="1"/>
  <c r="B355" i="1"/>
  <c r="B353" i="1"/>
  <c r="B255" i="1"/>
  <c r="B514" i="1"/>
  <c r="B134" i="1"/>
  <c r="B50" i="1"/>
  <c r="B301" i="1"/>
  <c r="B194" i="1"/>
  <c r="B39" i="1"/>
  <c r="B154" i="1"/>
  <c r="B325" i="1"/>
  <c r="B412" i="1"/>
  <c r="B315" i="1"/>
  <c r="B114" i="1"/>
  <c r="B237" i="1"/>
  <c r="B375" i="1"/>
  <c r="B4" i="1"/>
  <c r="B208" i="1"/>
  <c r="B206" i="1"/>
  <c r="B41" i="1"/>
  <c r="B27" i="1"/>
  <c r="B196" i="1"/>
  <c r="B469" i="1"/>
  <c r="B467" i="1"/>
  <c r="B278" i="1"/>
  <c r="B318" i="1"/>
  <c r="B155" i="1"/>
  <c r="B71" i="1"/>
  <c r="B535" i="1"/>
  <c r="B253" i="1"/>
  <c r="B326" i="1"/>
  <c r="B521" i="1"/>
  <c r="B313" i="1"/>
  <c r="B408" i="1"/>
  <c r="B241" i="1"/>
  <c r="B308" i="1"/>
  <c r="B55" i="1"/>
  <c r="B401" i="1"/>
  <c r="B305" i="1"/>
  <c r="B7" i="1"/>
  <c r="B498" i="1"/>
  <c r="B395" i="1"/>
  <c r="B120" i="1"/>
  <c r="B123" i="1"/>
  <c r="B557" i="1"/>
  <c r="B165" i="1"/>
  <c r="B414" i="1"/>
  <c r="B413" i="1"/>
  <c r="B515" i="1"/>
  <c r="B409" i="1"/>
  <c r="B58" i="1"/>
  <c r="B311" i="1"/>
  <c r="B310" i="1"/>
  <c r="B235" i="1"/>
  <c r="B403" i="1"/>
  <c r="B398" i="1"/>
  <c r="B51" i="1"/>
  <c r="B501" i="1"/>
  <c r="B499" i="1"/>
  <c r="B612" i="1"/>
  <c r="B379" i="1"/>
  <c r="B605" i="1"/>
  <c r="B368" i="1"/>
  <c r="B472" i="1"/>
  <c r="B565" i="1"/>
  <c r="B167" i="1"/>
  <c r="B445" i="1"/>
  <c r="B411" i="1"/>
  <c r="B307" i="1"/>
  <c r="B125" i="1"/>
  <c r="B219" i="1"/>
  <c r="B382" i="1"/>
  <c r="B349" i="1"/>
  <c r="B264" i="1"/>
  <c r="B546" i="1"/>
  <c r="B329" i="1"/>
  <c r="B533" i="1"/>
  <c r="B252" i="1"/>
  <c r="B6" i="1"/>
  <c r="B616" i="1"/>
  <c r="B35" i="1"/>
  <c r="B222" i="1"/>
  <c r="B296" i="1"/>
  <c r="B484" i="1"/>
  <c r="B483" i="1"/>
  <c r="B291" i="1"/>
  <c r="B94" i="1"/>
  <c r="B30" i="1"/>
  <c r="B477" i="1"/>
  <c r="B108" i="1"/>
  <c r="B474" i="1"/>
  <c r="B602" i="1"/>
  <c r="B201" i="1"/>
  <c r="B593" i="1"/>
  <c r="B364" i="1"/>
  <c r="B440" i="1"/>
  <c r="B341" i="1"/>
  <c r="B425" i="1"/>
  <c r="B42" i="1"/>
  <c r="B99" i="1"/>
  <c r="B292" i="1"/>
  <c r="B480" i="1"/>
  <c r="B95" i="1"/>
  <c r="B603" i="1"/>
  <c r="B34" i="1"/>
  <c r="B199" i="1"/>
  <c r="B510" i="1"/>
  <c r="B57" i="1"/>
  <c r="B224" i="1"/>
  <c r="B107" i="1"/>
  <c r="B28" i="1"/>
  <c r="B385" i="1"/>
  <c r="B98" i="1"/>
  <c r="B211" i="1"/>
  <c r="B40" i="1"/>
  <c r="B374" i="1"/>
  <c r="B205" i="1"/>
  <c r="B599" i="1"/>
  <c r="B100" i="1"/>
  <c r="B103" i="1"/>
  <c r="B225" i="1"/>
  <c r="B5" i="1"/>
  <c r="B613" i="1"/>
  <c r="B485" i="1"/>
  <c r="B482" i="1"/>
  <c r="B216" i="1"/>
  <c r="B214" i="1"/>
  <c r="B290" i="1"/>
  <c r="B378" i="1"/>
  <c r="B479" i="1"/>
  <c r="B476" i="1"/>
  <c r="B373" i="1"/>
  <c r="B102" i="1"/>
  <c r="B370" i="1"/>
  <c r="B596" i="1"/>
  <c r="B366" i="1"/>
  <c r="B470" i="1"/>
  <c r="B77" i="1"/>
  <c r="B451" i="1"/>
  <c r="B72" i="1"/>
  <c r="B586" i="1"/>
  <c r="B101" i="1"/>
  <c r="B109" i="1"/>
  <c r="B360" i="1"/>
  <c r="B358" i="1"/>
  <c r="B85" i="1"/>
  <c r="B461" i="1"/>
  <c r="B572" i="1"/>
  <c r="B568" i="1"/>
  <c r="B178" i="1"/>
  <c r="B157" i="1"/>
  <c r="B432" i="1"/>
  <c r="B323" i="1"/>
  <c r="B511" i="1"/>
  <c r="B239" i="1"/>
  <c r="B309" i="1"/>
  <c r="B127" i="1"/>
  <c r="B591" i="1"/>
  <c r="B590" i="1"/>
  <c r="B588" i="1"/>
  <c r="B192" i="1"/>
  <c r="B468" i="1"/>
  <c r="B190" i="1"/>
  <c r="B75" i="1"/>
  <c r="B449" i="1"/>
  <c r="B19" i="1"/>
  <c r="B558" i="1"/>
  <c r="B346" i="1"/>
  <c r="B551" i="1"/>
  <c r="B263" i="1"/>
  <c r="B339" i="1"/>
  <c r="B73" i="1"/>
  <c r="B256" i="1"/>
  <c r="B337" i="1"/>
  <c r="B528" i="1"/>
  <c r="B362" i="1"/>
  <c r="B584" i="1"/>
  <c r="B580" i="1"/>
  <c r="B578" i="1"/>
  <c r="B275" i="1"/>
  <c r="B573" i="1"/>
  <c r="B356" i="1"/>
  <c r="B458" i="1"/>
  <c r="B24" i="1"/>
  <c r="B91" i="1"/>
  <c r="B179" i="1"/>
  <c r="B453" i="1"/>
  <c r="B261" i="1"/>
  <c r="B213" i="1"/>
  <c r="B104" i="1"/>
  <c r="B380" i="1"/>
  <c r="B106" i="1"/>
  <c r="B478" i="1"/>
  <c r="B606" i="1"/>
  <c r="B207" i="1"/>
  <c r="B204" i="1"/>
  <c r="B371" i="1"/>
  <c r="B600" i="1"/>
  <c r="B597" i="1"/>
  <c r="B198" i="1"/>
  <c r="B365" i="1"/>
  <c r="B96" i="1"/>
  <c r="B36" i="1"/>
  <c r="B191" i="1"/>
  <c r="B585" i="1"/>
  <c r="B31" i="1"/>
  <c r="B583" i="1"/>
  <c r="B466" i="1"/>
  <c r="B279" i="1"/>
  <c r="B359" i="1"/>
  <c r="B465" i="1"/>
  <c r="B577" i="1"/>
  <c r="B26" i="1"/>
  <c r="B274" i="1"/>
  <c r="B183" i="1"/>
  <c r="B79" i="1"/>
  <c r="B571" i="1"/>
  <c r="B80" i="1"/>
  <c r="B457" i="1"/>
  <c r="B23" i="1"/>
  <c r="B567" i="1"/>
  <c r="B454" i="1"/>
  <c r="B90" i="1"/>
  <c r="B84" i="1"/>
  <c r="B89" i="1"/>
  <c r="B175" i="1"/>
  <c r="B83" i="1"/>
  <c r="B78" i="1"/>
  <c r="B269" i="1"/>
  <c r="B170" i="1"/>
  <c r="B166" i="1"/>
  <c r="B18" i="1"/>
  <c r="B266" i="1"/>
  <c r="B444" i="1"/>
  <c r="B344" i="1"/>
  <c r="B76" i="1"/>
  <c r="B16" i="1"/>
  <c r="B161" i="1"/>
  <c r="B437" i="1"/>
  <c r="B537" i="1"/>
  <c r="B334" i="1"/>
  <c r="B522" i="1"/>
  <c r="B158" i="1"/>
  <c r="B328" i="1"/>
  <c r="B327" i="1"/>
  <c r="B177" i="1"/>
  <c r="B176" i="1"/>
  <c r="B452" i="1"/>
  <c r="B172" i="1"/>
  <c r="B350" i="1"/>
  <c r="B563" i="1"/>
  <c r="B562" i="1"/>
  <c r="B82" i="1"/>
  <c r="B168" i="1"/>
  <c r="B446" i="1"/>
  <c r="B348" i="1"/>
  <c r="B559" i="1"/>
  <c r="B164" i="1"/>
  <c r="B555" i="1"/>
  <c r="B553" i="1"/>
  <c r="B443" i="1"/>
  <c r="B17" i="1"/>
  <c r="B441" i="1"/>
  <c r="B342" i="1"/>
  <c r="B549" i="1"/>
  <c r="B86" i="1"/>
  <c r="B262" i="1"/>
  <c r="B160" i="1"/>
  <c r="B340" i="1"/>
  <c r="B338" i="1"/>
  <c r="B438" i="1"/>
  <c r="B544" i="1"/>
  <c r="B159" i="1"/>
  <c r="B335" i="1"/>
  <c r="B336" i="1"/>
  <c r="B540" i="1"/>
  <c r="B431" i="1"/>
  <c r="B152" i="1"/>
  <c r="B150" i="1"/>
  <c r="B424" i="1"/>
  <c r="B67" i="1"/>
  <c r="B421" i="1"/>
  <c r="B64" i="1"/>
  <c r="B527" i="1"/>
  <c r="B249" i="1"/>
  <c r="B143" i="1"/>
  <c r="B140" i="1"/>
  <c r="B435" i="1"/>
  <c r="B15" i="1"/>
  <c r="B541" i="1"/>
  <c r="B14" i="1"/>
  <c r="B258" i="1"/>
  <c r="B429" i="1"/>
  <c r="B536" i="1"/>
  <c r="B13" i="1"/>
  <c r="B427" i="1"/>
  <c r="B426" i="1"/>
  <c r="B68" i="1"/>
  <c r="B422" i="1"/>
  <c r="B330" i="1"/>
  <c r="B531" i="1"/>
  <c r="B65" i="1"/>
  <c r="B420" i="1"/>
  <c r="B322" i="1"/>
  <c r="B145" i="1"/>
  <c r="B332" i="1"/>
  <c r="B250" i="1"/>
  <c r="B417" i="1"/>
  <c r="B524" i="1"/>
  <c r="B248" i="1"/>
  <c r="B520" i="1"/>
  <c r="B10" i="1"/>
  <c r="B138" i="1"/>
  <c r="B59" i="1"/>
  <c r="B135" i="1"/>
  <c r="B512" i="1"/>
  <c r="B312" i="1"/>
  <c r="B405" i="1"/>
  <c r="B505" i="1"/>
  <c r="B502" i="1"/>
  <c r="B63" i="1"/>
  <c r="B416" i="1"/>
  <c r="B523" i="1"/>
  <c r="B415" i="1"/>
  <c r="B141" i="1"/>
  <c r="B319" i="1"/>
  <c r="B139" i="1"/>
  <c r="B137" i="1"/>
  <c r="B516" i="1"/>
  <c r="B244" i="1"/>
  <c r="B9" i="1"/>
  <c r="B129" i="1"/>
  <c r="B407" i="1"/>
  <c r="B509" i="1"/>
  <c r="B238" i="1"/>
  <c r="B507" i="1"/>
  <c r="B402" i="1"/>
  <c r="B399" i="1"/>
  <c r="B49" i="1"/>
  <c r="B52" i="1"/>
  <c r="B504" i="1"/>
  <c r="B503" i="1"/>
  <c r="B396" i="1"/>
  <c r="B304" i="1"/>
  <c r="B500" i="1"/>
  <c r="B303" i="1"/>
  <c r="B121" i="1"/>
  <c r="B302" i="1"/>
  <c r="B394" i="1"/>
  <c r="B393" i="1"/>
  <c r="B46" i="1"/>
  <c r="B496" i="1"/>
  <c r="B232" i="1"/>
  <c r="B45" i="1"/>
  <c r="B117" i="1"/>
  <c r="B493" i="1"/>
  <c r="B492" i="1"/>
  <c r="B300" i="1"/>
  <c r="B132" i="1"/>
  <c r="B43" i="1"/>
  <c r="B128" i="1"/>
  <c r="B133" i="1"/>
  <c r="B229" i="1"/>
  <c r="B228" i="1"/>
  <c r="B298" i="1"/>
  <c r="B390" i="1"/>
  <c r="B490" i="1"/>
  <c r="B489" i="1"/>
  <c r="B488" i="1"/>
  <c r="F32" i="2" a="1"/>
  <c r="F32" i="2"/>
  <c r="H32" i="2" a="1"/>
  <c r="H32" i="2"/>
  <c r="J32" i="2" a="1"/>
  <c r="J32" i="2"/>
  <c r="E32" i="2" a="1"/>
  <c r="E32" i="2"/>
  <c r="G32" i="2" a="1"/>
  <c r="G32" i="2"/>
  <c r="I32" i="2" a="1"/>
  <c r="I32" i="2"/>
  <c r="B33" i="1"/>
  <c r="D49" i="2"/>
  <c r="D48" i="2"/>
  <c r="E23" i="2" a="1"/>
  <c r="E23" i="2"/>
  <c r="D47" i="2"/>
  <c r="E30" i="2" a="1"/>
  <c r="E30" i="2"/>
  <c r="H31" i="2" a="1"/>
  <c r="H31" i="2"/>
  <c r="L31" i="2" a="1"/>
  <c r="L31" i="2"/>
  <c r="F31" i="2" a="1"/>
  <c r="F31" i="2"/>
  <c r="K31" i="2" a="1"/>
  <c r="K31" i="2"/>
  <c r="J31" i="2" a="1"/>
  <c r="J31" i="2"/>
  <c r="I31" i="2" a="1"/>
  <c r="I31" i="2"/>
  <c r="E31" i="2" a="1"/>
  <c r="E31" i="2"/>
  <c r="G31" i="2" a="1"/>
  <c r="G31" i="2"/>
  <c r="H25" i="2" a="1"/>
  <c r="H25" i="2"/>
  <c r="F25" i="2" a="1"/>
  <c r="F25" i="2"/>
  <c r="E25" i="2" a="1"/>
  <c r="E25" i="2"/>
  <c r="J25" i="2" a="1"/>
  <c r="J25" i="2"/>
  <c r="I25" i="2" a="1"/>
  <c r="I25" i="2"/>
  <c r="K25" i="2" a="1"/>
  <c r="K25" i="2"/>
  <c r="L25" i="2" a="1"/>
  <c r="L25" i="2"/>
  <c r="G25" i="2" a="1"/>
  <c r="G25" i="2"/>
  <c r="J27" i="2" a="1"/>
  <c r="J27" i="2"/>
  <c r="I22" i="2" a="1"/>
  <c r="I22" i="2"/>
  <c r="L24" i="2" a="1"/>
  <c r="L24" i="2"/>
  <c r="I29" i="2" a="1"/>
  <c r="I29" i="2"/>
  <c r="J26" i="2" a="1"/>
  <c r="J26" i="2"/>
  <c r="G27" i="2" a="1"/>
  <c r="G27" i="2"/>
  <c r="H22" i="2" a="1"/>
  <c r="H22" i="2"/>
  <c r="I27" i="2" a="1"/>
  <c r="I27" i="2"/>
  <c r="J28" i="2" a="1"/>
  <c r="J28" i="2"/>
  <c r="E29" i="2" a="1"/>
  <c r="E29" i="2"/>
  <c r="F26" i="2" a="1"/>
  <c r="F26" i="2"/>
  <c r="G22" i="2" a="1"/>
  <c r="G22" i="2"/>
  <c r="L28" i="2" a="1"/>
  <c r="L28" i="2"/>
  <c r="L26" i="2" a="1"/>
  <c r="L26" i="2"/>
  <c r="E24" i="2" a="1"/>
  <c r="E24" i="2"/>
  <c r="J24" i="2" a="1"/>
  <c r="J24" i="2"/>
  <c r="J22" i="2" a="1"/>
  <c r="J22" i="2"/>
  <c r="H29" i="2" a="1"/>
  <c r="H29" i="2"/>
  <c r="F27" i="2" a="1"/>
  <c r="F27" i="2"/>
  <c r="I24" i="2" a="1"/>
  <c r="I24" i="2"/>
  <c r="J30" i="2" a="1"/>
  <c r="J30" i="2"/>
  <c r="J23" i="2" a="1"/>
  <c r="J23" i="2"/>
  <c r="F29" i="2" a="1"/>
  <c r="F29" i="2"/>
  <c r="K30" i="2" a="1"/>
  <c r="K30" i="2"/>
  <c r="K27" i="2" a="1"/>
  <c r="K27" i="2"/>
  <c r="F28" i="2" a="1"/>
  <c r="F28" i="2"/>
  <c r="K24" i="2" a="1"/>
  <c r="K24" i="2"/>
  <c r="G30" i="2" a="1"/>
  <c r="G30" i="2"/>
  <c r="I28" i="2" a="1"/>
  <c r="I28" i="2"/>
  <c r="I26" i="2" a="1"/>
  <c r="I26" i="2"/>
  <c r="H23" i="2" a="1"/>
  <c r="H23" i="2"/>
  <c r="L22" i="2" a="1"/>
  <c r="L22" i="2"/>
  <c r="K29" i="2" a="1"/>
  <c r="K29" i="2"/>
  <c r="L27" i="2" a="1"/>
  <c r="L27" i="2"/>
  <c r="F23" i="2" a="1"/>
  <c r="F23" i="2"/>
  <c r="K22" i="2" a="1"/>
  <c r="K22" i="2"/>
  <c r="H24" i="2" a="1"/>
  <c r="H24" i="2"/>
  <c r="G29" i="2" a="1"/>
  <c r="G29" i="2"/>
  <c r="G24" i="2" a="1"/>
  <c r="G24" i="2"/>
  <c r="J29" i="2" a="1"/>
  <c r="J29" i="2"/>
  <c r="F22" i="2" a="1"/>
  <c r="F22" i="2"/>
  <c r="K28" i="2" a="1"/>
  <c r="K28" i="2"/>
  <c r="K26" i="2" a="1"/>
  <c r="K26" i="2"/>
  <c r="L30" i="2" a="1"/>
  <c r="L30" i="2"/>
  <c r="E27" i="2" a="1"/>
  <c r="E27" i="2"/>
  <c r="L23" i="2" a="1"/>
  <c r="L23" i="2"/>
  <c r="F30" i="2" a="1"/>
  <c r="F30" i="2"/>
  <c r="H28" i="2" a="1"/>
  <c r="H28" i="2"/>
  <c r="H26" i="2" a="1"/>
  <c r="H26" i="2"/>
  <c r="G23" i="2" a="1"/>
  <c r="G23" i="2"/>
  <c r="I30" i="2" a="1"/>
  <c r="I30" i="2"/>
  <c r="G28" i="2" a="1"/>
  <c r="G28" i="2"/>
  <c r="G26" i="2" a="1"/>
  <c r="G26" i="2"/>
  <c r="I23" i="2" a="1"/>
  <c r="I23" i="2"/>
  <c r="H30" i="2" a="1"/>
  <c r="H30" i="2"/>
  <c r="K23" i="2" a="1"/>
  <c r="K23" i="2"/>
  <c r="H27" i="2" a="1"/>
  <c r="H27" i="2"/>
  <c r="F24" i="2" a="1"/>
  <c r="F24" i="2"/>
  <c r="L29" i="2" a="1"/>
  <c r="L29" i="2"/>
  <c r="E28" i="2" a="1"/>
  <c r="E28" i="2"/>
  <c r="E26" i="2" a="1"/>
  <c r="E26" i="2"/>
  <c r="C95" i="3" a="1"/>
  <c r="C95" i="3"/>
  <c r="J93" i="3" a="1"/>
  <c r="J93" i="3"/>
  <c r="G91" i="3" a="1"/>
  <c r="G91" i="3"/>
  <c r="C94" i="3" a="1"/>
  <c r="C94" i="3"/>
  <c r="D86" i="3" a="1"/>
  <c r="D86" i="3"/>
  <c r="D87" i="3" a="1"/>
  <c r="D87" i="3"/>
  <c r="H95" i="3" a="1"/>
  <c r="H95" i="3"/>
  <c r="J74" i="3" a="1"/>
  <c r="J74" i="3"/>
  <c r="E93" i="3" a="1"/>
  <c r="E93" i="3"/>
  <c r="E91" i="3" a="1"/>
  <c r="E91" i="3"/>
  <c r="E89" i="3" a="1"/>
  <c r="E89" i="3"/>
  <c r="E87" i="3" a="1"/>
  <c r="E87" i="3"/>
  <c r="E85" i="3" a="1"/>
  <c r="E85" i="3"/>
  <c r="E83" i="3" a="1"/>
  <c r="E83" i="3"/>
  <c r="E81" i="3" a="1"/>
  <c r="E81" i="3"/>
  <c r="E79" i="3" a="1"/>
  <c r="E79" i="3"/>
  <c r="E77" i="3" a="1"/>
  <c r="E77" i="3"/>
  <c r="E75" i="3" a="1"/>
  <c r="E75" i="3"/>
  <c r="G96" i="3" a="1"/>
  <c r="G96" i="3"/>
  <c r="J89" i="3" a="1"/>
  <c r="J89" i="3"/>
  <c r="J87" i="3" a="1"/>
  <c r="J87" i="3"/>
  <c r="J85" i="3" a="1"/>
  <c r="J85" i="3"/>
  <c r="J83" i="3" a="1"/>
  <c r="J83" i="3"/>
  <c r="J81" i="3" a="1"/>
  <c r="J81" i="3"/>
  <c r="J79" i="3" a="1"/>
  <c r="J79" i="3"/>
  <c r="J77" i="3" a="1"/>
  <c r="J77" i="3"/>
  <c r="J75" i="3" a="1"/>
  <c r="J75" i="3"/>
  <c r="D99" i="3" a="1"/>
  <c r="D99" i="3"/>
  <c r="D96" i="3" a="1"/>
  <c r="D96" i="3"/>
  <c r="I82" i="3" a="1"/>
  <c r="I82" i="3"/>
  <c r="I80" i="3" a="1"/>
  <c r="I80" i="3"/>
  <c r="I78" i="3" a="1"/>
  <c r="I78" i="3"/>
  <c r="I76" i="3" a="1"/>
  <c r="I76" i="3"/>
  <c r="C101" i="3" a="1"/>
  <c r="C101" i="3"/>
  <c r="F98" i="3" a="1"/>
  <c r="F98" i="3"/>
  <c r="F96" i="3" a="1"/>
  <c r="F96" i="3"/>
  <c r="C89" i="3" a="1"/>
  <c r="C89" i="3"/>
  <c r="E100" i="3" a="1"/>
  <c r="E100" i="3"/>
  <c r="C84" i="3" a="1"/>
  <c r="C84" i="3"/>
  <c r="F88" i="3" a="1"/>
  <c r="F88" i="3"/>
  <c r="F73" i="3" a="1"/>
  <c r="F73" i="3"/>
  <c r="C83" i="3" a="1"/>
  <c r="C83" i="3"/>
  <c r="G93" i="3" a="1"/>
  <c r="G93" i="3"/>
  <c r="G92" i="3" a="1"/>
  <c r="G92" i="3"/>
  <c r="F93" i="3" a="1"/>
  <c r="F93" i="3"/>
  <c r="D91" i="3" a="1"/>
  <c r="D91" i="3"/>
  <c r="F87" i="3" a="1"/>
  <c r="F87" i="3"/>
  <c r="F83" i="3" a="1"/>
  <c r="F83" i="3"/>
  <c r="F75" i="3" a="1"/>
  <c r="F75" i="3"/>
  <c r="D93" i="3" a="1"/>
  <c r="D93" i="3"/>
  <c r="F86" i="3" a="1"/>
  <c r="F86" i="3"/>
  <c r="C74" i="3" a="1"/>
  <c r="C74" i="3"/>
  <c r="D92" i="3" a="1"/>
  <c r="D92" i="3"/>
  <c r="I84" i="3" a="1"/>
  <c r="I84" i="3"/>
  <c r="D74" i="3" a="1"/>
  <c r="D74" i="3"/>
  <c r="I92" i="3" a="1"/>
  <c r="I92" i="3"/>
  <c r="I89" i="3" a="1"/>
  <c r="I89" i="3"/>
  <c r="I85" i="3" a="1"/>
  <c r="I85" i="3"/>
  <c r="F80" i="3" a="1"/>
  <c r="F80" i="3"/>
  <c r="E95" i="3" a="1"/>
  <c r="E95" i="3"/>
  <c r="E97" i="3" a="1"/>
  <c r="E97" i="3"/>
  <c r="E73" i="3" a="1"/>
  <c r="E73" i="3"/>
  <c r="H94" i="3" a="1"/>
  <c r="H94" i="3"/>
  <c r="H92" i="3" a="1"/>
  <c r="H92" i="3"/>
  <c r="H90" i="3" a="1"/>
  <c r="H90" i="3"/>
  <c r="H88" i="3" a="1"/>
  <c r="H88" i="3"/>
  <c r="H86" i="3" a="1"/>
  <c r="H86" i="3"/>
  <c r="H84" i="3" a="1"/>
  <c r="H84" i="3"/>
  <c r="H82" i="3" a="1"/>
  <c r="H82" i="3"/>
  <c r="H80" i="3" a="1"/>
  <c r="H80" i="3"/>
  <c r="H78" i="3" a="1"/>
  <c r="H78" i="3"/>
  <c r="H76" i="3" a="1"/>
  <c r="H76" i="3"/>
  <c r="E101" i="3" a="1"/>
  <c r="E101" i="3"/>
  <c r="J95" i="3" a="1"/>
  <c r="J95" i="3"/>
  <c r="G89" i="3" a="1"/>
  <c r="G89" i="3"/>
  <c r="G87" i="3" a="1"/>
  <c r="G87" i="3"/>
  <c r="G85" i="3" a="1"/>
  <c r="G85" i="3"/>
  <c r="G83" i="3" a="1"/>
  <c r="G83" i="3"/>
  <c r="G81" i="3" a="1"/>
  <c r="G81" i="3"/>
  <c r="G79" i="3" a="1"/>
  <c r="G79" i="3"/>
  <c r="G77" i="3" a="1"/>
  <c r="G77" i="3"/>
  <c r="G75" i="3" a="1"/>
  <c r="G75" i="3"/>
  <c r="D98" i="3" a="1"/>
  <c r="D98" i="3"/>
  <c r="I95" i="3" a="1"/>
  <c r="I95" i="3"/>
  <c r="D82" i="3" a="1"/>
  <c r="D82" i="3"/>
  <c r="D80" i="3" a="1"/>
  <c r="D80" i="3"/>
  <c r="D78" i="3" a="1"/>
  <c r="D78" i="3"/>
  <c r="D76" i="3" a="1"/>
  <c r="D76" i="3"/>
  <c r="C100" i="3" a="1"/>
  <c r="C100" i="3"/>
  <c r="C98" i="3" a="1"/>
  <c r="C98" i="3"/>
  <c r="C96" i="3" a="1"/>
  <c r="C96" i="3"/>
  <c r="J94" i="3" a="1"/>
  <c r="J94" i="3"/>
  <c r="I86" i="3" a="1"/>
  <c r="I86" i="3"/>
  <c r="C88" i="3" a="1"/>
  <c r="C88" i="3"/>
  <c r="C76" i="3" a="1"/>
  <c r="C76" i="3"/>
  <c r="C91" i="3" a="1"/>
  <c r="C91" i="3"/>
  <c r="H97" i="3" a="1"/>
  <c r="H97" i="3"/>
  <c r="C87" i="3" a="1"/>
  <c r="C87" i="3"/>
  <c r="D73" i="3" a="1"/>
  <c r="D73" i="3"/>
  <c r="C85" i="3" a="1"/>
  <c r="C85" i="3"/>
  <c r="I90" i="3" a="1"/>
  <c r="I90" i="3"/>
  <c r="J73" i="3" a="1"/>
  <c r="J73" i="3"/>
  <c r="C90" i="3" a="1"/>
  <c r="C90" i="3"/>
  <c r="C82" i="3" a="1"/>
  <c r="C82" i="3"/>
  <c r="F91" i="3" a="1"/>
  <c r="F91" i="3"/>
  <c r="G74" i="3" a="1"/>
  <c r="G74" i="3"/>
  <c r="D90" i="3" a="1"/>
  <c r="D90" i="3"/>
  <c r="I74" i="3" a="1"/>
  <c r="I74" i="3"/>
  <c r="F92" i="3" a="1"/>
  <c r="F92" i="3"/>
  <c r="D89" i="3" a="1"/>
  <c r="D89" i="3"/>
  <c r="D85" i="3" a="1"/>
  <c r="D85" i="3"/>
  <c r="C79" i="3" a="1"/>
  <c r="C79" i="3"/>
  <c r="E99" i="3" a="1"/>
  <c r="E99" i="3"/>
  <c r="H96" i="3" a="1"/>
  <c r="H96" i="3"/>
  <c r="E94" i="3" a="1"/>
  <c r="E94" i="3"/>
  <c r="E92" i="3" a="1"/>
  <c r="E92" i="3"/>
  <c r="E90" i="3" a="1"/>
  <c r="E90" i="3"/>
  <c r="E88" i="3" a="1"/>
  <c r="E88" i="3"/>
  <c r="E86" i="3" a="1"/>
  <c r="E86" i="3"/>
  <c r="E84" i="3" a="1"/>
  <c r="E84" i="3"/>
  <c r="E82" i="3" a="1"/>
  <c r="E82" i="3"/>
  <c r="E80" i="3" a="1"/>
  <c r="E80" i="3"/>
  <c r="E78" i="3" a="1"/>
  <c r="E78" i="3"/>
  <c r="E76" i="3" a="1"/>
  <c r="E76" i="3"/>
  <c r="G98" i="3" a="1"/>
  <c r="G98" i="3"/>
  <c r="G95" i="3" a="1"/>
  <c r="G95" i="3"/>
  <c r="J88" i="3" a="1"/>
  <c r="J88" i="3"/>
  <c r="J86" i="3" a="1"/>
  <c r="J86" i="3"/>
  <c r="J84" i="3" a="1"/>
  <c r="J84" i="3"/>
  <c r="J82" i="3" a="1"/>
  <c r="J82" i="3"/>
  <c r="J80" i="3" a="1"/>
  <c r="J80" i="3"/>
  <c r="F39" i="2"/>
  <c r="J78" i="3" a="1"/>
  <c r="J78" i="3"/>
  <c r="J76" i="3" a="1"/>
  <c r="J76" i="3"/>
  <c r="D101" i="3" a="1"/>
  <c r="D101" i="3"/>
  <c r="D97" i="3" a="1"/>
  <c r="D97" i="3"/>
  <c r="D95" i="3" a="1"/>
  <c r="D95" i="3"/>
  <c r="I81" i="3" a="1"/>
  <c r="I81" i="3"/>
  <c r="I79" i="3" a="1"/>
  <c r="I79" i="3"/>
  <c r="I77" i="3" a="1"/>
  <c r="I77" i="3"/>
  <c r="I75" i="3" a="1"/>
  <c r="I75" i="3"/>
  <c r="F99" i="3" a="1"/>
  <c r="F99" i="3"/>
  <c r="F97" i="3" a="1"/>
  <c r="F97" i="3"/>
  <c r="F95" i="3" a="1"/>
  <c r="F95" i="3"/>
  <c r="F77" i="3" a="1"/>
  <c r="F77" i="3"/>
  <c r="I93" i="3" a="1"/>
  <c r="I93" i="3"/>
  <c r="C78" i="3" a="1"/>
  <c r="C78" i="3"/>
  <c r="C93" i="3" a="1"/>
  <c r="C93" i="3"/>
  <c r="D94" i="3" a="1"/>
  <c r="D94" i="3"/>
  <c r="C75" i="3" a="1"/>
  <c r="C75" i="3"/>
  <c r="D84" i="3" a="1"/>
  <c r="D84" i="3"/>
  <c r="I91" i="3" a="1"/>
  <c r="I91" i="3"/>
  <c r="H73" i="3" a="1"/>
  <c r="H73" i="3"/>
  <c r="C81" i="3" a="1"/>
  <c r="C81" i="3"/>
  <c r="J92" i="3" a="1"/>
  <c r="J92" i="3"/>
  <c r="C86" i="3" a="1"/>
  <c r="C86" i="3"/>
  <c r="C73" i="3" a="1"/>
  <c r="C73" i="3"/>
  <c r="F84" i="3" a="1"/>
  <c r="F84" i="3"/>
  <c r="G73" i="3" a="1"/>
  <c r="G73" i="3"/>
  <c r="J90" i="3" a="1"/>
  <c r="J90" i="3"/>
  <c r="F81" i="3" a="1"/>
  <c r="F81" i="3"/>
  <c r="I94" i="3" a="1"/>
  <c r="I94" i="3"/>
  <c r="I88" i="3" a="1"/>
  <c r="I88" i="3"/>
  <c r="C77" i="3" a="1"/>
  <c r="C77" i="3"/>
  <c r="H74" i="3" a="1"/>
  <c r="H74" i="3"/>
  <c r="F40" i="2"/>
  <c r="C92" i="3" a="1"/>
  <c r="C92" i="3"/>
  <c r="F89" i="3" a="1"/>
  <c r="F89" i="3"/>
  <c r="F85" i="3" a="1"/>
  <c r="F85" i="3"/>
  <c r="F79" i="3" a="1"/>
  <c r="F79" i="3"/>
  <c r="E74" i="3" a="1"/>
  <c r="E74" i="3"/>
  <c r="F90" i="3" a="1"/>
  <c r="F90" i="3"/>
  <c r="C80" i="3" a="1"/>
  <c r="C80" i="3"/>
  <c r="F94" i="3" a="1"/>
  <c r="F94" i="3"/>
  <c r="D88" i="3" a="1"/>
  <c r="D88" i="3"/>
  <c r="F78" i="3" a="1"/>
  <c r="F78" i="3"/>
  <c r="G94" i="3" a="1"/>
  <c r="G94" i="3"/>
  <c r="J91" i="3" a="1"/>
  <c r="J91" i="3"/>
  <c r="I87" i="3" a="1"/>
  <c r="I87" i="3"/>
  <c r="I83" i="3" a="1"/>
  <c r="I83" i="3"/>
  <c r="F76" i="3" a="1"/>
  <c r="F76" i="3"/>
  <c r="E98" i="3" a="1"/>
  <c r="E98" i="3"/>
  <c r="E96" i="3" a="1"/>
  <c r="E96" i="3"/>
  <c r="F74" i="3" a="1"/>
  <c r="F74" i="3"/>
  <c r="H93" i="3" a="1"/>
  <c r="H93" i="3"/>
  <c r="H91" i="3" a="1"/>
  <c r="H91" i="3"/>
  <c r="H89" i="3" a="1"/>
  <c r="H89" i="3"/>
  <c r="H87" i="3" a="1"/>
  <c r="H87" i="3"/>
  <c r="H85" i="3" a="1"/>
  <c r="H85" i="3"/>
  <c r="H83" i="3" a="1"/>
  <c r="H83" i="3"/>
  <c r="H81" i="3" a="1"/>
  <c r="H81" i="3"/>
  <c r="H79" i="3" a="1"/>
  <c r="H79" i="3"/>
  <c r="H77" i="3" a="1"/>
  <c r="H77" i="3"/>
  <c r="F38" i="2"/>
  <c r="H75" i="3" a="1"/>
  <c r="H75" i="3"/>
  <c r="G97" i="3" a="1"/>
  <c r="G97" i="3"/>
  <c r="G90" i="3" a="1"/>
  <c r="G90" i="3"/>
  <c r="G88" i="3" a="1"/>
  <c r="G88" i="3"/>
  <c r="G86" i="3" a="1"/>
  <c r="G86" i="3"/>
  <c r="G84" i="3" a="1"/>
  <c r="G84" i="3"/>
  <c r="G82" i="3" a="1"/>
  <c r="G82" i="3"/>
  <c r="G80" i="3" a="1"/>
  <c r="G80" i="3"/>
  <c r="G78" i="3" a="1"/>
  <c r="G78" i="3"/>
  <c r="G76" i="3" a="1"/>
  <c r="G76" i="3"/>
  <c r="D100" i="3" a="1"/>
  <c r="D100" i="3"/>
  <c r="I96" i="3" a="1"/>
  <c r="I96" i="3"/>
  <c r="D83" i="3" a="1"/>
  <c r="D83" i="3"/>
  <c r="D81" i="3" a="1"/>
  <c r="D81" i="3"/>
  <c r="D79" i="3" a="1"/>
  <c r="D79" i="3"/>
  <c r="D77" i="3" a="1"/>
  <c r="D77" i="3"/>
  <c r="D75" i="3" a="1"/>
  <c r="D75" i="3"/>
  <c r="C99" i="3" a="1"/>
  <c r="C99" i="3"/>
  <c r="C97" i="3" a="1"/>
  <c r="C97" i="3"/>
  <c r="B3" i="1"/>
  <c r="F82" i="3" a="1"/>
  <c r="F82" i="3"/>
  <c r="F41" i="2"/>
  <c r="I73" i="3" a="1"/>
  <c r="I73" i="3"/>
  <c r="F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<sst xmlns="http://schemas.openxmlformats.org/spreadsheetml/2006/main" count="752" uniqueCount="692">
  <si>
    <t>1000005F</t>
  </si>
  <si>
    <t>100000F5</t>
  </si>
  <si>
    <t>100001B</t>
  </si>
  <si>
    <t>100004B</t>
  </si>
  <si>
    <t>1001B</t>
  </si>
  <si>
    <t>100D</t>
  </si>
  <si>
    <t>101690C</t>
  </si>
  <si>
    <t>102A</t>
  </si>
  <si>
    <t>102D</t>
  </si>
  <si>
    <t>1057C91B</t>
  </si>
  <si>
    <t>10B7</t>
  </si>
  <si>
    <t>10BBA2D</t>
  </si>
  <si>
    <t>10C29</t>
  </si>
  <si>
    <t>10DF8F</t>
  </si>
  <si>
    <t>10E70676</t>
  </si>
  <si>
    <t>10F</t>
  </si>
  <si>
    <t>111D</t>
  </si>
  <si>
    <t>112B95A9</t>
  </si>
  <si>
    <t>112D</t>
  </si>
  <si>
    <t>113AB8</t>
  </si>
  <si>
    <t>1165D</t>
  </si>
  <si>
    <t>11BF5</t>
  </si>
  <si>
    <t>11C4DFB5</t>
  </si>
  <si>
    <t>11F54062</t>
  </si>
  <si>
    <t>121B9BFB</t>
  </si>
  <si>
    <t>1234ACFB</t>
  </si>
  <si>
    <t>123BD</t>
  </si>
  <si>
    <t>12728BF</t>
  </si>
  <si>
    <t>1291CCF</t>
  </si>
  <si>
    <t>12A5</t>
  </si>
  <si>
    <t>12B00D4</t>
  </si>
  <si>
    <t>12CA8E</t>
  </si>
  <si>
    <t>12E77CC7</t>
  </si>
  <si>
    <t>12E8B5B6</t>
  </si>
  <si>
    <t>12FAA5</t>
  </si>
  <si>
    <t>12FF393A</t>
  </si>
  <si>
    <t>1310728D</t>
  </si>
  <si>
    <t>132B7A</t>
  </si>
  <si>
    <t>136FD31</t>
  </si>
  <si>
    <t>13A46755</t>
  </si>
  <si>
    <t>13A6F65C</t>
  </si>
  <si>
    <t>13C</t>
  </si>
  <si>
    <t>13DB8A9</t>
  </si>
  <si>
    <t>13D</t>
  </si>
  <si>
    <t>142507BB</t>
  </si>
  <si>
    <t>14B</t>
  </si>
  <si>
    <t>14F</t>
  </si>
  <si>
    <t>15B20E9</t>
  </si>
  <si>
    <t>15E165A6</t>
  </si>
  <si>
    <t>15ED6A9</t>
  </si>
  <si>
    <t>161D083</t>
  </si>
  <si>
    <t>162054B</t>
  </si>
  <si>
    <t>16AE33</t>
  </si>
  <si>
    <t>16DFBF51</t>
  </si>
  <si>
    <t>16E976</t>
  </si>
  <si>
    <t>16FA7</t>
  </si>
  <si>
    <t>1707EA</t>
  </si>
  <si>
    <t>1724E</t>
  </si>
  <si>
    <t>173877D</t>
  </si>
  <si>
    <t>173F6F21</t>
  </si>
  <si>
    <t>17448FB</t>
  </si>
  <si>
    <t>1751B</t>
  </si>
  <si>
    <t>176A7</t>
  </si>
  <si>
    <t>17D</t>
  </si>
  <si>
    <t>17FF</t>
  </si>
  <si>
    <t>18144C</t>
  </si>
  <si>
    <t>19D17</t>
  </si>
  <si>
    <t>19F57</t>
  </si>
  <si>
    <t>1A4072F</t>
  </si>
  <si>
    <t>1A4A9CED</t>
  </si>
  <si>
    <t>1AB344</t>
  </si>
  <si>
    <t>1ABF</t>
  </si>
  <si>
    <t>1AEB</t>
  </si>
  <si>
    <t>1B42D</t>
  </si>
  <si>
    <t>1B4562F</t>
  </si>
  <si>
    <t>1B85B</t>
  </si>
  <si>
    <t>1B9189D</t>
  </si>
  <si>
    <t>1BF</t>
  </si>
  <si>
    <t>1C27BD8B</t>
  </si>
  <si>
    <t>1C6B</t>
  </si>
  <si>
    <t>1C7D73</t>
  </si>
  <si>
    <t>1CB9E8F</t>
  </si>
  <si>
    <t>1CF492F3</t>
  </si>
  <si>
    <t>1D3B83</t>
  </si>
  <si>
    <t>1D7938C</t>
  </si>
  <si>
    <t>1DF7</t>
  </si>
  <si>
    <t>1E150A87</t>
  </si>
  <si>
    <t>1E7A</t>
  </si>
  <si>
    <t>1EDFB7</t>
  </si>
  <si>
    <t>1E</t>
  </si>
  <si>
    <t>2000005C</t>
  </si>
  <si>
    <t>2017ED6A</t>
  </si>
  <si>
    <t>20B33C48</t>
  </si>
  <si>
    <t>20EE</t>
  </si>
  <si>
    <t>212D</t>
  </si>
  <si>
    <t>2186C30</t>
  </si>
  <si>
    <t>21BAB</t>
  </si>
  <si>
    <t>2254329D</t>
  </si>
  <si>
    <t>229DF1AC</t>
  </si>
  <si>
    <t>22EFB7</t>
  </si>
  <si>
    <t>231E</t>
  </si>
  <si>
    <t>238BE</t>
  </si>
  <si>
    <t>23BB612</t>
  </si>
  <si>
    <t>242C0684</t>
  </si>
  <si>
    <t>2468C69C</t>
  </si>
  <si>
    <t>247BC4</t>
  </si>
  <si>
    <t>248D3BE</t>
  </si>
  <si>
    <t>251F66B</t>
  </si>
  <si>
    <t>25D</t>
  </si>
  <si>
    <t>25EF7D</t>
  </si>
  <si>
    <t>25F53</t>
  </si>
  <si>
    <t>25F6A</t>
  </si>
  <si>
    <t>26A3D</t>
  </si>
  <si>
    <t>26D31D3C</t>
  </si>
  <si>
    <t>2728FBAD</t>
  </si>
  <si>
    <t>2729B5</t>
  </si>
  <si>
    <t>278B495</t>
  </si>
  <si>
    <t>27BBC</t>
  </si>
  <si>
    <t>27CF</t>
  </si>
  <si>
    <t>27EB7B3</t>
  </si>
  <si>
    <t>287B9</t>
  </si>
  <si>
    <t>2897F865</t>
  </si>
  <si>
    <t>289CFE</t>
  </si>
  <si>
    <t>28A9</t>
  </si>
  <si>
    <t>28EE</t>
  </si>
  <si>
    <t>28E</t>
  </si>
  <si>
    <t>290A2FA</t>
  </si>
  <si>
    <t>290D6D0E</t>
  </si>
  <si>
    <t>294D54</t>
  </si>
  <si>
    <t>294F79E</t>
  </si>
  <si>
    <t>29B</t>
  </si>
  <si>
    <t>2A4F</t>
  </si>
  <si>
    <t>2A5B919D</t>
  </si>
  <si>
    <t>2A952A</t>
  </si>
  <si>
    <t>2A9B3E15</t>
  </si>
  <si>
    <t>2ACE</t>
  </si>
  <si>
    <t>2AD4A56A</t>
  </si>
  <si>
    <t>2ADF3AAF</t>
  </si>
  <si>
    <t>2AEDD3</t>
  </si>
  <si>
    <t>2B967EF9</t>
  </si>
  <si>
    <t>2B9</t>
  </si>
  <si>
    <t>2BA</t>
  </si>
  <si>
    <t>2BD893B</t>
  </si>
  <si>
    <t>2BED6</t>
  </si>
  <si>
    <t>2BFBD8F</t>
  </si>
  <si>
    <t>2C45446</t>
  </si>
  <si>
    <t>2C7</t>
  </si>
  <si>
    <t>2C</t>
  </si>
  <si>
    <t>2D09F</t>
  </si>
  <si>
    <t>2D7A067</t>
  </si>
  <si>
    <t>2D83B9F</t>
  </si>
  <si>
    <t>2DCE91</t>
  </si>
  <si>
    <t>2DE</t>
  </si>
  <si>
    <t>2E7DE</t>
  </si>
  <si>
    <t>2E80FA7</t>
  </si>
  <si>
    <t>2EE49</t>
  </si>
  <si>
    <t>2EFB42AB</t>
  </si>
  <si>
    <t>2EFD</t>
  </si>
  <si>
    <t>2E</t>
  </si>
  <si>
    <t>2FD</t>
  </si>
  <si>
    <t>2FFB</t>
  </si>
  <si>
    <t>30185CE3</t>
  </si>
  <si>
    <t>306FE75</t>
  </si>
  <si>
    <t>308FD3</t>
  </si>
  <si>
    <t>311E9AD</t>
  </si>
  <si>
    <t>31342A2F</t>
  </si>
  <si>
    <t>32C69</t>
  </si>
  <si>
    <t>32DEF69</t>
  </si>
  <si>
    <t>33AB</t>
  </si>
  <si>
    <t>33C19EF</t>
  </si>
  <si>
    <t>3452A9A3</t>
  </si>
  <si>
    <t>34C8E00D</t>
  </si>
  <si>
    <t>35B8D0BF</t>
  </si>
  <si>
    <t>364AACB</t>
  </si>
  <si>
    <t>36E400</t>
  </si>
  <si>
    <t>36F627</t>
  </si>
  <si>
    <t>372B</t>
  </si>
  <si>
    <t>37EF</t>
  </si>
  <si>
    <t>37FF</t>
  </si>
  <si>
    <t>38B0D2</t>
  </si>
  <si>
    <t>395B53</t>
  </si>
  <si>
    <t>3A4BE4F</t>
  </si>
  <si>
    <t>3A66E4F</t>
  </si>
  <si>
    <t>3ABB</t>
  </si>
  <si>
    <t>3B61467</t>
  </si>
  <si>
    <t>3BC316</t>
  </si>
  <si>
    <t>3C9A0B27</t>
  </si>
  <si>
    <t>3D60199F</t>
  </si>
  <si>
    <t>3DF</t>
  </si>
  <si>
    <t>3E9912B</t>
  </si>
  <si>
    <t>3EC</t>
  </si>
  <si>
    <t>3EEF</t>
  </si>
  <si>
    <t>3EF8B1</t>
  </si>
  <si>
    <t>4000004B</t>
  </si>
  <si>
    <t>400000BB</t>
  </si>
  <si>
    <t>40001B</t>
  </si>
  <si>
    <t>40007B</t>
  </si>
  <si>
    <t>400F0</t>
  </si>
  <si>
    <t>404B</t>
  </si>
  <si>
    <t>406A0CFF</t>
  </si>
  <si>
    <t>409BA</t>
  </si>
  <si>
    <t>40D5E985</t>
  </si>
  <si>
    <t>41DF2A47</t>
  </si>
  <si>
    <t>424F3B</t>
  </si>
  <si>
    <t>4258C0F</t>
  </si>
  <si>
    <t>4297B0</t>
  </si>
  <si>
    <t>43CDAED</t>
  </si>
  <si>
    <t>44F75</t>
  </si>
  <si>
    <t>456A3501</t>
  </si>
  <si>
    <t>45F1C</t>
  </si>
  <si>
    <t>460EE3BF</t>
  </si>
  <si>
    <t>463B77</t>
  </si>
  <si>
    <t>46569FB</t>
  </si>
  <si>
    <t>469D7C</t>
  </si>
  <si>
    <t>46B1AB</t>
  </si>
  <si>
    <t>46E56A7C</t>
  </si>
  <si>
    <t>472D41C</t>
  </si>
  <si>
    <t>474E03AC</t>
  </si>
  <si>
    <t>474FD47</t>
  </si>
  <si>
    <t>47D2D9AB</t>
  </si>
  <si>
    <t>47E62564</t>
  </si>
  <si>
    <t>4809F</t>
  </si>
  <si>
    <t>485C</t>
  </si>
  <si>
    <t>49AD52</t>
  </si>
  <si>
    <t>49F2F2B5</t>
  </si>
  <si>
    <t>4A30CFD6</t>
  </si>
  <si>
    <t>4A3ED66B</t>
  </si>
  <si>
    <t>4A59E381</t>
  </si>
  <si>
    <t>4A</t>
  </si>
  <si>
    <t>4B5858</t>
  </si>
  <si>
    <t>4B79D1</t>
  </si>
  <si>
    <t>4BACC</t>
  </si>
  <si>
    <t>4BF43AE9</t>
  </si>
  <si>
    <t>4BF9</t>
  </si>
  <si>
    <t>4CB658F</t>
  </si>
  <si>
    <t>4CBAF41</t>
  </si>
  <si>
    <t>4D3C</t>
  </si>
  <si>
    <t>4D65</t>
  </si>
  <si>
    <t>4D</t>
  </si>
  <si>
    <t>4F23</t>
  </si>
  <si>
    <t>4F2E9E6</t>
  </si>
  <si>
    <t>4F51</t>
  </si>
  <si>
    <t>4F5</t>
  </si>
  <si>
    <t>4F6A2</t>
  </si>
  <si>
    <t>4F70BD9</t>
  </si>
  <si>
    <t>4FEA6A3A</t>
  </si>
  <si>
    <t>50B49</t>
  </si>
  <si>
    <t>51AFF9A</t>
  </si>
  <si>
    <t>51D79</t>
  </si>
  <si>
    <t>521F64B</t>
  </si>
  <si>
    <t>52AA4332</t>
  </si>
  <si>
    <t>52D246E1</t>
  </si>
  <si>
    <t>53DF6E</t>
  </si>
  <si>
    <t>540DF0</t>
  </si>
  <si>
    <t>54D6</t>
  </si>
  <si>
    <t>5685A</t>
  </si>
  <si>
    <t>573A</t>
  </si>
  <si>
    <t>59B51725</t>
  </si>
  <si>
    <t>5A47</t>
  </si>
  <si>
    <t>5B3CA4</t>
  </si>
  <si>
    <t>5B57</t>
  </si>
  <si>
    <t>5BD5</t>
  </si>
  <si>
    <t>5B</t>
  </si>
  <si>
    <t>5C2</t>
  </si>
  <si>
    <t>5CDE</t>
  </si>
  <si>
    <t>5D7</t>
  </si>
  <si>
    <t>5DB</t>
  </si>
  <si>
    <t>5E04635</t>
  </si>
  <si>
    <t>5E2419</t>
  </si>
  <si>
    <t>5E7B23</t>
  </si>
  <si>
    <t>5EF</t>
  </si>
  <si>
    <t>5FFF</t>
  </si>
  <si>
    <t>60F2920B</t>
  </si>
  <si>
    <t>62B</t>
  </si>
  <si>
    <t>62CC</t>
  </si>
  <si>
    <t>630B</t>
  </si>
  <si>
    <t>638E897</t>
  </si>
  <si>
    <t>64D</t>
  </si>
  <si>
    <t>65BD513</t>
  </si>
  <si>
    <t>6624B2EB</t>
  </si>
  <si>
    <t>66CD3537</t>
  </si>
  <si>
    <t>67A5</t>
  </si>
  <si>
    <t>6906C540</t>
  </si>
  <si>
    <t>6A21E4F</t>
  </si>
  <si>
    <t>6A611BF</t>
  </si>
  <si>
    <t>6A8D</t>
  </si>
  <si>
    <t>6AE846D</t>
  </si>
  <si>
    <t>6BB</t>
  </si>
  <si>
    <t>6BC0F5</t>
  </si>
  <si>
    <t>6BEE283F</t>
  </si>
  <si>
    <t>6C3FF0D</t>
  </si>
  <si>
    <t>6C740B8D</t>
  </si>
  <si>
    <t>6D094C5D</t>
  </si>
  <si>
    <t>6D133</t>
  </si>
  <si>
    <t>6FB57</t>
  </si>
  <si>
    <t>6FD</t>
  </si>
  <si>
    <t>705A39AB</t>
  </si>
  <si>
    <t>737E312B</t>
  </si>
  <si>
    <t>740A</t>
  </si>
  <si>
    <t>745E8BF</t>
  </si>
  <si>
    <t>74F9E7CB</t>
  </si>
  <si>
    <t>7573F</t>
  </si>
  <si>
    <t>779C7</t>
  </si>
  <si>
    <t>77B0F</t>
  </si>
  <si>
    <t>77BF</t>
  </si>
  <si>
    <t>7DF</t>
  </si>
  <si>
    <t>800000F6</t>
  </si>
  <si>
    <t>800004D</t>
  </si>
  <si>
    <t>80000D</t>
  </si>
  <si>
    <t>80002B8D</t>
  </si>
  <si>
    <t>80009A</t>
  </si>
  <si>
    <t>80032D</t>
  </si>
  <si>
    <t>8003A</t>
  </si>
  <si>
    <t>808D</t>
  </si>
  <si>
    <t>81D7E747</t>
  </si>
  <si>
    <t>82408EDB</t>
  </si>
  <si>
    <t>82608EDB</t>
  </si>
  <si>
    <t>82C4</t>
  </si>
  <si>
    <t>83E</t>
  </si>
  <si>
    <t>85B9561D</t>
  </si>
  <si>
    <t>86B655C</t>
  </si>
  <si>
    <t>86F2</t>
  </si>
  <si>
    <t>8741C726</t>
  </si>
  <si>
    <t>880EE6</t>
  </si>
  <si>
    <t>8810E</t>
  </si>
  <si>
    <t>88F9</t>
  </si>
  <si>
    <t>895065E</t>
  </si>
  <si>
    <t>8BA3D6B</t>
  </si>
  <si>
    <t>8C746ED4</t>
  </si>
  <si>
    <t>8CD929</t>
  </si>
  <si>
    <t>8D3C72</t>
  </si>
  <si>
    <t>8D3CC</t>
  </si>
  <si>
    <t>8D95</t>
  </si>
  <si>
    <t>8D</t>
  </si>
  <si>
    <t>8E2371EF</t>
  </si>
  <si>
    <t>8EE5368F</t>
  </si>
  <si>
    <t>8EE7</t>
  </si>
  <si>
    <t>8EFD4BCD</t>
  </si>
  <si>
    <t>8E</t>
  </si>
  <si>
    <t>8F3</t>
  </si>
  <si>
    <t>8F6E37A0</t>
  </si>
  <si>
    <t>8F8</t>
  </si>
  <si>
    <t>8F90E3</t>
  </si>
  <si>
    <t>8FDB</t>
  </si>
  <si>
    <t>91DC1E3</t>
  </si>
  <si>
    <t>935A</t>
  </si>
  <si>
    <t>93B39B1B</t>
  </si>
  <si>
    <t>93CB4F</t>
  </si>
  <si>
    <t>945D045D</t>
  </si>
  <si>
    <t>950EBFAE</t>
  </si>
  <si>
    <t>95AFD3E</t>
  </si>
  <si>
    <t>968B</t>
  </si>
  <si>
    <t>973AFB51</t>
  </si>
  <si>
    <t>978A</t>
  </si>
  <si>
    <t>979E</t>
  </si>
  <si>
    <t>98FF8C</t>
  </si>
  <si>
    <t>992C1A4C</t>
  </si>
  <si>
    <t>9945B1</t>
  </si>
  <si>
    <t>9960034C</t>
  </si>
  <si>
    <t>9B</t>
  </si>
  <si>
    <t>9C</t>
  </si>
  <si>
    <t>9D587</t>
  </si>
  <si>
    <t>9D7F97D6</t>
  </si>
  <si>
    <t>9D9947FD</t>
  </si>
  <si>
    <t>9EB2</t>
  </si>
  <si>
    <t>A001</t>
  </si>
  <si>
    <t>A00B03</t>
  </si>
  <si>
    <t>A094AFB5</t>
  </si>
  <si>
    <t>A10E</t>
  </si>
  <si>
    <t>A2572962</t>
  </si>
  <si>
    <t>A2E4CE</t>
  </si>
  <si>
    <t>A33</t>
  </si>
  <si>
    <t>A35677</t>
  </si>
  <si>
    <t>A4F</t>
  </si>
  <si>
    <t>A4</t>
  </si>
  <si>
    <t>A6F</t>
  </si>
  <si>
    <t>A6</t>
  </si>
  <si>
    <t>A735A7</t>
  </si>
  <si>
    <t>A755</t>
  </si>
  <si>
    <t>A86BE4DB</t>
  </si>
  <si>
    <t>A88C9</t>
  </si>
  <si>
    <t>AB96B942</t>
  </si>
  <si>
    <t>AC6F</t>
  </si>
  <si>
    <t>AC9A</t>
  </si>
  <si>
    <t>ACB6AED</t>
  </si>
  <si>
    <t>AD0424F3</t>
  </si>
  <si>
    <t>ADC9</t>
  </si>
  <si>
    <t>ADE27A</t>
  </si>
  <si>
    <t>AEB6E5</t>
  </si>
  <si>
    <t>AF56F</t>
  </si>
  <si>
    <t>AF74FC7</t>
  </si>
  <si>
    <t>AFCDB</t>
  </si>
  <si>
    <t>B094A3E</t>
  </si>
  <si>
    <t>B1</t>
  </si>
  <si>
    <t>B338ADD6</t>
  </si>
  <si>
    <t>B41</t>
  </si>
  <si>
    <t>B46B7</t>
  </si>
  <si>
    <t>B49C1C96</t>
  </si>
  <si>
    <t>B4EC80F</t>
  </si>
  <si>
    <t>B57D</t>
  </si>
  <si>
    <t>B5827</t>
  </si>
  <si>
    <t>B628899</t>
  </si>
  <si>
    <t>B67B511</t>
  </si>
  <si>
    <t>B73E919</t>
  </si>
  <si>
    <t>B73E91</t>
  </si>
  <si>
    <t>B75EAB</t>
  </si>
  <si>
    <t>B75</t>
  </si>
  <si>
    <t>B7B1</t>
  </si>
  <si>
    <t>B82D</t>
  </si>
  <si>
    <t>B87515</t>
  </si>
  <si>
    <t>B91</t>
  </si>
  <si>
    <t>B9CCB75</t>
  </si>
  <si>
    <t>BA0DC66B</t>
  </si>
  <si>
    <t>BA24B</t>
  </si>
  <si>
    <t>BAAD</t>
  </si>
  <si>
    <t>BAE</t>
  </si>
  <si>
    <t>BD07453</t>
  </si>
  <si>
    <t>BD80DE</t>
  </si>
  <si>
    <t>BDA4D5</t>
  </si>
  <si>
    <t>BDF</t>
  </si>
  <si>
    <t>BE73E</t>
  </si>
  <si>
    <t>BFF</t>
  </si>
  <si>
    <t>BF</t>
  </si>
  <si>
    <t>B</t>
  </si>
  <si>
    <t>C00031</t>
  </si>
  <si>
    <t>C02880</t>
  </si>
  <si>
    <t>C05</t>
  </si>
  <si>
    <t>C06</t>
  </si>
  <si>
    <t>C07</t>
  </si>
  <si>
    <t>C0A0A0D5</t>
  </si>
  <si>
    <t>C1ACF</t>
  </si>
  <si>
    <t>C3267D</t>
  </si>
  <si>
    <t>C4BD</t>
  </si>
  <si>
    <t>C4D87</t>
  </si>
  <si>
    <t>C5DB</t>
  </si>
  <si>
    <t>C7AB</t>
  </si>
  <si>
    <t>C7AD89</t>
  </si>
  <si>
    <t>C86C</t>
  </si>
  <si>
    <t>C8A89</t>
  </si>
  <si>
    <t>C9D204F5</t>
  </si>
  <si>
    <t>CBA785</t>
  </si>
  <si>
    <t>CBAB</t>
  </si>
  <si>
    <t>CDEF9</t>
  </si>
  <si>
    <t>CD</t>
  </si>
  <si>
    <t>CF11B95</t>
  </si>
  <si>
    <t>CF69197</t>
  </si>
  <si>
    <t>D015</t>
  </si>
  <si>
    <t>D04B</t>
  </si>
  <si>
    <t>D120245</t>
  </si>
  <si>
    <t>D175</t>
  </si>
  <si>
    <t>D2C0EF07</t>
  </si>
  <si>
    <t>D3E9</t>
  </si>
  <si>
    <t>D3</t>
  </si>
  <si>
    <t>D419CC15</t>
  </si>
  <si>
    <t>D41CF</t>
  </si>
  <si>
    <t>D9588B</t>
  </si>
  <si>
    <t>DDF</t>
  </si>
  <si>
    <t>DE00A27</t>
  </si>
  <si>
    <t>E2023</t>
  </si>
  <si>
    <t>E433</t>
  </si>
  <si>
    <t>E47B4C57</t>
  </si>
  <si>
    <t>E6233</t>
  </si>
  <si>
    <t>E7</t>
  </si>
  <si>
    <t>E89061DB</t>
  </si>
  <si>
    <t>E92F</t>
  </si>
  <si>
    <t>E98</t>
  </si>
  <si>
    <t>E9DADCB</t>
  </si>
  <si>
    <t>EAA72AB</t>
  </si>
  <si>
    <t>EA</t>
  </si>
  <si>
    <t>EB</t>
  </si>
  <si>
    <t>ED2F</t>
  </si>
  <si>
    <t>ED93BB</t>
  </si>
  <si>
    <t>EFFF</t>
  </si>
  <si>
    <t>E</t>
  </si>
  <si>
    <t>F89</t>
  </si>
  <si>
    <t>F8C9140A</t>
  </si>
  <si>
    <t>F94F</t>
  </si>
  <si>
    <t>FA567D89</t>
  </si>
  <si>
    <t>FB567D89</t>
  </si>
  <si>
    <t>FDBF</t>
  </si>
  <si>
    <t>F</t>
  </si>
  <si>
    <t>All bits (Dec)</t>
  </si>
  <si>
    <t>Size (Bits)</t>
  </si>
  <si>
    <t>Poly Norm (Hex)</t>
  </si>
  <si>
    <t>10000002</t>
  </si>
  <si>
    <t>1000004</t>
  </si>
  <si>
    <t>100077</t>
  </si>
  <si>
    <t>20000017</t>
  </si>
  <si>
    <t>100002</t>
  </si>
  <si>
    <t>100005</t>
  </si>
  <si>
    <t>10004</t>
  </si>
  <si>
    <t>10055</t>
  </si>
  <si>
    <t>1036</t>
  </si>
  <si>
    <t>108</t>
  </si>
  <si>
    <t>119</t>
  </si>
  <si>
    <t>121</t>
  </si>
  <si>
    <t>12E6</t>
  </si>
  <si>
    <t>12</t>
  </si>
  <si>
    <t>137</t>
  </si>
  <si>
    <t>138517</t>
  </si>
  <si>
    <t>143</t>
  </si>
  <si>
    <t>145</t>
  </si>
  <si>
    <t>1495</t>
  </si>
  <si>
    <t>1519353</t>
  </si>
  <si>
    <t>1537</t>
  </si>
  <si>
    <t>15583</t>
  </si>
  <si>
    <t>157</t>
  </si>
  <si>
    <t>15</t>
  </si>
  <si>
    <t>165751</t>
  </si>
  <si>
    <t>167</t>
  </si>
  <si>
    <t>1685921</t>
  </si>
  <si>
    <t>1747</t>
  </si>
  <si>
    <t>17505831</t>
  </si>
  <si>
    <t>185</t>
  </si>
  <si>
    <t>1877</t>
  </si>
  <si>
    <t>1909</t>
  </si>
  <si>
    <t>198313</t>
  </si>
  <si>
    <t>1E97</t>
  </si>
  <si>
    <t>20000029</t>
  </si>
  <si>
    <t>2000009</t>
  </si>
  <si>
    <t>200001</t>
  </si>
  <si>
    <t>2000023</t>
  </si>
  <si>
    <t>2000033</t>
  </si>
  <si>
    <t>200047</t>
  </si>
  <si>
    <t>200053</t>
  </si>
  <si>
    <t>20013</t>
  </si>
  <si>
    <t>20018</t>
  </si>
  <si>
    <t>2003</t>
  </si>
  <si>
    <t>200E7</t>
  </si>
  <si>
    <t>2015</t>
  </si>
  <si>
    <t>204</t>
  </si>
  <si>
    <t>206</t>
  </si>
  <si>
    <t>21E8</t>
  </si>
  <si>
    <t>21</t>
  </si>
  <si>
    <t>221</t>
  </si>
  <si>
    <t>22322571</t>
  </si>
  <si>
    <t>23136E56</t>
  </si>
  <si>
    <t>2322</t>
  </si>
  <si>
    <t>236982E3</t>
  </si>
  <si>
    <t>2371</t>
  </si>
  <si>
    <t>23979</t>
  </si>
  <si>
    <t>23</t>
  </si>
  <si>
    <t>2402</t>
  </si>
  <si>
    <t>247</t>
  </si>
  <si>
    <t>248794</t>
  </si>
  <si>
    <t>24916855</t>
  </si>
  <si>
    <t>2769</t>
  </si>
  <si>
    <t>3016</t>
  </si>
  <si>
    <t>31107331</t>
  </si>
  <si>
    <t>319</t>
  </si>
  <si>
    <t>327</t>
  </si>
  <si>
    <t>33</t>
  </si>
  <si>
    <t>3497</t>
  </si>
  <si>
    <t>36E098</t>
  </si>
  <si>
    <t>37</t>
  </si>
  <si>
    <t>3915E9</t>
  </si>
  <si>
    <t>39553</t>
  </si>
  <si>
    <t>40000004</t>
  </si>
  <si>
    <t>4000011</t>
  </si>
  <si>
    <t>4000013</t>
  </si>
  <si>
    <t>4000074</t>
  </si>
  <si>
    <t>400010</t>
  </si>
  <si>
    <t>40013</t>
  </si>
  <si>
    <t>40014</t>
  </si>
  <si>
    <t>400154</t>
  </si>
  <si>
    <t>4001</t>
  </si>
  <si>
    <t>40061800</t>
  </si>
  <si>
    <t>4014</t>
  </si>
  <si>
    <t>402</t>
  </si>
  <si>
    <t>405</t>
  </si>
  <si>
    <t>41</t>
  </si>
  <si>
    <t>4306</t>
  </si>
  <si>
    <t>433</t>
  </si>
  <si>
    <t>4429686</t>
  </si>
  <si>
    <t>44</t>
  </si>
  <si>
    <t>473</t>
  </si>
  <si>
    <t>4976</t>
  </si>
  <si>
    <t>532</t>
  </si>
  <si>
    <t>571</t>
  </si>
  <si>
    <t>57E7</t>
  </si>
  <si>
    <t>583</t>
  </si>
  <si>
    <t>58695E3</t>
  </si>
  <si>
    <t>5</t>
  </si>
  <si>
    <t>62</t>
  </si>
  <si>
    <t>65</t>
  </si>
  <si>
    <t>673171</t>
  </si>
  <si>
    <t>67</t>
  </si>
  <si>
    <t>68</t>
  </si>
  <si>
    <t>6986313</t>
  </si>
  <si>
    <t>72</t>
  </si>
  <si>
    <t>7464427</t>
  </si>
  <si>
    <t>77</t>
  </si>
  <si>
    <t>8000004</t>
  </si>
  <si>
    <t>80000057</t>
  </si>
  <si>
    <t>80000072</t>
  </si>
  <si>
    <t>8000012</t>
  </si>
  <si>
    <t>800003</t>
  </si>
  <si>
    <t>80004</t>
  </si>
  <si>
    <t>8003</t>
  </si>
  <si>
    <t>80071</t>
  </si>
  <si>
    <t>80108400</t>
  </si>
  <si>
    <t>8016</t>
  </si>
  <si>
    <t>81620E5</t>
  </si>
  <si>
    <t>817</t>
  </si>
  <si>
    <t>829</t>
  </si>
  <si>
    <t>83</t>
  </si>
  <si>
    <t>87496166</t>
  </si>
  <si>
    <t>8810</t>
  </si>
  <si>
    <t>90022004</t>
  </si>
  <si>
    <t>9037604</t>
  </si>
  <si>
    <t>941356</t>
  </si>
  <si>
    <t>9627</t>
  </si>
  <si>
    <t>9747</t>
  </si>
  <si>
    <t>97</t>
  </si>
  <si>
    <t>987</t>
  </si>
  <si>
    <t>98</t>
  </si>
  <si>
    <t>991804</t>
  </si>
  <si>
    <t>993</t>
  </si>
  <si>
    <t>9</t>
  </si>
  <si>
    <t>Poly K (Hex)</t>
  </si>
  <si>
    <t>What is the shortest CRC for this data length?</t>
  </si>
  <si>
    <t>Data Length (Bytes)</t>
  </si>
  <si>
    <t>Data Length (Bits)</t>
  </si>
  <si>
    <t>CRC Size (Bits)</t>
  </si>
  <si>
    <t>3</t>
  </si>
  <si>
    <t>4</t>
  </si>
  <si>
    <t>6</t>
  </si>
  <si>
    <t>7</t>
  </si>
  <si>
    <t>8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</si>
  <si>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</si>
  <si>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</si>
  <si>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</si>
  <si>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</si>
  <si>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</si>
  <si>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</si>
  <si>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</si>
  <si>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</si>
  <si>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</si>
  <si>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Row Labels</t>
  </si>
  <si>
    <t>Max of 3</t>
  </si>
  <si>
    <t>Max of 4</t>
  </si>
  <si>
    <t>Max of 5</t>
  </si>
  <si>
    <t>Max of 6</t>
  </si>
  <si>
    <t>Max of 7</t>
  </si>
  <si>
    <t>Hamming Distance</t>
  </si>
  <si>
    <t>Max of 8</t>
  </si>
  <si>
    <t>Max of 9</t>
  </si>
  <si>
    <t>Max of 10</t>
  </si>
  <si>
    <t>Values are data bit length</t>
  </si>
  <si>
    <t>CRC Min Bitsize</t>
  </si>
  <si>
    <t>Find me a CRC Poly for these requirements</t>
  </si>
  <si>
    <t>CRC Bitsize</t>
  </si>
  <si>
    <t>CRC Size</t>
  </si>
  <si>
    <t>Match with Multiple Criteria</t>
  </si>
  <si>
    <t>https://www.deskbright.com/excel/index-match-multiple-criteria/</t>
  </si>
  <si>
    <t>Copied as values and reverse sorted on CRC Size so that Match works and can use relative references</t>
  </si>
  <si>
    <t>https://spreadsheeto.com/index-match/</t>
  </si>
  <si>
    <t>https://www.contextures.com/excellookupmultiplecriteriaindexmatch.html</t>
  </si>
  <si>
    <t>What is the max HD available for</t>
  </si>
  <si>
    <t>HD</t>
  </si>
  <si>
    <t>Data Len (Bits)</t>
  </si>
  <si>
    <t>CRC Size ↓</t>
  </si>
  <si>
    <t>CRC Size→</t>
  </si>
  <si>
    <t>CRC Size (bits)</t>
  </si>
  <si>
    <t>Min</t>
  </si>
  <si>
    <t>Actual</t>
  </si>
  <si>
    <t>Given Poly K (Hex), what data length is protected?</t>
  </si>
  <si>
    <t>Size (bits)</t>
  </si>
  <si>
    <t>Max of 11</t>
  </si>
  <si>
    <t>Max of 12</t>
  </si>
  <si>
    <t>Max of 13</t>
  </si>
  <si>
    <t>Max of 14</t>
  </si>
  <si>
    <t>Max of 15</t>
  </si>
  <si>
    <t>Max of 16</t>
  </si>
  <si>
    <t>Max of 17</t>
  </si>
  <si>
    <t>Max of 18</t>
  </si>
  <si>
    <t>Max of 19</t>
  </si>
  <si>
    <t>Max of 20</t>
  </si>
  <si>
    <t>What is the smallest size CRC for HD</t>
  </si>
  <si>
    <t>Data length is in bits</t>
  </si>
  <si>
    <t>Poly K</t>
  </si>
  <si>
    <t>What HD do I get given Poly and Data Length</t>
  </si>
  <si>
    <t>upto HD=10</t>
  </si>
  <si>
    <t>x</t>
  </si>
  <si>
    <t>y</t>
  </si>
  <si>
    <t>HD=3</t>
  </si>
  <si>
    <t>HD=4</t>
  </si>
  <si>
    <t>HD=5</t>
  </si>
  <si>
    <t>HD=6</t>
  </si>
  <si>
    <t>https://www.tutorialspoint.com/advanced_excel_charts/advanced_excel_step_chart.htm</t>
  </si>
  <si>
    <t>Step graph</t>
  </si>
  <si>
    <t>https://trumpexcel.com/step-chart-in-excel/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</si>
</sst>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9" fillId="0" borderId="0" xfId="0" applyFont="1"/>
    <xf numFmtId="0" fontId="9" fillId="5" borderId="4" xfId="9"/>
    <xf numFmtId="0" fontId="11" fillId="6" borderId="4" xfId="11"/>
    <xf numFmtId="0" fontId="10" fillId="6" borderId="5" xfId="10"/>
    <xf numFmtId="0" fontId="0" fillId="33" borderId="0" xfId="0" applyFill="1" applyBorder="1" applyAlignment="1">
      <alignment horizontal="center"/>
    </xf>
    <xf numFmtId="0" fontId="0" fillId="0" borderId="0" xfId="0" applyBorder="1"/>
    <xf numFmtId="0" fontId="9" fillId="5" borderId="4" xfId="9" quotePrefix="1"/>
    <xf numFmtId="2" fontId="0" fillId="33" borderId="0" xfId="0" applyNumberFormat="1" applyFill="1"/>
    <xf numFmtId="0" fontId="14" fillId="0" borderId="0" xfId="0" applyFont="1"/>
    <xf numFmtId="0" fontId="20" fillId="6" borderId="5" xfId="10" applyFont="1"/>
    <xf numFmtId="0" fontId="0" fillId="0" borderId="0" xfId="0" applyFill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CRC</a:t>
            </a:r>
            <a:r>
              <a:rPr lang="en-GB" baseline="0"/>
              <a:t> Bit Size needed to Protect Data Lengths</a:t>
            </a:r>
          </a:p>
          <a:p>
            <a:pPr>
              <a:defRPr/>
            </a:pPr>
            <a:r>
              <a:rPr lang="en-GB" baseline="0"/>
              <a:t>for HD 3 to 6 </a:t>
            </a:r>
            <a:endParaRPr lang="en-GB"/>
          </a:p>
        </c:rich>
      </c:tx>
      <c:layout>
        <c:manualLayout>
          <c:xMode val="edge"/>
          <c:yMode val="edge"/>
          <c:x val="0.26357036758292007"/>
          <c:y val="3.7993466320437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578541566859524E-2"/>
          <c:y val="3.852014945391545E-2"/>
          <c:w val="0.88482759467859029"/>
          <c:h val="0.871220186213648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'Summary Plot'!$M$5</c:f>
              <c:strCache>
                <c:ptCount val="1"/>
                <c:pt idx="0">
                  <c:v>HD=3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'Summary Plot'!$M$6:$M$32</c:f>
              <c:numCache>
                <c:formatCode>General</c:formatCode>
                <c:ptCount val="27"/>
                <c:pt idx="0">
                  <c:v>4</c:v>
                </c:pt>
                <c:pt idx="1">
                  <c:v>11</c:v>
                </c:pt>
                <c:pt idx="2">
                  <c:v>11</c:v>
                </c:pt>
                <c:pt idx="3">
                  <c:v>26</c:v>
                </c:pt>
                <c:pt idx="4">
                  <c:v>26</c:v>
                </c:pt>
                <c:pt idx="5">
                  <c:v>57</c:v>
                </c:pt>
                <c:pt idx="6">
                  <c:v>57</c:v>
                </c:pt>
                <c:pt idx="7">
                  <c:v>120</c:v>
                </c:pt>
                <c:pt idx="8">
                  <c:v>120</c:v>
                </c:pt>
                <c:pt idx="9">
                  <c:v>247</c:v>
                </c:pt>
                <c:pt idx="10">
                  <c:v>247</c:v>
                </c:pt>
                <c:pt idx="11">
                  <c:v>502</c:v>
                </c:pt>
                <c:pt idx="12">
                  <c:v>502</c:v>
                </c:pt>
                <c:pt idx="13">
                  <c:v>1013</c:v>
                </c:pt>
                <c:pt idx="14">
                  <c:v>1013</c:v>
                </c:pt>
                <c:pt idx="15">
                  <c:v>2036</c:v>
                </c:pt>
                <c:pt idx="16">
                  <c:v>2036</c:v>
                </c:pt>
                <c:pt idx="17">
                  <c:v>4083</c:v>
                </c:pt>
                <c:pt idx="18">
                  <c:v>4083</c:v>
                </c:pt>
                <c:pt idx="19">
                  <c:v>8178</c:v>
                </c:pt>
                <c:pt idx="20">
                  <c:v>8178</c:v>
                </c:pt>
                <c:pt idx="21">
                  <c:v>16369</c:v>
                </c:pt>
                <c:pt idx="22">
                  <c:v>16369</c:v>
                </c:pt>
                <c:pt idx="23">
                  <c:v>32752</c:v>
                </c:pt>
                <c:pt idx="24">
                  <c:v>32752</c:v>
                </c:pt>
                <c:pt idx="25">
                  <c:v>65519</c:v>
                </c:pt>
                <c:pt idx="26">
                  <c:v>65519</c:v>
                </c:pt>
              </c:numCache>
            </c:numRef>
          </c:xVal>
          <c:yVal>
            <c:numRef>
              <c:f>'Summary Plot'!$L$6:$L$32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9-4F43-BF8E-26BB5E2ED5E6}"/>
            </c:ext>
          </c:extLst>
        </c:ser>
        <c:ser>
          <c:idx val="1"/>
          <c:order val="1"/>
          <c:tx>
            <c:strRef>
              <c:f>'Summary Plot'!$N$5</c:f>
              <c:strCache>
                <c:ptCount val="1"/>
                <c:pt idx="0">
                  <c:v>HD=4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'Summary Plot'!$N$6:$N$32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10</c:v>
                </c:pt>
                <c:pt idx="4">
                  <c:v>10</c:v>
                </c:pt>
                <c:pt idx="5">
                  <c:v>25</c:v>
                </c:pt>
                <c:pt idx="6">
                  <c:v>25</c:v>
                </c:pt>
                <c:pt idx="7">
                  <c:v>56</c:v>
                </c:pt>
                <c:pt idx="8">
                  <c:v>56</c:v>
                </c:pt>
                <c:pt idx="9">
                  <c:v>119</c:v>
                </c:pt>
                <c:pt idx="10">
                  <c:v>119</c:v>
                </c:pt>
                <c:pt idx="11">
                  <c:v>246</c:v>
                </c:pt>
                <c:pt idx="12">
                  <c:v>246</c:v>
                </c:pt>
                <c:pt idx="13">
                  <c:v>501</c:v>
                </c:pt>
                <c:pt idx="14">
                  <c:v>501</c:v>
                </c:pt>
                <c:pt idx="15">
                  <c:v>1012</c:v>
                </c:pt>
                <c:pt idx="16">
                  <c:v>1012</c:v>
                </c:pt>
                <c:pt idx="17">
                  <c:v>2035</c:v>
                </c:pt>
                <c:pt idx="18">
                  <c:v>2035</c:v>
                </c:pt>
                <c:pt idx="19">
                  <c:v>4082</c:v>
                </c:pt>
                <c:pt idx="20">
                  <c:v>4082</c:v>
                </c:pt>
                <c:pt idx="21">
                  <c:v>8177</c:v>
                </c:pt>
                <c:pt idx="22">
                  <c:v>8177</c:v>
                </c:pt>
                <c:pt idx="23">
                  <c:v>16368</c:v>
                </c:pt>
                <c:pt idx="24">
                  <c:v>16368</c:v>
                </c:pt>
                <c:pt idx="25">
                  <c:v>32751</c:v>
                </c:pt>
                <c:pt idx="26">
                  <c:v>32751</c:v>
                </c:pt>
              </c:numCache>
            </c:numRef>
          </c:xVal>
          <c:yVal>
            <c:numRef>
              <c:f>'Summary Plot'!$L$6:$L$32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8F9-4F43-BF8E-26BB5E2ED5E6}"/>
            </c:ext>
          </c:extLst>
        </c:ser>
        <c:ser>
          <c:idx val="2"/>
          <c:order val="2"/>
          <c:tx>
            <c:strRef>
              <c:f>'Summary Plot'!$O$5</c:f>
              <c:strCache>
                <c:ptCount val="1"/>
                <c:pt idx="0">
                  <c:v>HD=5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'Summary Plot'!$O$6:$O$32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9</c:v>
                </c:pt>
                <c:pt idx="11">
                  <c:v>13</c:v>
                </c:pt>
                <c:pt idx="12">
                  <c:v>13</c:v>
                </c:pt>
                <c:pt idx="13">
                  <c:v>21</c:v>
                </c:pt>
                <c:pt idx="14">
                  <c:v>21</c:v>
                </c:pt>
                <c:pt idx="15">
                  <c:v>26</c:v>
                </c:pt>
                <c:pt idx="16">
                  <c:v>26</c:v>
                </c:pt>
                <c:pt idx="17">
                  <c:v>53</c:v>
                </c:pt>
                <c:pt idx="18">
                  <c:v>53</c:v>
                </c:pt>
                <c:pt idx="19">
                  <c:v>52</c:v>
                </c:pt>
                <c:pt idx="20">
                  <c:v>52</c:v>
                </c:pt>
                <c:pt idx="21">
                  <c:v>113</c:v>
                </c:pt>
                <c:pt idx="22">
                  <c:v>113</c:v>
                </c:pt>
                <c:pt idx="23">
                  <c:v>136</c:v>
                </c:pt>
                <c:pt idx="24">
                  <c:v>136</c:v>
                </c:pt>
                <c:pt idx="25">
                  <c:v>241</c:v>
                </c:pt>
                <c:pt idx="26">
                  <c:v>241</c:v>
                </c:pt>
              </c:numCache>
            </c:numRef>
          </c:xVal>
          <c:yVal>
            <c:numRef>
              <c:f>'Summary Plot'!$L$6:$L$32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8F9-4F43-BF8E-26BB5E2ED5E6}"/>
            </c:ext>
          </c:extLst>
        </c:ser>
        <c:ser>
          <c:idx val="3"/>
          <c:order val="3"/>
          <c:tx>
            <c:strRef>
              <c:f>'Summary Plot'!$P$5</c:f>
              <c:strCache>
                <c:ptCount val="1"/>
                <c:pt idx="0">
                  <c:v>HD=6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'Summary Plot'!$P$6:$P$32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8</c:v>
                </c:pt>
                <c:pt idx="13">
                  <c:v>12</c:v>
                </c:pt>
                <c:pt idx="14">
                  <c:v>12</c:v>
                </c:pt>
                <c:pt idx="15">
                  <c:v>22</c:v>
                </c:pt>
                <c:pt idx="16">
                  <c:v>22</c:v>
                </c:pt>
                <c:pt idx="17">
                  <c:v>27</c:v>
                </c:pt>
                <c:pt idx="18">
                  <c:v>27</c:v>
                </c:pt>
                <c:pt idx="19">
                  <c:v>52</c:v>
                </c:pt>
                <c:pt idx="20">
                  <c:v>52</c:v>
                </c:pt>
                <c:pt idx="21">
                  <c:v>57</c:v>
                </c:pt>
                <c:pt idx="22">
                  <c:v>57</c:v>
                </c:pt>
                <c:pt idx="23">
                  <c:v>114</c:v>
                </c:pt>
                <c:pt idx="24">
                  <c:v>114</c:v>
                </c:pt>
                <c:pt idx="25">
                  <c:v>135</c:v>
                </c:pt>
                <c:pt idx="26">
                  <c:v>135</c:v>
                </c:pt>
              </c:numCache>
            </c:numRef>
          </c:xVal>
          <c:yVal>
            <c:numRef>
              <c:f>'Summary Plot'!$L$6:$L$32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8F9-4F43-BF8E-26BB5E2E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681040"/>
        <c:axId val="710684648"/>
      </c:scatterChart>
      <c:valAx>
        <c:axId val="710681040"/>
        <c:scaling>
          <c:logBase val="2"/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</a:t>
                </a:r>
                <a:r>
                  <a:rPr lang="en-GB" baseline="0"/>
                  <a:t> Length (Bits)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84648"/>
        <c:crosses val="autoZero"/>
        <c:crossBetween val="midCat"/>
      </c:valAx>
      <c:valAx>
        <c:axId val="71068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CRC Size</a:t>
                </a:r>
                <a:r>
                  <a:rPr lang="en-GB" baseline="0"/>
                  <a:t> (Bits)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8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5879569349399751"/>
          <c:y val="0.65219374872856506"/>
          <c:w val="0.43319471039977608"/>
          <c:h val="4.0071514473416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457199</xdr:colOff>
      <xdr:row>3</xdr:row>
      <xdr:rowOff>79601</xdr:rowOff>
    </xdr:from>
    <xdr:to>
      <xdr:col>26</xdr:col>
      <xdr:colOff>578304</xdr:colOff>
      <xdr:row>31</xdr:row>
      <xdr:rowOff>93889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8EFD95-F988-4193-9A27-8B757778E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4124.479139467592" createdVersion="6" refreshedVersion="6" minRefreshableVersion="3" recordCount="616" xr:uid="{00000000-000A-0000-FFFF-FFFF06000000}">
  <cacheSource type="worksheet">
    <worksheetSource name="Table1"/>
  </cacheSource>
  <cacheFields count="22">
    <cacheField name="Poly Norm (Hex)" numFmtId="0">
      <sharedItems/>
    </cacheField>
    <cacheField name="Size (Bits)" numFmtId="0">
      <sharedItems containsSemiMixedTypes="0" containsString="0" containsNumber="1" containsInteger="1" minValue="3" maxValue="32" count="30"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All bits (Dec)" numFmtId="0">
      <sharedItems containsSemiMixedTypes="0" containsString="0" containsNumber="1" containsInteger="1" minValue="11" maxValue="8433498899"/>
    </cacheField>
    <cacheField name="Poly K (Hex)" numFmtId="49">
      <sharedItems/>
    </cacheField>
    <cacheField name="3" numFmtId="0">
      <sharedItems containsSemiMixedTypes="0" containsString="0" containsNumber="1" containsInteger="1" minValue="1" maxValue="4294967263"/>
    </cacheField>
    <cacheField name="4" numFmtId="0">
      <sharedItems containsSemiMixedTypes="0" containsString="0" containsNumber="1" containsInteger="1" minValue="0" maxValue="2147483615"/>
    </cacheField>
    <cacheField name="5" numFmtId="0">
      <sharedItems containsSemiMixedTypes="0" containsString="0" containsNumber="1" containsInteger="1" minValue="0" maxValue="65505"/>
    </cacheField>
    <cacheField name="6" numFmtId="0">
      <sharedItems containsSemiMixedTypes="0" containsString="0" containsNumber="1" containsInteger="1" minValue="0" maxValue="32738"/>
    </cacheField>
    <cacheField name="7" numFmtId="0">
      <sharedItems containsSemiMixedTypes="0" containsString="0" containsNumber="1" containsInteger="1" minValue="0" maxValue="993"/>
    </cacheField>
    <cacheField name="8" numFmtId="0">
      <sharedItems containsSemiMixedTypes="0" containsString="0" containsNumber="1" containsInteger="1" minValue="0" maxValue="992"/>
    </cacheField>
    <cacheField name="9" numFmtId="0">
      <sharedItems containsSemiMixedTypes="0" containsString="0" containsNumber="1" containsInteger="1" minValue="0" maxValue="223"/>
    </cacheField>
    <cacheField name="10" numFmtId="0">
      <sharedItems containsSemiMixedTypes="0" containsString="0" containsNumber="1" containsInteger="1" minValue="0" maxValue="100"/>
    </cacheField>
    <cacheField name="11" numFmtId="0">
      <sharedItems containsSemiMixedTypes="0" containsString="0" containsNumber="1" containsInteger="1" minValue="0" maxValue="38"/>
    </cacheField>
    <cacheField name="12" numFmtId="0">
      <sharedItems containsSemiMixedTypes="0" containsString="0" containsNumber="1" containsInteger="1" minValue="0" maxValue="36"/>
    </cacheField>
    <cacheField name="13" numFmtId="0">
      <sharedItems containsSemiMixedTypes="0" containsString="0" containsNumber="1" containsInteger="1" minValue="0" maxValue="20"/>
    </cacheField>
    <cacheField name="14" numFmtId="0">
      <sharedItems containsSemiMixedTypes="0" containsString="0" containsNumber="1" containsInteger="1" minValue="0" maxValue="19"/>
    </cacheField>
    <cacheField name="15" numFmtId="0">
      <sharedItems containsSemiMixedTypes="0" containsString="0" containsNumber="1" containsInteger="1" minValue="0" maxValue="15"/>
    </cacheField>
    <cacheField name="16" numFmtId="0">
      <sharedItems containsSemiMixedTypes="0" containsString="0" containsNumber="1" containsInteger="1" minValue="0" maxValue="13"/>
    </cacheField>
    <cacheField name="17" numFmtId="0">
      <sharedItems containsSemiMixedTypes="0" containsString="0" containsNumber="1" containsInteger="1" minValue="0" maxValue="7"/>
    </cacheField>
    <cacheField name="18" numFmtId="0">
      <sharedItems containsSemiMixedTypes="0" containsString="0" containsNumber="1" containsInteger="1" minValue="0" maxValue="5"/>
    </cacheField>
    <cacheField name="19" numFmtId="0">
      <sharedItems containsSemiMixedTypes="0" containsString="0" containsNumber="1" containsInteger="1" minValue="0" maxValue="2"/>
    </cacheField>
    <cacheField name="20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6">
  <r>
    <s v="3"/>
    <x v="0"/>
    <n v="11"/>
    <s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"/>
    <x v="1"/>
    <n v="19"/>
    <s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"/>
    <x v="1"/>
    <n v="23"/>
    <s v="B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D"/>
    <x v="1"/>
    <n v="29"/>
    <s v="E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"/>
    <x v="1"/>
    <n v="31"/>
    <s v="F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5"/>
    <x v="2"/>
    <n v="37"/>
    <s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"/>
    <x v="2"/>
    <n v="43"/>
    <s v="15"/>
    <n v="10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1D"/>
    <x v="2"/>
    <n v="61"/>
    <s v="1E"/>
    <n v="26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3"/>
    <x v="3"/>
    <n v="67"/>
    <s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"/>
    <x v="3"/>
    <n v="71"/>
    <s v="23"/>
    <n v="25"/>
    <n v="25"/>
    <n v="0"/>
    <n v="0"/>
    <n v="0"/>
    <n v="0"/>
    <n v="0"/>
    <n v="0"/>
    <n v="0"/>
    <n v="0"/>
    <n v="0"/>
    <n v="0"/>
    <n v="0"/>
    <n v="0"/>
    <n v="0"/>
    <n v="0"/>
    <n v="0"/>
    <n v="0"/>
  </r>
  <r>
    <s v="19"/>
    <x v="3"/>
    <n v="89"/>
    <s v="2C"/>
    <n v="25"/>
    <n v="25"/>
    <n v="0"/>
    <n v="0"/>
    <n v="0"/>
    <n v="0"/>
    <n v="0"/>
    <n v="0"/>
    <n v="0"/>
    <n v="0"/>
    <n v="0"/>
    <n v="0"/>
    <n v="0"/>
    <n v="0"/>
    <n v="0"/>
    <n v="0"/>
    <n v="0"/>
    <n v="0"/>
  </r>
  <r>
    <s v="1D"/>
    <x v="3"/>
    <n v="93"/>
    <s v="2E"/>
    <n v="9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27"/>
    <x v="3"/>
    <n v="103"/>
    <s v="33"/>
    <n v="57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2F"/>
    <x v="3"/>
    <n v="111"/>
    <s v="37"/>
    <n v="25"/>
    <n v="25"/>
    <n v="1"/>
    <n v="1"/>
    <n v="0"/>
    <n v="0"/>
    <n v="0"/>
    <n v="0"/>
    <n v="0"/>
    <n v="0"/>
    <n v="0"/>
    <n v="0"/>
    <n v="0"/>
    <n v="0"/>
    <n v="0"/>
    <n v="0"/>
    <n v="0"/>
    <n v="0"/>
  </r>
  <r>
    <s v="3"/>
    <x v="4"/>
    <n v="131"/>
    <s v="41"/>
    <n v="12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"/>
    <x v="4"/>
    <n v="137"/>
    <s v="44"/>
    <n v="12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5"/>
    <x v="4"/>
    <n v="149"/>
    <s v="4A"/>
    <n v="56"/>
    <n v="56"/>
    <n v="0"/>
    <n v="0"/>
    <n v="0"/>
    <n v="0"/>
    <n v="0"/>
    <n v="0"/>
    <n v="0"/>
    <n v="0"/>
    <n v="0"/>
    <n v="0"/>
    <n v="0"/>
    <n v="0"/>
    <n v="0"/>
    <n v="0"/>
    <n v="0"/>
    <n v="0"/>
  </r>
  <r>
    <s v="1B"/>
    <x v="4"/>
    <n v="155"/>
    <s v="4D"/>
    <n v="28"/>
    <n v="28"/>
    <n v="3"/>
    <n v="0"/>
    <n v="0"/>
    <n v="0"/>
    <n v="0"/>
    <n v="0"/>
    <n v="0"/>
    <n v="0"/>
    <n v="0"/>
    <n v="0"/>
    <n v="0"/>
    <n v="0"/>
    <n v="0"/>
    <n v="0"/>
    <n v="0"/>
    <n v="0"/>
  </r>
  <r>
    <s v="37"/>
    <x v="4"/>
    <n v="183"/>
    <s v="5B"/>
    <n v="56"/>
    <n v="56"/>
    <n v="2"/>
    <n v="2"/>
    <n v="0"/>
    <n v="0"/>
    <n v="0"/>
    <n v="0"/>
    <n v="0"/>
    <n v="0"/>
    <n v="0"/>
    <n v="0"/>
    <n v="0"/>
    <n v="0"/>
    <n v="0"/>
    <n v="0"/>
    <n v="0"/>
    <n v="0"/>
  </r>
  <r>
    <s v="45"/>
    <x v="4"/>
    <n v="197"/>
    <s v="62"/>
    <n v="56"/>
    <n v="56"/>
    <n v="0"/>
    <n v="0"/>
    <n v="0"/>
    <n v="0"/>
    <n v="0"/>
    <n v="0"/>
    <n v="0"/>
    <n v="0"/>
    <n v="0"/>
    <n v="0"/>
    <n v="0"/>
    <n v="0"/>
    <n v="0"/>
    <n v="0"/>
    <n v="0"/>
    <n v="0"/>
  </r>
  <r>
    <s v="4B"/>
    <x v="4"/>
    <n v="203"/>
    <s v="65"/>
    <n v="120"/>
    <n v="14"/>
    <n v="3"/>
    <n v="0"/>
    <n v="0"/>
    <n v="0"/>
    <n v="0"/>
    <n v="0"/>
    <n v="0"/>
    <n v="0"/>
    <n v="0"/>
    <n v="0"/>
    <n v="0"/>
    <n v="0"/>
    <n v="0"/>
    <n v="0"/>
    <n v="0"/>
    <n v="0"/>
  </r>
  <r>
    <s v="4F"/>
    <x v="4"/>
    <n v="207"/>
    <s v="67"/>
    <n v="7"/>
    <n v="7"/>
    <n v="1"/>
    <n v="1"/>
    <n v="0"/>
    <n v="0"/>
    <n v="0"/>
    <n v="0"/>
    <n v="0"/>
    <n v="0"/>
    <n v="0"/>
    <n v="0"/>
    <n v="0"/>
    <n v="0"/>
    <n v="0"/>
    <n v="0"/>
    <n v="0"/>
    <n v="0"/>
  </r>
  <r>
    <s v="51"/>
    <x v="4"/>
    <n v="209"/>
    <s v="68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65"/>
    <x v="4"/>
    <n v="229"/>
    <s v="72"/>
    <n v="12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6F"/>
    <x v="4"/>
    <n v="239"/>
    <s v="77"/>
    <n v="120"/>
    <n v="12"/>
    <n v="1"/>
    <n v="1"/>
    <n v="1"/>
    <n v="0"/>
    <n v="0"/>
    <n v="0"/>
    <n v="0"/>
    <n v="0"/>
    <n v="0"/>
    <n v="0"/>
    <n v="0"/>
    <n v="0"/>
    <n v="0"/>
    <n v="0"/>
    <n v="0"/>
    <n v="0"/>
  </r>
  <r>
    <s v="2F"/>
    <x v="5"/>
    <n v="303"/>
    <s v="97"/>
    <n v="119"/>
    <n v="119"/>
    <n v="3"/>
    <n v="3"/>
    <n v="0"/>
    <n v="0"/>
    <n v="0"/>
    <n v="0"/>
    <n v="0"/>
    <n v="0"/>
    <n v="0"/>
    <n v="0"/>
    <n v="0"/>
    <n v="0"/>
    <n v="0"/>
    <n v="0"/>
    <n v="0"/>
    <n v="0"/>
  </r>
  <r>
    <s v="A7"/>
    <x v="5"/>
    <n v="423"/>
    <s v="D3"/>
    <n v="119"/>
    <n v="119"/>
    <n v="3"/>
    <n v="3"/>
    <n v="0"/>
    <n v="0"/>
    <n v="0"/>
    <n v="0"/>
    <n v="0"/>
    <n v="0"/>
    <n v="0"/>
    <n v="0"/>
    <n v="0"/>
    <n v="0"/>
    <n v="0"/>
    <n v="0"/>
    <n v="0"/>
    <n v="0"/>
  </r>
  <r>
    <s v="9B"/>
    <x v="5"/>
    <n v="411"/>
    <s v="CD"/>
    <n v="119"/>
    <n v="119"/>
    <n v="2"/>
    <n v="2"/>
    <n v="0"/>
    <n v="0"/>
    <n v="0"/>
    <n v="0"/>
    <n v="0"/>
    <n v="0"/>
    <n v="0"/>
    <n v="0"/>
    <n v="0"/>
    <n v="0"/>
    <n v="0"/>
    <n v="0"/>
    <n v="0"/>
    <n v="0"/>
  </r>
  <r>
    <s v="7F"/>
    <x v="5"/>
    <n v="383"/>
    <s v="BF"/>
    <n v="119"/>
    <n v="119"/>
    <n v="1"/>
    <n v="1"/>
    <n v="1"/>
    <n v="1"/>
    <n v="0"/>
    <n v="0"/>
    <n v="0"/>
    <n v="0"/>
    <n v="0"/>
    <n v="0"/>
    <n v="0"/>
    <n v="0"/>
    <n v="0"/>
    <n v="0"/>
    <n v="0"/>
    <n v="0"/>
  </r>
  <r>
    <s v="7"/>
    <x v="5"/>
    <n v="263"/>
    <s v="83"/>
    <n v="119"/>
    <n v="119"/>
    <n v="0"/>
    <n v="0"/>
    <n v="0"/>
    <n v="0"/>
    <n v="0"/>
    <n v="0"/>
    <n v="0"/>
    <n v="0"/>
    <n v="0"/>
    <n v="0"/>
    <n v="0"/>
    <n v="0"/>
    <n v="0"/>
    <n v="0"/>
    <n v="0"/>
    <n v="0"/>
  </r>
  <r>
    <s v="31"/>
    <x v="5"/>
    <n v="305"/>
    <s v="98"/>
    <n v="119"/>
    <n v="119"/>
    <n v="0"/>
    <n v="0"/>
    <n v="0"/>
    <n v="0"/>
    <n v="0"/>
    <n v="0"/>
    <n v="0"/>
    <n v="0"/>
    <n v="0"/>
    <n v="0"/>
    <n v="0"/>
    <n v="0"/>
    <n v="0"/>
    <n v="0"/>
    <n v="0"/>
    <n v="0"/>
  </r>
  <r>
    <s v="37"/>
    <x v="5"/>
    <n v="311"/>
    <s v="9B"/>
    <n v="118"/>
    <n v="118"/>
    <n v="4"/>
    <n v="4"/>
    <n v="0"/>
    <n v="0"/>
    <n v="0"/>
    <n v="0"/>
    <n v="0"/>
    <n v="0"/>
    <n v="0"/>
    <n v="0"/>
    <n v="0"/>
    <n v="0"/>
    <n v="0"/>
    <n v="0"/>
    <n v="0"/>
    <n v="0"/>
  </r>
  <r>
    <s v="49"/>
    <x v="5"/>
    <n v="329"/>
    <s v="A4"/>
    <n v="97"/>
    <n v="97"/>
    <n v="0"/>
    <n v="0"/>
    <n v="0"/>
    <n v="0"/>
    <n v="0"/>
    <n v="0"/>
    <n v="0"/>
    <n v="0"/>
    <n v="0"/>
    <n v="0"/>
    <n v="0"/>
    <n v="0"/>
    <n v="0"/>
    <n v="0"/>
    <n v="0"/>
    <n v="0"/>
  </r>
  <r>
    <s v="D5"/>
    <x v="5"/>
    <n v="469"/>
    <s v="EA"/>
    <n v="85"/>
    <n v="85"/>
    <n v="2"/>
    <n v="2"/>
    <n v="0"/>
    <n v="0"/>
    <n v="0"/>
    <n v="0"/>
    <n v="0"/>
    <n v="0"/>
    <n v="0"/>
    <n v="0"/>
    <n v="0"/>
    <n v="0"/>
    <n v="0"/>
    <n v="0"/>
    <n v="0"/>
    <n v="0"/>
  </r>
  <r>
    <s v="1B"/>
    <x v="5"/>
    <n v="283"/>
    <s v="8D"/>
    <n v="43"/>
    <n v="26"/>
    <n v="5"/>
    <n v="0"/>
    <n v="0"/>
    <n v="0"/>
    <n v="0"/>
    <n v="0"/>
    <n v="0"/>
    <n v="0"/>
    <n v="0"/>
    <n v="0"/>
    <n v="0"/>
    <n v="0"/>
    <n v="0"/>
    <n v="0"/>
    <n v="0"/>
    <n v="0"/>
  </r>
  <r>
    <s v="CF"/>
    <x v="5"/>
    <n v="463"/>
    <s v="E7"/>
    <n v="247"/>
    <n v="19"/>
    <n v="1"/>
    <n v="1"/>
    <n v="1"/>
    <n v="0"/>
    <n v="0"/>
    <n v="0"/>
    <n v="0"/>
    <n v="0"/>
    <n v="0"/>
    <n v="0"/>
    <n v="0"/>
    <n v="0"/>
    <n v="0"/>
    <n v="0"/>
    <n v="0"/>
    <n v="0"/>
  </r>
  <r>
    <s v="4D"/>
    <x v="5"/>
    <n v="333"/>
    <s v="A6"/>
    <n v="247"/>
    <n v="15"/>
    <n v="6"/>
    <n v="0"/>
    <n v="0"/>
    <n v="0"/>
    <n v="0"/>
    <n v="0"/>
    <n v="0"/>
    <n v="0"/>
    <n v="0"/>
    <n v="0"/>
    <n v="0"/>
    <n v="0"/>
    <n v="0"/>
    <n v="0"/>
    <n v="0"/>
    <n v="0"/>
  </r>
  <r>
    <s v="1D"/>
    <x v="5"/>
    <n v="285"/>
    <s v="8E"/>
    <n v="247"/>
    <n v="13"/>
    <n v="6"/>
    <n v="0"/>
    <n v="0"/>
    <n v="0"/>
    <n v="0"/>
    <n v="0"/>
    <n v="0"/>
    <n v="0"/>
    <n v="0"/>
    <n v="0"/>
    <n v="0"/>
    <n v="0"/>
    <n v="0"/>
    <n v="0"/>
    <n v="0"/>
    <n v="0"/>
  </r>
  <r>
    <s v="63"/>
    <x v="5"/>
    <n v="355"/>
    <s v="B1"/>
    <n v="247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39"/>
    <x v="5"/>
    <n v="313"/>
    <s v="9C"/>
    <n v="9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D7"/>
    <x v="5"/>
    <n v="471"/>
    <s v="EB"/>
    <n v="9"/>
    <n v="9"/>
    <n v="9"/>
    <n v="2"/>
    <n v="1"/>
    <n v="0"/>
    <n v="0"/>
    <n v="0"/>
    <n v="0"/>
    <n v="0"/>
    <n v="0"/>
    <n v="0"/>
    <n v="0"/>
    <n v="0"/>
    <n v="0"/>
    <n v="0"/>
    <n v="0"/>
    <n v="0"/>
  </r>
  <r>
    <s v="11"/>
    <x v="6"/>
    <n v="529"/>
    <s v="108"/>
    <n v="50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F"/>
    <x v="6"/>
    <n v="543"/>
    <s v="10F"/>
    <n v="246"/>
    <n v="246"/>
    <n v="1"/>
    <n v="1"/>
    <n v="0"/>
    <n v="0"/>
    <n v="0"/>
    <n v="0"/>
    <n v="0"/>
    <n v="0"/>
    <n v="0"/>
    <n v="0"/>
    <n v="0"/>
    <n v="0"/>
    <n v="0"/>
    <n v="0"/>
    <n v="0"/>
    <n v="0"/>
  </r>
  <r>
    <s v="33"/>
    <x v="6"/>
    <n v="563"/>
    <s v="119"/>
    <n v="502"/>
    <n v="52"/>
    <n v="4"/>
    <n v="0"/>
    <n v="0"/>
    <n v="0"/>
    <n v="0"/>
    <n v="0"/>
    <n v="0"/>
    <n v="0"/>
    <n v="0"/>
    <n v="0"/>
    <n v="0"/>
    <n v="0"/>
    <n v="0"/>
    <n v="0"/>
    <n v="0"/>
    <n v="0"/>
  </r>
  <r>
    <s v="43"/>
    <x v="6"/>
    <n v="579"/>
    <s v="121"/>
    <n v="245"/>
    <n v="245"/>
    <n v="0"/>
    <n v="0"/>
    <n v="0"/>
    <n v="0"/>
    <n v="0"/>
    <n v="0"/>
    <n v="0"/>
    <n v="0"/>
    <n v="0"/>
    <n v="0"/>
    <n v="0"/>
    <n v="0"/>
    <n v="0"/>
    <n v="0"/>
    <n v="0"/>
    <n v="0"/>
  </r>
  <r>
    <s v="6F"/>
    <x v="6"/>
    <n v="623"/>
    <s v="137"/>
    <n v="502"/>
    <n v="4"/>
    <n v="4"/>
    <n v="4"/>
    <n v="1"/>
    <n v="0"/>
    <n v="0"/>
    <n v="0"/>
    <n v="0"/>
    <n v="0"/>
    <n v="0"/>
    <n v="0"/>
    <n v="0"/>
    <n v="0"/>
    <n v="0"/>
    <n v="0"/>
    <n v="0"/>
    <n v="0"/>
  </r>
  <r>
    <s v="79"/>
    <x v="6"/>
    <n v="633"/>
    <s v="13C"/>
    <n v="8"/>
    <n v="8"/>
    <n v="8"/>
    <n v="8"/>
    <n v="0"/>
    <n v="0"/>
    <n v="0"/>
    <n v="0"/>
    <n v="0"/>
    <n v="0"/>
    <n v="0"/>
    <n v="0"/>
    <n v="0"/>
    <n v="0"/>
    <n v="0"/>
    <n v="0"/>
    <n v="0"/>
    <n v="0"/>
  </r>
  <r>
    <s v="7B"/>
    <x v="6"/>
    <n v="635"/>
    <s v="13D"/>
    <n v="5"/>
    <n v="5"/>
    <n v="5"/>
    <n v="5"/>
    <n v="1"/>
    <n v="0"/>
    <n v="0"/>
    <n v="0"/>
    <n v="0"/>
    <n v="0"/>
    <n v="0"/>
    <n v="0"/>
    <n v="0"/>
    <n v="0"/>
    <n v="0"/>
    <n v="0"/>
    <n v="0"/>
    <n v="0"/>
  </r>
  <r>
    <s v="87"/>
    <x v="6"/>
    <n v="647"/>
    <s v="143"/>
    <n v="502"/>
    <n v="10"/>
    <n v="10"/>
    <n v="0"/>
    <n v="0"/>
    <n v="0"/>
    <n v="0"/>
    <n v="0"/>
    <n v="0"/>
    <n v="0"/>
    <n v="0"/>
    <n v="0"/>
    <n v="0"/>
    <n v="0"/>
    <n v="0"/>
    <n v="0"/>
    <n v="0"/>
    <n v="0"/>
  </r>
  <r>
    <s v="8B"/>
    <x v="6"/>
    <n v="651"/>
    <s v="145"/>
    <n v="146"/>
    <n v="146"/>
    <n v="4"/>
    <n v="0"/>
    <n v="0"/>
    <n v="0"/>
    <n v="0"/>
    <n v="0"/>
    <n v="0"/>
    <n v="0"/>
    <n v="0"/>
    <n v="0"/>
    <n v="0"/>
    <n v="0"/>
    <n v="0"/>
    <n v="0"/>
    <n v="0"/>
    <n v="0"/>
  </r>
  <r>
    <s v="97"/>
    <x v="6"/>
    <n v="663"/>
    <s v="14B"/>
    <n v="246"/>
    <n v="246"/>
    <n v="3"/>
    <n v="3"/>
    <n v="0"/>
    <n v="0"/>
    <n v="0"/>
    <n v="0"/>
    <n v="0"/>
    <n v="0"/>
    <n v="0"/>
    <n v="0"/>
    <n v="0"/>
    <n v="0"/>
    <n v="0"/>
    <n v="0"/>
    <n v="0"/>
    <n v="0"/>
  </r>
  <r>
    <s v="9F"/>
    <x v="6"/>
    <n v="671"/>
    <s v="14F"/>
    <n v="75"/>
    <n v="11"/>
    <n v="9"/>
    <n v="4"/>
    <n v="1"/>
    <n v="0"/>
    <n v="0"/>
    <n v="0"/>
    <n v="0"/>
    <n v="0"/>
    <n v="0"/>
    <n v="0"/>
    <n v="0"/>
    <n v="0"/>
    <n v="0"/>
    <n v="0"/>
    <n v="0"/>
    <n v="0"/>
  </r>
  <r>
    <s v="AF"/>
    <x v="6"/>
    <n v="687"/>
    <s v="157"/>
    <n v="502"/>
    <n v="36"/>
    <n v="2"/>
    <n v="2"/>
    <n v="2"/>
    <n v="0"/>
    <n v="0"/>
    <n v="0"/>
    <n v="0"/>
    <n v="0"/>
    <n v="0"/>
    <n v="0"/>
    <n v="0"/>
    <n v="0"/>
    <n v="0"/>
    <n v="0"/>
    <n v="0"/>
    <n v="0"/>
  </r>
  <r>
    <s v="CF"/>
    <x v="6"/>
    <n v="719"/>
    <s v="167"/>
    <n v="502"/>
    <n v="48"/>
    <n v="8"/>
    <n v="3"/>
    <n v="1"/>
    <n v="0"/>
    <n v="0"/>
    <n v="0"/>
    <n v="0"/>
    <n v="0"/>
    <n v="0"/>
    <n v="0"/>
    <n v="0"/>
    <n v="0"/>
    <n v="0"/>
    <n v="0"/>
    <n v="0"/>
    <n v="0"/>
  </r>
  <r>
    <s v="FB"/>
    <x v="6"/>
    <n v="763"/>
    <s v="17D"/>
    <n v="246"/>
    <n v="246"/>
    <n v="5"/>
    <n v="5"/>
    <n v="1"/>
    <n v="1"/>
    <n v="0"/>
    <n v="0"/>
    <n v="0"/>
    <n v="0"/>
    <n v="0"/>
    <n v="0"/>
    <n v="0"/>
    <n v="0"/>
    <n v="0"/>
    <n v="0"/>
    <n v="0"/>
    <n v="0"/>
  </r>
  <r>
    <s v="10B"/>
    <x v="6"/>
    <n v="779"/>
    <s v="185"/>
    <n v="96"/>
    <n v="16"/>
    <n v="13"/>
    <n v="0"/>
    <n v="0"/>
    <n v="0"/>
    <n v="0"/>
    <n v="0"/>
    <n v="0"/>
    <n v="0"/>
    <n v="0"/>
    <n v="0"/>
    <n v="0"/>
    <n v="0"/>
    <n v="0"/>
    <n v="0"/>
    <n v="0"/>
    <n v="0"/>
  </r>
  <r>
    <s v="17F"/>
    <x v="6"/>
    <n v="895"/>
    <s v="1BF"/>
    <n v="502"/>
    <n v="46"/>
    <n v="1"/>
    <n v="1"/>
    <n v="1"/>
    <n v="1"/>
    <n v="1"/>
    <n v="0"/>
    <n v="0"/>
    <n v="0"/>
    <n v="0"/>
    <n v="0"/>
    <n v="0"/>
    <n v="0"/>
    <n v="0"/>
    <n v="0"/>
    <n v="0"/>
    <n v="0"/>
  </r>
  <r>
    <s v="9"/>
    <x v="7"/>
    <n v="1033"/>
    <s v="204"/>
    <n v="101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"/>
    <x v="7"/>
    <n v="1037"/>
    <s v="206"/>
    <n v="501"/>
    <n v="501"/>
    <n v="0"/>
    <n v="0"/>
    <n v="0"/>
    <n v="0"/>
    <n v="0"/>
    <n v="0"/>
    <n v="0"/>
    <n v="0"/>
    <n v="0"/>
    <n v="0"/>
    <n v="0"/>
    <n v="0"/>
    <n v="0"/>
    <n v="0"/>
    <n v="0"/>
    <n v="0"/>
  </r>
  <r>
    <s v="43"/>
    <x v="7"/>
    <n v="1091"/>
    <s v="221"/>
    <n v="95"/>
    <n v="95"/>
    <n v="0"/>
    <n v="0"/>
    <n v="0"/>
    <n v="0"/>
    <n v="0"/>
    <n v="0"/>
    <n v="0"/>
    <n v="0"/>
    <n v="0"/>
    <n v="0"/>
    <n v="0"/>
    <n v="0"/>
    <n v="0"/>
    <n v="0"/>
    <n v="0"/>
    <n v="0"/>
  </r>
  <r>
    <s v="8F"/>
    <x v="7"/>
    <n v="1167"/>
    <s v="247"/>
    <n v="501"/>
    <n v="501"/>
    <n v="10"/>
    <n v="10"/>
    <n v="0"/>
    <n v="0"/>
    <n v="0"/>
    <n v="0"/>
    <n v="0"/>
    <n v="0"/>
    <n v="0"/>
    <n v="0"/>
    <n v="0"/>
    <n v="0"/>
    <n v="0"/>
    <n v="0"/>
    <n v="0"/>
    <n v="0"/>
  </r>
  <r>
    <s v="BB"/>
    <x v="7"/>
    <n v="1211"/>
    <s v="25D"/>
    <n v="305"/>
    <n v="305"/>
    <n v="5"/>
    <n v="3"/>
    <n v="3"/>
    <n v="0"/>
    <n v="0"/>
    <n v="0"/>
    <n v="0"/>
    <n v="0"/>
    <n v="0"/>
    <n v="0"/>
    <n v="0"/>
    <n v="0"/>
    <n v="0"/>
    <n v="0"/>
    <n v="0"/>
    <n v="0"/>
  </r>
  <r>
    <s v="11D"/>
    <x v="7"/>
    <n v="1309"/>
    <s v="28E"/>
    <n v="95"/>
    <n v="95"/>
    <n v="12"/>
    <n v="12"/>
    <n v="0"/>
    <n v="0"/>
    <n v="0"/>
    <n v="0"/>
    <n v="0"/>
    <n v="0"/>
    <n v="0"/>
    <n v="0"/>
    <n v="0"/>
    <n v="0"/>
    <n v="0"/>
    <n v="0"/>
    <n v="0"/>
    <n v="0"/>
  </r>
  <r>
    <s v="137"/>
    <x v="7"/>
    <n v="1335"/>
    <s v="29B"/>
    <n v="5"/>
    <n v="5"/>
    <n v="5"/>
    <n v="5"/>
    <n v="5"/>
    <n v="0"/>
    <n v="0"/>
    <n v="0"/>
    <n v="0"/>
    <n v="0"/>
    <n v="0"/>
    <n v="0"/>
    <n v="0"/>
    <n v="0"/>
    <n v="0"/>
    <n v="0"/>
    <n v="0"/>
    <n v="0"/>
  </r>
  <r>
    <s v="173"/>
    <x v="7"/>
    <n v="1395"/>
    <s v="2B9"/>
    <n v="21"/>
    <n v="21"/>
    <n v="21"/>
    <n v="3"/>
    <n v="3"/>
    <n v="0"/>
    <n v="0"/>
    <n v="0"/>
    <n v="0"/>
    <n v="0"/>
    <n v="0"/>
    <n v="0"/>
    <n v="0"/>
    <n v="0"/>
    <n v="0"/>
    <n v="0"/>
    <n v="0"/>
    <n v="0"/>
  </r>
  <r>
    <s v="175"/>
    <x v="7"/>
    <n v="1397"/>
    <s v="2BA"/>
    <n v="25"/>
    <n v="25"/>
    <n v="2"/>
    <n v="2"/>
    <n v="2"/>
    <n v="0"/>
    <n v="0"/>
    <n v="0"/>
    <n v="0"/>
    <n v="0"/>
    <n v="0"/>
    <n v="0"/>
    <n v="0"/>
    <n v="0"/>
    <n v="0"/>
    <n v="0"/>
    <n v="0"/>
    <n v="0"/>
  </r>
  <r>
    <s v="18F"/>
    <x v="7"/>
    <n v="1423"/>
    <s v="2C7"/>
    <n v="1013"/>
    <n v="7"/>
    <n v="7"/>
    <n v="6"/>
    <n v="1"/>
    <n v="0"/>
    <n v="0"/>
    <n v="0"/>
    <n v="0"/>
    <n v="0"/>
    <n v="0"/>
    <n v="0"/>
    <n v="0"/>
    <n v="0"/>
    <n v="0"/>
    <n v="0"/>
    <n v="0"/>
    <n v="0"/>
  </r>
  <r>
    <s v="1BD"/>
    <x v="7"/>
    <n v="1469"/>
    <s v="2DE"/>
    <n v="501"/>
    <n v="501"/>
    <n v="5"/>
    <n v="5"/>
    <n v="2"/>
    <n v="2"/>
    <n v="0"/>
    <n v="0"/>
    <n v="0"/>
    <n v="0"/>
    <n v="0"/>
    <n v="0"/>
    <n v="0"/>
    <n v="0"/>
    <n v="0"/>
    <n v="0"/>
    <n v="0"/>
    <n v="0"/>
  </r>
  <r>
    <s v="1FB"/>
    <x v="7"/>
    <n v="1531"/>
    <s v="2FD"/>
    <n v="1013"/>
    <n v="16"/>
    <n v="16"/>
    <n v="5"/>
    <n v="1"/>
    <n v="1"/>
    <n v="1"/>
    <n v="0"/>
    <n v="0"/>
    <n v="0"/>
    <n v="0"/>
    <n v="0"/>
    <n v="0"/>
    <n v="0"/>
    <n v="0"/>
    <n v="0"/>
    <n v="0"/>
    <n v="0"/>
  </r>
  <r>
    <s v="233"/>
    <x v="7"/>
    <n v="1587"/>
    <s v="319"/>
    <n v="501"/>
    <n v="501"/>
    <n v="3"/>
    <n v="3"/>
    <n v="0"/>
    <n v="0"/>
    <n v="0"/>
    <n v="0"/>
    <n v="0"/>
    <n v="0"/>
    <n v="0"/>
    <n v="0"/>
    <n v="0"/>
    <n v="0"/>
    <n v="0"/>
    <n v="0"/>
    <n v="0"/>
    <n v="0"/>
  </r>
  <r>
    <s v="24F"/>
    <x v="7"/>
    <n v="1615"/>
    <s v="327"/>
    <n v="1013"/>
    <n v="73"/>
    <n v="10"/>
    <n v="5"/>
    <n v="1"/>
    <n v="0"/>
    <n v="0"/>
    <n v="0"/>
    <n v="0"/>
    <n v="0"/>
    <n v="0"/>
    <n v="0"/>
    <n v="0"/>
    <n v="0"/>
    <n v="0"/>
    <n v="0"/>
    <n v="0"/>
    <n v="0"/>
  </r>
  <r>
    <s v="3BF"/>
    <x v="7"/>
    <n v="1983"/>
    <s v="3DF"/>
    <n v="501"/>
    <n v="501"/>
    <n v="1"/>
    <n v="1"/>
    <n v="1"/>
    <n v="1"/>
    <n v="1"/>
    <n v="1"/>
    <n v="0"/>
    <n v="0"/>
    <n v="0"/>
    <n v="0"/>
    <n v="0"/>
    <n v="0"/>
    <n v="0"/>
    <n v="0"/>
    <n v="0"/>
    <n v="0"/>
  </r>
  <r>
    <s v="3D9"/>
    <x v="7"/>
    <n v="2009"/>
    <s v="3EC"/>
    <n v="501"/>
    <n v="501"/>
    <n v="4"/>
    <n v="4"/>
    <n v="1"/>
    <n v="1"/>
    <n v="0"/>
    <n v="0"/>
    <n v="0"/>
    <n v="0"/>
    <n v="0"/>
    <n v="0"/>
    <n v="0"/>
    <n v="0"/>
    <n v="0"/>
    <n v="0"/>
    <n v="0"/>
    <n v="0"/>
  </r>
  <r>
    <s v="2E3"/>
    <x v="8"/>
    <n v="2787"/>
    <s v="571"/>
    <n v="12"/>
    <n v="12"/>
    <n v="12"/>
    <n v="12"/>
    <n v="12"/>
    <n v="0"/>
    <n v="0"/>
    <n v="0"/>
    <n v="0"/>
    <n v="0"/>
    <n v="0"/>
    <n v="0"/>
    <n v="0"/>
    <n v="0"/>
    <n v="0"/>
    <n v="0"/>
    <n v="0"/>
    <n v="0"/>
  </r>
  <r>
    <s v="67"/>
    <x v="8"/>
    <n v="2151"/>
    <s v="433"/>
    <n v="20"/>
    <n v="20"/>
    <n v="20"/>
    <n v="20"/>
    <n v="0"/>
    <n v="0"/>
    <n v="0"/>
    <n v="0"/>
    <n v="0"/>
    <n v="0"/>
    <n v="0"/>
    <n v="0"/>
    <n v="0"/>
    <n v="0"/>
    <n v="0"/>
    <n v="0"/>
    <n v="0"/>
    <n v="0"/>
  </r>
  <r>
    <s v="385"/>
    <x v="8"/>
    <n v="2949"/>
    <s v="5C2"/>
    <n v="20"/>
    <n v="20"/>
    <n v="20"/>
    <n v="20"/>
    <n v="0"/>
    <n v="0"/>
    <n v="0"/>
    <n v="0"/>
    <n v="0"/>
    <n v="0"/>
    <n v="0"/>
    <n v="0"/>
    <n v="0"/>
    <n v="0"/>
    <n v="0"/>
    <n v="0"/>
    <n v="0"/>
    <n v="0"/>
  </r>
  <r>
    <s v="265"/>
    <x v="8"/>
    <n v="2661"/>
    <s v="532"/>
    <n v="22"/>
    <n v="22"/>
    <n v="22"/>
    <n v="22"/>
    <n v="0"/>
    <n v="0"/>
    <n v="0"/>
    <n v="0"/>
    <n v="0"/>
    <n v="0"/>
    <n v="0"/>
    <n v="0"/>
    <n v="0"/>
    <n v="0"/>
    <n v="0"/>
    <n v="0"/>
    <n v="0"/>
    <n v="0"/>
  </r>
  <r>
    <s v="5FB"/>
    <x v="8"/>
    <n v="3579"/>
    <s v="6FD"/>
    <n v="22"/>
    <n v="22"/>
    <n v="22"/>
    <n v="22"/>
    <n v="1"/>
    <n v="1"/>
    <n v="1"/>
    <n v="1"/>
    <n v="0"/>
    <n v="0"/>
    <n v="0"/>
    <n v="0"/>
    <n v="0"/>
    <n v="0"/>
    <n v="0"/>
    <n v="0"/>
    <n v="0"/>
    <n v="0"/>
  </r>
  <r>
    <s v="577"/>
    <x v="8"/>
    <n v="3447"/>
    <s v="6BB"/>
    <n v="624"/>
    <n v="624"/>
    <n v="9"/>
    <n v="2"/>
    <n v="2"/>
    <n v="2"/>
    <n v="1"/>
    <n v="0"/>
    <n v="0"/>
    <n v="0"/>
    <n v="0"/>
    <n v="0"/>
    <n v="0"/>
    <n v="0"/>
    <n v="0"/>
    <n v="0"/>
    <n v="0"/>
    <n v="0"/>
  </r>
  <r>
    <s v="B"/>
    <x v="8"/>
    <n v="2059"/>
    <s v="405"/>
    <n v="1012"/>
    <n v="1012"/>
    <n v="0"/>
    <n v="0"/>
    <n v="0"/>
    <n v="0"/>
    <n v="0"/>
    <n v="0"/>
    <n v="0"/>
    <n v="0"/>
    <n v="0"/>
    <n v="0"/>
    <n v="0"/>
    <n v="0"/>
    <n v="0"/>
    <n v="0"/>
    <n v="0"/>
    <n v="0"/>
  </r>
  <r>
    <s v="1EB"/>
    <x v="8"/>
    <n v="2539"/>
    <s v="4F5"/>
    <n v="1012"/>
    <n v="1012"/>
    <n v="6"/>
    <n v="6"/>
    <n v="4"/>
    <n v="4"/>
    <n v="0"/>
    <n v="0"/>
    <n v="0"/>
    <n v="0"/>
    <n v="0"/>
    <n v="0"/>
    <n v="0"/>
    <n v="0"/>
    <n v="0"/>
    <n v="0"/>
    <n v="0"/>
    <n v="0"/>
  </r>
  <r>
    <s v="307"/>
    <x v="8"/>
    <n v="2823"/>
    <s v="583"/>
    <n v="1012"/>
    <n v="1012"/>
    <n v="17"/>
    <n v="17"/>
    <n v="0"/>
    <n v="0"/>
    <n v="0"/>
    <n v="0"/>
    <n v="0"/>
    <n v="0"/>
    <n v="0"/>
    <n v="0"/>
    <n v="0"/>
    <n v="0"/>
    <n v="0"/>
    <n v="0"/>
    <n v="0"/>
    <n v="0"/>
  </r>
  <r>
    <s v="3DF"/>
    <x v="8"/>
    <n v="3039"/>
    <s v="5EF"/>
    <n v="1012"/>
    <n v="1012"/>
    <n v="7"/>
    <n v="7"/>
    <n v="1"/>
    <n v="1"/>
    <n v="1"/>
    <n v="1"/>
    <n v="0"/>
    <n v="0"/>
    <n v="0"/>
    <n v="0"/>
    <n v="0"/>
    <n v="0"/>
    <n v="0"/>
    <n v="0"/>
    <n v="0"/>
    <n v="0"/>
  </r>
  <r>
    <s v="7BF"/>
    <x v="8"/>
    <n v="4031"/>
    <s v="7DF"/>
    <n v="1942"/>
    <n v="48"/>
    <n v="1"/>
    <n v="1"/>
    <n v="1"/>
    <n v="1"/>
    <n v="1"/>
    <n v="1"/>
    <n v="1"/>
    <n v="0"/>
    <n v="0"/>
    <n v="0"/>
    <n v="0"/>
    <n v="0"/>
    <n v="0"/>
    <n v="0"/>
    <n v="0"/>
    <n v="0"/>
  </r>
  <r>
    <s v="5"/>
    <x v="8"/>
    <n v="2053"/>
    <s v="402"/>
    <n v="203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7"/>
    <x v="8"/>
    <n v="2279"/>
    <s v="473"/>
    <n v="2036"/>
    <n v="46"/>
    <n v="9"/>
    <n v="9"/>
    <n v="1"/>
    <n v="0"/>
    <n v="0"/>
    <n v="0"/>
    <n v="0"/>
    <n v="0"/>
    <n v="0"/>
    <n v="0"/>
    <n v="0"/>
    <n v="0"/>
    <n v="0"/>
    <n v="0"/>
    <n v="0"/>
    <n v="0"/>
  </r>
  <r>
    <s v="3AF"/>
    <x v="8"/>
    <n v="2991"/>
    <s v="5D7"/>
    <n v="2036"/>
    <n v="28"/>
    <n v="26"/>
    <n v="3"/>
    <n v="2"/>
    <n v="2"/>
    <n v="1"/>
    <n v="0"/>
    <n v="0"/>
    <n v="0"/>
    <n v="0"/>
    <n v="0"/>
    <n v="0"/>
    <n v="0"/>
    <n v="0"/>
    <n v="0"/>
    <n v="0"/>
    <n v="0"/>
  </r>
  <r>
    <s v="3B7"/>
    <x v="8"/>
    <n v="2999"/>
    <s v="5DB"/>
    <n v="2036"/>
    <n v="132"/>
    <n v="16"/>
    <n v="2"/>
    <n v="2"/>
    <n v="2"/>
    <n v="1"/>
    <n v="0"/>
    <n v="0"/>
    <n v="0"/>
    <n v="0"/>
    <n v="0"/>
    <n v="0"/>
    <n v="0"/>
    <n v="0"/>
    <n v="0"/>
    <n v="0"/>
    <n v="0"/>
  </r>
  <r>
    <s v="457"/>
    <x v="8"/>
    <n v="3159"/>
    <s v="62B"/>
    <n v="2036"/>
    <n v="53"/>
    <n v="17"/>
    <n v="5"/>
    <n v="5"/>
    <n v="0"/>
    <n v="0"/>
    <n v="0"/>
    <n v="0"/>
    <n v="0"/>
    <n v="0"/>
    <n v="0"/>
    <n v="0"/>
    <n v="0"/>
    <n v="0"/>
    <n v="0"/>
    <n v="0"/>
    <n v="0"/>
  </r>
  <r>
    <s v="49B"/>
    <x v="8"/>
    <n v="3227"/>
    <s v="64D"/>
    <n v="2036"/>
    <n v="131"/>
    <n v="6"/>
    <n v="6"/>
    <n v="3"/>
    <n v="0"/>
    <n v="0"/>
    <n v="0"/>
    <n v="0"/>
    <n v="0"/>
    <n v="0"/>
    <n v="0"/>
    <n v="0"/>
    <n v="0"/>
    <n v="0"/>
    <n v="0"/>
    <n v="0"/>
    <n v="0"/>
  </r>
  <r>
    <s v="49F"/>
    <x v="9"/>
    <n v="5279"/>
    <s v="A4F"/>
    <n v="11"/>
    <n v="11"/>
    <n v="11"/>
    <n v="11"/>
    <n v="11"/>
    <n v="11"/>
    <n v="0"/>
    <n v="0"/>
    <n v="0"/>
    <n v="0"/>
    <n v="0"/>
    <n v="0"/>
    <n v="0"/>
    <n v="0"/>
    <n v="0"/>
    <n v="0"/>
    <n v="0"/>
    <n v="0"/>
  </r>
  <r>
    <s v="7D"/>
    <x v="9"/>
    <n v="4221"/>
    <s v="83E"/>
    <n v="4083"/>
    <n v="22"/>
    <n v="15"/>
    <n v="15"/>
    <n v="1"/>
    <n v="0"/>
    <n v="0"/>
    <n v="0"/>
    <n v="0"/>
    <n v="0"/>
    <n v="0"/>
    <n v="0"/>
    <n v="0"/>
    <n v="0"/>
    <n v="0"/>
    <n v="0"/>
    <n v="0"/>
    <n v="0"/>
  </r>
  <r>
    <s v="80D"/>
    <x v="9"/>
    <n v="6157"/>
    <s v="C06"/>
    <n v="79"/>
    <n v="27"/>
    <n v="24"/>
    <n v="0"/>
    <n v="0"/>
    <n v="0"/>
    <n v="0"/>
    <n v="0"/>
    <n v="0"/>
    <n v="0"/>
    <n v="0"/>
    <n v="0"/>
    <n v="0"/>
    <n v="0"/>
    <n v="0"/>
    <n v="0"/>
    <n v="0"/>
    <n v="0"/>
  </r>
  <r>
    <s v="6EB"/>
    <x v="9"/>
    <n v="5867"/>
    <s v="B75"/>
    <n v="2655"/>
    <n v="52"/>
    <n v="24"/>
    <n v="2"/>
    <n v="2"/>
    <n v="2"/>
    <n v="2"/>
    <n v="0"/>
    <n v="0"/>
    <n v="0"/>
    <n v="0"/>
    <n v="0"/>
    <n v="0"/>
    <n v="0"/>
    <n v="0"/>
    <n v="0"/>
    <n v="0"/>
    <n v="0"/>
  </r>
  <r>
    <s v="1F1"/>
    <x v="9"/>
    <n v="4593"/>
    <s v="8F8"/>
    <n v="53"/>
    <n v="53"/>
    <n v="53"/>
    <n v="10"/>
    <n v="1"/>
    <n v="0"/>
    <n v="0"/>
    <n v="0"/>
    <n v="0"/>
    <n v="0"/>
    <n v="0"/>
    <n v="0"/>
    <n v="0"/>
    <n v="0"/>
    <n v="0"/>
    <n v="0"/>
    <n v="0"/>
    <n v="0"/>
  </r>
  <r>
    <s v="75D"/>
    <x v="9"/>
    <n v="5981"/>
    <s v="BAE"/>
    <n v="53"/>
    <n v="53"/>
    <n v="53"/>
    <n v="10"/>
    <n v="2"/>
    <n v="2"/>
    <n v="2"/>
    <n v="0"/>
    <n v="0"/>
    <n v="0"/>
    <n v="0"/>
    <n v="0"/>
    <n v="0"/>
    <n v="0"/>
    <n v="0"/>
    <n v="0"/>
    <n v="0"/>
    <n v="0"/>
  </r>
  <r>
    <s v="7BF"/>
    <x v="9"/>
    <n v="6079"/>
    <s v="BDF"/>
    <n v="4083"/>
    <n v="59"/>
    <n v="33"/>
    <n v="6"/>
    <n v="1"/>
    <n v="1"/>
    <n v="1"/>
    <n v="1"/>
    <n v="1"/>
    <n v="0"/>
    <n v="0"/>
    <n v="0"/>
    <n v="0"/>
    <n v="0"/>
    <n v="0"/>
    <n v="0"/>
    <n v="0"/>
    <n v="0"/>
  </r>
  <r>
    <s v="BBF"/>
    <x v="9"/>
    <n v="7103"/>
    <s v="DDF"/>
    <n v="4083"/>
    <n v="71"/>
    <n v="10"/>
    <n v="8"/>
    <n v="1"/>
    <n v="1"/>
    <n v="1"/>
    <n v="1"/>
    <n v="1"/>
    <n v="0"/>
    <n v="0"/>
    <n v="0"/>
    <n v="0"/>
    <n v="0"/>
    <n v="0"/>
    <n v="0"/>
    <n v="0"/>
    <n v="0"/>
  </r>
  <r>
    <s v="327"/>
    <x v="9"/>
    <n v="4903"/>
    <s v="993"/>
    <n v="498"/>
    <n v="74"/>
    <n v="24"/>
    <n v="8"/>
    <n v="8"/>
    <n v="0"/>
    <n v="0"/>
    <n v="0"/>
    <n v="0"/>
    <n v="0"/>
    <n v="0"/>
    <n v="0"/>
    <n v="0"/>
    <n v="0"/>
    <n v="0"/>
    <n v="0"/>
    <n v="0"/>
    <n v="0"/>
  </r>
  <r>
    <s v="53"/>
    <x v="9"/>
    <n v="4179"/>
    <s v="829"/>
    <n v="4083"/>
    <n v="95"/>
    <n v="16"/>
    <n v="0"/>
    <n v="0"/>
    <n v="0"/>
    <n v="0"/>
    <n v="0"/>
    <n v="0"/>
    <n v="0"/>
    <n v="0"/>
    <n v="0"/>
    <n v="0"/>
    <n v="0"/>
    <n v="0"/>
    <n v="0"/>
    <n v="0"/>
    <n v="0"/>
  </r>
  <r>
    <s v="467"/>
    <x v="9"/>
    <n v="5223"/>
    <s v="A33"/>
    <n v="4083"/>
    <n v="149"/>
    <n v="10"/>
    <n v="6"/>
    <n v="6"/>
    <n v="0"/>
    <n v="0"/>
    <n v="0"/>
    <n v="0"/>
    <n v="0"/>
    <n v="0"/>
    <n v="0"/>
    <n v="0"/>
    <n v="0"/>
    <n v="0"/>
    <n v="0"/>
    <n v="0"/>
    <n v="0"/>
  </r>
  <r>
    <s v="30F"/>
    <x v="9"/>
    <n v="4879"/>
    <s v="987"/>
    <n v="4083"/>
    <n v="159"/>
    <n v="17"/>
    <n v="8"/>
    <n v="1"/>
    <n v="0"/>
    <n v="0"/>
    <n v="0"/>
    <n v="0"/>
    <n v="0"/>
    <n v="0"/>
    <n v="0"/>
    <n v="0"/>
    <n v="0"/>
    <n v="0"/>
    <n v="0"/>
    <n v="0"/>
    <n v="0"/>
  </r>
  <r>
    <s v="80B"/>
    <x v="9"/>
    <n v="6155"/>
    <s v="C05"/>
    <n v="498"/>
    <n v="160"/>
    <n v="24"/>
    <n v="0"/>
    <n v="0"/>
    <n v="0"/>
    <n v="0"/>
    <n v="0"/>
    <n v="0"/>
    <n v="0"/>
    <n v="0"/>
    <n v="0"/>
    <n v="0"/>
    <n v="0"/>
    <n v="0"/>
    <n v="0"/>
    <n v="0"/>
    <n v="0"/>
  </r>
  <r>
    <s v="4DF"/>
    <x v="9"/>
    <n v="5343"/>
    <s v="A6F"/>
    <n v="443"/>
    <n v="183"/>
    <n v="12"/>
    <n v="12"/>
    <n v="5"/>
    <n v="4"/>
    <n v="1"/>
    <n v="0"/>
    <n v="0"/>
    <n v="0"/>
    <n v="0"/>
    <n v="0"/>
    <n v="0"/>
    <n v="0"/>
    <n v="0"/>
    <n v="0"/>
    <n v="0"/>
    <n v="0"/>
  </r>
  <r>
    <s v="723"/>
    <x v="9"/>
    <n v="5923"/>
    <s v="B91"/>
    <n v="1073"/>
    <n v="1073"/>
    <n v="27"/>
    <n v="7"/>
    <n v="4"/>
    <n v="0"/>
    <n v="0"/>
    <n v="0"/>
    <n v="0"/>
    <n v="0"/>
    <n v="0"/>
    <n v="0"/>
    <n v="0"/>
    <n v="0"/>
    <n v="0"/>
    <n v="0"/>
    <n v="0"/>
    <n v="0"/>
  </r>
  <r>
    <s v="D31"/>
    <x v="9"/>
    <n v="7473"/>
    <s v="E98"/>
    <n v="1073"/>
    <n v="1073"/>
    <n v="13"/>
    <n v="5"/>
    <n v="4"/>
    <n v="0"/>
    <n v="0"/>
    <n v="0"/>
    <n v="0"/>
    <n v="0"/>
    <n v="0"/>
    <n v="0"/>
    <n v="0"/>
    <n v="0"/>
    <n v="0"/>
    <n v="0"/>
    <n v="0"/>
    <n v="0"/>
  </r>
  <r>
    <s v="683"/>
    <x v="9"/>
    <n v="5763"/>
    <s v="B41"/>
    <n v="1773"/>
    <n v="1773"/>
    <n v="27"/>
    <n v="27"/>
    <n v="0"/>
    <n v="0"/>
    <n v="0"/>
    <n v="0"/>
    <n v="0"/>
    <n v="0"/>
    <n v="0"/>
    <n v="0"/>
    <n v="0"/>
    <n v="0"/>
    <n v="0"/>
    <n v="0"/>
    <n v="0"/>
    <n v="0"/>
  </r>
  <r>
    <s v="2F"/>
    <x v="9"/>
    <n v="4143"/>
    <s v="817"/>
    <n v="2035"/>
    <n v="2035"/>
    <n v="14"/>
    <n v="14"/>
    <n v="0"/>
    <n v="0"/>
    <n v="0"/>
    <n v="0"/>
    <n v="0"/>
    <n v="0"/>
    <n v="0"/>
    <n v="0"/>
    <n v="0"/>
    <n v="0"/>
    <n v="0"/>
    <n v="0"/>
    <n v="0"/>
    <n v="0"/>
  </r>
  <r>
    <s v="1E7"/>
    <x v="9"/>
    <n v="4583"/>
    <s v="8F3"/>
    <n v="2035"/>
    <n v="2035"/>
    <n v="25"/>
    <n v="25"/>
    <n v="1"/>
    <n v="1"/>
    <n v="0"/>
    <n v="0"/>
    <n v="0"/>
    <n v="0"/>
    <n v="0"/>
    <n v="0"/>
    <n v="0"/>
    <n v="0"/>
    <n v="0"/>
    <n v="0"/>
    <n v="0"/>
    <n v="0"/>
  </r>
  <r>
    <s v="7FF"/>
    <x v="9"/>
    <n v="6143"/>
    <s v="BFF"/>
    <n v="2035"/>
    <n v="2035"/>
    <n v="1"/>
    <n v="1"/>
    <n v="1"/>
    <n v="1"/>
    <n v="1"/>
    <n v="1"/>
    <n v="1"/>
    <n v="1"/>
    <n v="0"/>
    <n v="0"/>
    <n v="0"/>
    <n v="0"/>
    <n v="0"/>
    <n v="0"/>
    <n v="0"/>
    <n v="0"/>
  </r>
  <r>
    <s v="80F"/>
    <x v="9"/>
    <n v="6159"/>
    <s v="C07"/>
    <n v="2035"/>
    <n v="2035"/>
    <n v="1"/>
    <n v="1"/>
    <n v="0"/>
    <n v="0"/>
    <n v="0"/>
    <n v="0"/>
    <n v="0"/>
    <n v="0"/>
    <n v="0"/>
    <n v="0"/>
    <n v="0"/>
    <n v="0"/>
    <n v="0"/>
    <n v="0"/>
    <n v="0"/>
    <n v="0"/>
  </r>
  <r>
    <s v="F13"/>
    <x v="9"/>
    <n v="7955"/>
    <s v="F89"/>
    <n v="2035"/>
    <n v="2035"/>
    <n v="16"/>
    <n v="16"/>
    <n v="1"/>
    <n v="1"/>
    <n v="0"/>
    <n v="0"/>
    <n v="0"/>
    <n v="0"/>
    <n v="0"/>
    <n v="0"/>
    <n v="0"/>
    <n v="0"/>
    <n v="0"/>
    <n v="0"/>
    <n v="0"/>
    <n v="0"/>
  </r>
  <r>
    <s v="1B"/>
    <x v="10"/>
    <n v="8219"/>
    <s v="100D"/>
    <n v="8178"/>
    <n v="81"/>
    <n v="26"/>
    <n v="0"/>
    <n v="0"/>
    <n v="0"/>
    <n v="0"/>
    <n v="0"/>
    <n v="0"/>
    <n v="0"/>
    <n v="0"/>
    <n v="0"/>
    <n v="0"/>
    <n v="0"/>
    <n v="0"/>
    <n v="0"/>
    <n v="0"/>
    <n v="0"/>
  </r>
  <r>
    <s v="55"/>
    <x v="10"/>
    <n v="8277"/>
    <s v="102A"/>
    <n v="2542"/>
    <n v="2542"/>
    <n v="2"/>
    <n v="0"/>
    <n v="0"/>
    <n v="0"/>
    <n v="0"/>
    <n v="0"/>
    <n v="0"/>
    <n v="0"/>
    <n v="0"/>
    <n v="0"/>
    <n v="0"/>
    <n v="0"/>
    <n v="0"/>
    <n v="0"/>
    <n v="0"/>
    <n v="0"/>
  </r>
  <r>
    <s v="5B"/>
    <x v="10"/>
    <n v="8283"/>
    <s v="102D"/>
    <n v="4082"/>
    <n v="4082"/>
    <n v="14"/>
    <n v="14"/>
    <n v="0"/>
    <n v="0"/>
    <n v="0"/>
    <n v="0"/>
    <n v="0"/>
    <n v="0"/>
    <n v="0"/>
    <n v="0"/>
    <n v="0"/>
    <n v="0"/>
    <n v="0"/>
    <n v="0"/>
    <n v="0"/>
    <n v="0"/>
  </r>
  <r>
    <s v="6D"/>
    <x v="10"/>
    <n v="8301"/>
    <s v="1036"/>
    <n v="3924"/>
    <n v="3924"/>
    <n v="32"/>
    <n v="32"/>
    <n v="0"/>
    <n v="0"/>
    <n v="0"/>
    <n v="0"/>
    <n v="0"/>
    <n v="0"/>
    <n v="0"/>
    <n v="0"/>
    <n v="0"/>
    <n v="0"/>
    <n v="0"/>
    <n v="0"/>
    <n v="0"/>
    <n v="0"/>
  </r>
  <r>
    <s v="16F"/>
    <x v="10"/>
    <n v="8559"/>
    <s v="10B7"/>
    <n v="33"/>
    <n v="33"/>
    <n v="11"/>
    <n v="11"/>
    <n v="11"/>
    <n v="11"/>
    <n v="0"/>
    <n v="0"/>
    <n v="0"/>
    <n v="0"/>
    <n v="0"/>
    <n v="0"/>
    <n v="0"/>
    <n v="0"/>
    <n v="0"/>
    <n v="0"/>
    <n v="0"/>
    <n v="0"/>
  </r>
  <r>
    <s v="23B"/>
    <x v="10"/>
    <n v="8763"/>
    <s v="111D"/>
    <n v="638"/>
    <n v="638"/>
    <n v="21"/>
    <n v="21"/>
    <n v="4"/>
    <n v="0"/>
    <n v="0"/>
    <n v="0"/>
    <n v="0"/>
    <n v="0"/>
    <n v="0"/>
    <n v="0"/>
    <n v="0"/>
    <n v="0"/>
    <n v="0"/>
    <n v="0"/>
    <n v="0"/>
    <n v="0"/>
  </r>
  <r>
    <s v="25B"/>
    <x v="10"/>
    <n v="8795"/>
    <s v="112D"/>
    <n v="8178"/>
    <n v="75"/>
    <n v="49"/>
    <n v="16"/>
    <n v="3"/>
    <n v="0"/>
    <n v="0"/>
    <n v="0"/>
    <n v="0"/>
    <n v="0"/>
    <n v="0"/>
    <n v="0"/>
    <n v="0"/>
    <n v="0"/>
    <n v="0"/>
    <n v="0"/>
    <n v="0"/>
    <n v="0"/>
  </r>
  <r>
    <s v="54B"/>
    <x v="10"/>
    <n v="9547"/>
    <s v="12A5"/>
    <n v="56"/>
    <n v="56"/>
    <n v="13"/>
    <n v="13"/>
    <n v="12"/>
    <n v="0"/>
    <n v="0"/>
    <n v="0"/>
    <n v="0"/>
    <n v="0"/>
    <n v="0"/>
    <n v="0"/>
    <n v="0"/>
    <n v="0"/>
    <n v="0"/>
    <n v="0"/>
    <n v="0"/>
    <n v="0"/>
  </r>
  <r>
    <s v="5CD"/>
    <x v="10"/>
    <n v="9677"/>
    <s v="12E6"/>
    <n v="4082"/>
    <n v="4082"/>
    <n v="32"/>
    <n v="32"/>
    <n v="4"/>
    <n v="4"/>
    <n v="0"/>
    <n v="0"/>
    <n v="0"/>
    <n v="0"/>
    <n v="0"/>
    <n v="0"/>
    <n v="0"/>
    <n v="0"/>
    <n v="0"/>
    <n v="0"/>
    <n v="0"/>
    <n v="0"/>
  </r>
  <r>
    <s v="92B"/>
    <x v="10"/>
    <n v="10539"/>
    <s v="1495"/>
    <n v="8178"/>
    <n v="108"/>
    <n v="21"/>
    <n v="15"/>
    <n v="9"/>
    <n v="0"/>
    <n v="0"/>
    <n v="0"/>
    <n v="0"/>
    <n v="0"/>
    <n v="0"/>
    <n v="0"/>
    <n v="0"/>
    <n v="0"/>
    <n v="0"/>
    <n v="0"/>
    <n v="0"/>
    <n v="0"/>
  </r>
  <r>
    <s v="A6F"/>
    <x v="10"/>
    <n v="10863"/>
    <s v="1537"/>
    <n v="8178"/>
    <n v="33"/>
    <n v="16"/>
    <n v="14"/>
    <n v="5"/>
    <n v="4"/>
    <n v="2"/>
    <n v="0"/>
    <n v="0"/>
    <n v="0"/>
    <n v="0"/>
    <n v="0"/>
    <n v="0"/>
    <n v="0"/>
    <n v="0"/>
    <n v="0"/>
    <n v="0"/>
    <n v="0"/>
  </r>
  <r>
    <s v="E8F"/>
    <x v="10"/>
    <n v="11919"/>
    <s v="1747"/>
    <n v="8178"/>
    <n v="233"/>
    <n v="34"/>
    <n v="7"/>
    <n v="7"/>
    <n v="7"/>
    <n v="1"/>
    <n v="0"/>
    <n v="0"/>
    <n v="0"/>
    <n v="0"/>
    <n v="0"/>
    <n v="0"/>
    <n v="0"/>
    <n v="0"/>
    <n v="0"/>
    <n v="0"/>
    <n v="0"/>
  </r>
  <r>
    <s v="FFF"/>
    <x v="10"/>
    <n v="12287"/>
    <s v="17FF"/>
    <n v="8178"/>
    <n v="59"/>
    <n v="1"/>
    <n v="1"/>
    <n v="1"/>
    <n v="1"/>
    <n v="1"/>
    <n v="1"/>
    <n v="1"/>
    <n v="1"/>
    <n v="1"/>
    <n v="0"/>
    <n v="0"/>
    <n v="0"/>
    <n v="0"/>
    <n v="0"/>
    <n v="0"/>
    <n v="0"/>
  </r>
  <r>
    <s v="10EF"/>
    <x v="10"/>
    <n v="12527"/>
    <s v="1877"/>
    <n v="8178"/>
    <n v="50"/>
    <n v="50"/>
    <n v="7"/>
    <n v="1"/>
    <n v="1"/>
    <n v="1"/>
    <n v="0"/>
    <n v="0"/>
    <n v="0"/>
    <n v="0"/>
    <n v="0"/>
    <n v="0"/>
    <n v="0"/>
    <n v="0"/>
    <n v="0"/>
    <n v="0"/>
    <n v="0"/>
  </r>
  <r>
    <s v="1213"/>
    <x v="10"/>
    <n v="12819"/>
    <s v="1909"/>
    <n v="52"/>
    <n v="52"/>
    <n v="52"/>
    <n v="52"/>
    <n v="0"/>
    <n v="0"/>
    <n v="0"/>
    <n v="0"/>
    <n v="0"/>
    <n v="0"/>
    <n v="0"/>
    <n v="0"/>
    <n v="0"/>
    <n v="0"/>
    <n v="0"/>
    <n v="0"/>
    <n v="0"/>
    <n v="0"/>
  </r>
  <r>
    <s v="157F"/>
    <x v="10"/>
    <n v="13695"/>
    <s v="1ABF"/>
    <n v="8178"/>
    <n v="324"/>
    <n v="31"/>
    <n v="6"/>
    <n v="2"/>
    <n v="2"/>
    <n v="1"/>
    <n v="1"/>
    <n v="1"/>
    <n v="0"/>
    <n v="0"/>
    <n v="0"/>
    <n v="0"/>
    <n v="0"/>
    <n v="0"/>
    <n v="0"/>
    <n v="0"/>
    <n v="0"/>
  </r>
  <r>
    <s v="15D7"/>
    <x v="10"/>
    <n v="13783"/>
    <s v="1AEB"/>
    <n v="4082"/>
    <n v="4082"/>
    <n v="18"/>
    <n v="18"/>
    <n v="2"/>
    <n v="2"/>
    <n v="2"/>
    <n v="2"/>
    <n v="0"/>
    <n v="0"/>
    <n v="0"/>
    <n v="0"/>
    <n v="0"/>
    <n v="0"/>
    <n v="0"/>
    <n v="0"/>
    <n v="0"/>
    <n v="0"/>
  </r>
  <r>
    <s v="18D7"/>
    <x v="10"/>
    <n v="14551"/>
    <s v="1C6B"/>
    <n v="2542"/>
    <n v="2542"/>
    <n v="34"/>
    <n v="14"/>
    <n v="4"/>
    <n v="2"/>
    <n v="1"/>
    <n v="0"/>
    <n v="0"/>
    <n v="0"/>
    <n v="0"/>
    <n v="0"/>
    <n v="0"/>
    <n v="0"/>
    <n v="0"/>
    <n v="0"/>
    <n v="0"/>
    <n v="0"/>
  </r>
  <r>
    <s v="1BEF"/>
    <x v="10"/>
    <n v="15343"/>
    <s v="1DF7"/>
    <n v="4082"/>
    <n v="4082"/>
    <n v="14"/>
    <n v="14"/>
    <n v="1"/>
    <n v="1"/>
    <n v="1"/>
    <n v="1"/>
    <n v="1"/>
    <n v="1"/>
    <n v="0"/>
    <n v="0"/>
    <n v="0"/>
    <n v="0"/>
    <n v="0"/>
    <n v="0"/>
    <n v="0"/>
    <n v="0"/>
  </r>
  <r>
    <s v="1CF5"/>
    <x v="10"/>
    <n v="15605"/>
    <s v="1E7A"/>
    <n v="165"/>
    <n v="165"/>
    <n v="14"/>
    <n v="14"/>
    <n v="3"/>
    <n v="3"/>
    <n v="1"/>
    <n v="1"/>
    <n v="0"/>
    <n v="0"/>
    <n v="0"/>
    <n v="0"/>
    <n v="0"/>
    <n v="0"/>
    <n v="0"/>
    <n v="0"/>
    <n v="0"/>
    <n v="0"/>
  </r>
  <r>
    <s v="1D2F"/>
    <x v="10"/>
    <n v="15663"/>
    <s v="1E97"/>
    <n v="52"/>
    <n v="52"/>
    <n v="52"/>
    <n v="52"/>
    <n v="4"/>
    <n v="4"/>
    <n v="1"/>
    <n v="1"/>
    <n v="0"/>
    <n v="0"/>
    <n v="0"/>
    <n v="0"/>
    <n v="0"/>
    <n v="0"/>
    <n v="0"/>
    <n v="0"/>
    <n v="0"/>
    <n v="0"/>
  </r>
  <r>
    <s v="7"/>
    <x v="11"/>
    <n v="16391"/>
    <s v="2003"/>
    <n v="8177"/>
    <n v="8177"/>
    <n v="0"/>
    <n v="0"/>
    <n v="0"/>
    <n v="0"/>
    <n v="0"/>
    <n v="0"/>
    <n v="0"/>
    <n v="0"/>
    <n v="0"/>
    <n v="0"/>
    <n v="0"/>
    <n v="0"/>
    <n v="0"/>
    <n v="0"/>
    <n v="0"/>
    <n v="0"/>
  </r>
  <r>
    <s v="2B"/>
    <x v="11"/>
    <n v="16427"/>
    <s v="2015"/>
    <n v="16369"/>
    <n v="210"/>
    <n v="33"/>
    <n v="0"/>
    <n v="0"/>
    <n v="0"/>
    <n v="0"/>
    <n v="0"/>
    <n v="0"/>
    <n v="0"/>
    <n v="0"/>
    <n v="0"/>
    <n v="0"/>
    <n v="0"/>
    <n v="0"/>
    <n v="0"/>
    <n v="0"/>
    <n v="0"/>
  </r>
  <r>
    <s v="1DD"/>
    <x v="11"/>
    <n v="16861"/>
    <s v="20EE"/>
    <n v="112"/>
    <n v="112"/>
    <n v="50"/>
    <n v="50"/>
    <n v="3"/>
    <n v="3"/>
    <n v="0"/>
    <n v="0"/>
    <n v="0"/>
    <n v="0"/>
    <n v="0"/>
    <n v="0"/>
    <n v="0"/>
    <n v="0"/>
    <n v="0"/>
    <n v="0"/>
    <n v="0"/>
    <n v="0"/>
  </r>
  <r>
    <s v="25B"/>
    <x v="11"/>
    <n v="16987"/>
    <s v="212D"/>
    <n v="113"/>
    <n v="113"/>
    <n v="113"/>
    <n v="21"/>
    <n v="3"/>
    <n v="0"/>
    <n v="0"/>
    <n v="0"/>
    <n v="0"/>
    <n v="0"/>
    <n v="0"/>
    <n v="0"/>
    <n v="0"/>
    <n v="0"/>
    <n v="0"/>
    <n v="0"/>
    <n v="0"/>
    <n v="0"/>
  </r>
  <r>
    <s v="3D1"/>
    <x v="11"/>
    <n v="17361"/>
    <s v="21E8"/>
    <n v="5101"/>
    <n v="5101"/>
    <n v="12"/>
    <n v="12"/>
    <n v="11"/>
    <n v="0"/>
    <n v="0"/>
    <n v="0"/>
    <n v="0"/>
    <n v="0"/>
    <n v="0"/>
    <n v="0"/>
    <n v="0"/>
    <n v="0"/>
    <n v="0"/>
    <n v="0"/>
    <n v="0"/>
    <n v="0"/>
  </r>
  <r>
    <s v="63D"/>
    <x v="11"/>
    <n v="17981"/>
    <s v="231E"/>
    <n v="8177"/>
    <n v="8177"/>
    <n v="27"/>
    <n v="27"/>
    <n v="4"/>
    <n v="4"/>
    <n v="0"/>
    <n v="0"/>
    <n v="0"/>
    <n v="0"/>
    <n v="0"/>
    <n v="0"/>
    <n v="0"/>
    <n v="0"/>
    <n v="0"/>
    <n v="0"/>
    <n v="0"/>
    <n v="0"/>
  </r>
  <r>
    <s v="645"/>
    <x v="11"/>
    <n v="17989"/>
    <s v="2322"/>
    <n v="8177"/>
    <n v="8177"/>
    <n v="57"/>
    <n v="57"/>
    <n v="0"/>
    <n v="0"/>
    <n v="0"/>
    <n v="0"/>
    <n v="0"/>
    <n v="0"/>
    <n v="0"/>
    <n v="0"/>
    <n v="0"/>
    <n v="0"/>
    <n v="0"/>
    <n v="0"/>
    <n v="0"/>
    <n v="0"/>
  </r>
  <r>
    <s v="6E3"/>
    <x v="11"/>
    <n v="18147"/>
    <s v="2371"/>
    <n v="78"/>
    <n v="78"/>
    <n v="11"/>
    <n v="11"/>
    <n v="11"/>
    <n v="11"/>
    <n v="0"/>
    <n v="0"/>
    <n v="0"/>
    <n v="0"/>
    <n v="0"/>
    <n v="0"/>
    <n v="0"/>
    <n v="0"/>
    <n v="0"/>
    <n v="0"/>
    <n v="0"/>
    <n v="0"/>
  </r>
  <r>
    <s v="805"/>
    <x v="11"/>
    <n v="18437"/>
    <s v="2402"/>
    <n v="8177"/>
    <n v="8177"/>
    <n v="0"/>
    <n v="0"/>
    <n v="0"/>
    <n v="0"/>
    <n v="0"/>
    <n v="0"/>
    <n v="0"/>
    <n v="0"/>
    <n v="0"/>
    <n v="0"/>
    <n v="0"/>
    <n v="0"/>
    <n v="0"/>
    <n v="0"/>
    <n v="0"/>
    <n v="0"/>
  </r>
  <r>
    <s v="ED3"/>
    <x v="11"/>
    <n v="20179"/>
    <s v="2769"/>
    <n v="16369"/>
    <n v="134"/>
    <n v="32"/>
    <n v="26"/>
    <n v="4"/>
    <n v="3"/>
    <n v="3"/>
    <n v="0"/>
    <n v="0"/>
    <n v="0"/>
    <n v="0"/>
    <n v="0"/>
    <n v="0"/>
    <n v="0"/>
    <n v="0"/>
    <n v="0"/>
    <n v="0"/>
    <n v="0"/>
  </r>
  <r>
    <s v="F9F"/>
    <x v="11"/>
    <n v="20383"/>
    <s v="27CF"/>
    <n v="16369"/>
    <n v="459"/>
    <n v="17"/>
    <n v="5"/>
    <n v="1"/>
    <n v="1"/>
    <n v="1"/>
    <n v="1"/>
    <n v="1"/>
    <n v="0"/>
    <n v="0"/>
    <n v="0"/>
    <n v="0"/>
    <n v="0"/>
    <n v="0"/>
    <n v="0"/>
    <n v="0"/>
    <n v="0"/>
  </r>
  <r>
    <s v="1153"/>
    <x v="11"/>
    <n v="20819"/>
    <s v="28A9"/>
    <n v="16369"/>
    <n v="317"/>
    <n v="46"/>
    <n v="14"/>
    <n v="13"/>
    <n v="0"/>
    <n v="0"/>
    <n v="0"/>
    <n v="0"/>
    <n v="0"/>
    <n v="0"/>
    <n v="0"/>
    <n v="0"/>
    <n v="0"/>
    <n v="0"/>
    <n v="0"/>
    <n v="0"/>
    <n v="0"/>
  </r>
  <r>
    <s v="11DD"/>
    <x v="11"/>
    <n v="20957"/>
    <s v="28EE"/>
    <n v="1771"/>
    <n v="1771"/>
    <n v="30"/>
    <n v="30"/>
    <n v="7"/>
    <n v="3"/>
    <n v="2"/>
    <n v="0"/>
    <n v="0"/>
    <n v="0"/>
    <n v="0"/>
    <n v="0"/>
    <n v="0"/>
    <n v="0"/>
    <n v="0"/>
    <n v="0"/>
    <n v="0"/>
    <n v="0"/>
  </r>
  <r>
    <s v="149F"/>
    <x v="11"/>
    <n v="21663"/>
    <s v="2A4F"/>
    <n v="16369"/>
    <n v="24"/>
    <n v="24"/>
    <n v="8"/>
    <n v="7"/>
    <n v="6"/>
    <n v="2"/>
    <n v="0"/>
    <n v="0"/>
    <n v="0"/>
    <n v="0"/>
    <n v="0"/>
    <n v="0"/>
    <n v="0"/>
    <n v="0"/>
    <n v="0"/>
    <n v="0"/>
    <n v="0"/>
  </r>
  <r>
    <s v="159D"/>
    <x v="11"/>
    <n v="21917"/>
    <s v="2ACE"/>
    <n v="1351"/>
    <n v="311"/>
    <n v="38"/>
    <n v="10"/>
    <n v="10"/>
    <n v="10"/>
    <n v="2"/>
    <n v="0"/>
    <n v="0"/>
    <n v="0"/>
    <n v="0"/>
    <n v="0"/>
    <n v="0"/>
    <n v="0"/>
    <n v="0"/>
    <n v="0"/>
    <n v="0"/>
    <n v="0"/>
  </r>
  <r>
    <s v="1DFB"/>
    <x v="11"/>
    <n v="24059"/>
    <s v="2EFD"/>
    <n v="55"/>
    <n v="55"/>
    <n v="12"/>
    <n v="12"/>
    <n v="11"/>
    <n v="11"/>
    <n v="1"/>
    <n v="1"/>
    <n v="1"/>
    <n v="1"/>
    <n v="0"/>
    <n v="0"/>
    <n v="0"/>
    <n v="0"/>
    <n v="0"/>
    <n v="0"/>
    <n v="0"/>
    <n v="0"/>
  </r>
  <r>
    <s v="1FF7"/>
    <x v="11"/>
    <n v="24567"/>
    <s v="2FFB"/>
    <n v="5101"/>
    <n v="5101"/>
    <n v="31"/>
    <n v="9"/>
    <n v="1"/>
    <n v="1"/>
    <n v="1"/>
    <n v="1"/>
    <n v="1"/>
    <n v="1"/>
    <n v="1"/>
    <n v="0"/>
    <n v="0"/>
    <n v="0"/>
    <n v="0"/>
    <n v="0"/>
    <n v="0"/>
    <n v="0"/>
  </r>
  <r>
    <s v="202D"/>
    <x v="11"/>
    <n v="24621"/>
    <s v="3016"/>
    <n v="8177"/>
    <n v="8177"/>
    <n v="25"/>
    <n v="25"/>
    <n v="0"/>
    <n v="0"/>
    <n v="0"/>
    <n v="0"/>
    <n v="0"/>
    <n v="0"/>
    <n v="0"/>
    <n v="0"/>
    <n v="0"/>
    <n v="0"/>
    <n v="0"/>
    <n v="0"/>
    <n v="0"/>
    <n v="0"/>
  </r>
  <r>
    <s v="2757"/>
    <x v="11"/>
    <n v="26455"/>
    <s v="33AB"/>
    <n v="8177"/>
    <n v="8177"/>
    <n v="9"/>
    <n v="9"/>
    <n v="7"/>
    <n v="7"/>
    <n v="2"/>
    <n v="2"/>
    <n v="0"/>
    <n v="0"/>
    <n v="0"/>
    <n v="0"/>
    <n v="0"/>
    <n v="0"/>
    <n v="0"/>
    <n v="0"/>
    <n v="0"/>
    <n v="0"/>
  </r>
  <r>
    <s v="292F"/>
    <x v="11"/>
    <n v="26927"/>
    <s v="3497"/>
    <n v="16369"/>
    <n v="197"/>
    <n v="49"/>
    <n v="18"/>
    <n v="8"/>
    <n v="4"/>
    <n v="3"/>
    <n v="0"/>
    <n v="0"/>
    <n v="0"/>
    <n v="0"/>
    <n v="0"/>
    <n v="0"/>
    <n v="0"/>
    <n v="0"/>
    <n v="0"/>
    <n v="0"/>
    <n v="0"/>
  </r>
  <r>
    <s v="2E57"/>
    <x v="11"/>
    <n v="28247"/>
    <s v="372B"/>
    <n v="8176"/>
    <n v="8176"/>
    <n v="57"/>
    <n v="57"/>
    <n v="3"/>
    <n v="3"/>
    <n v="2"/>
    <n v="2"/>
    <n v="0"/>
    <n v="0"/>
    <n v="0"/>
    <n v="0"/>
    <n v="0"/>
    <n v="0"/>
    <n v="0"/>
    <n v="0"/>
    <n v="0"/>
    <n v="0"/>
  </r>
  <r>
    <s v="2FDF"/>
    <x v="11"/>
    <n v="28639"/>
    <s v="37EF"/>
    <n v="16369"/>
    <n v="260"/>
    <n v="69"/>
    <n v="19"/>
    <n v="1"/>
    <n v="1"/>
    <n v="1"/>
    <n v="1"/>
    <n v="1"/>
    <n v="1"/>
    <n v="1"/>
    <n v="0"/>
    <n v="0"/>
    <n v="0"/>
    <n v="0"/>
    <n v="0"/>
    <n v="0"/>
    <n v="0"/>
  </r>
  <r>
    <s v="2FFF"/>
    <x v="11"/>
    <n v="28671"/>
    <s v="37FF"/>
    <n v="8177"/>
    <n v="8177"/>
    <n v="1"/>
    <n v="1"/>
    <n v="1"/>
    <n v="1"/>
    <n v="1"/>
    <n v="1"/>
    <n v="1"/>
    <n v="1"/>
    <n v="1"/>
    <n v="1"/>
    <n v="0"/>
    <n v="0"/>
    <n v="0"/>
    <n v="0"/>
    <n v="0"/>
    <n v="0"/>
  </r>
  <r>
    <s v="3577"/>
    <x v="11"/>
    <n v="30071"/>
    <s v="3ABB"/>
    <n v="16369"/>
    <n v="204"/>
    <n v="18"/>
    <n v="18"/>
    <n v="8"/>
    <n v="2"/>
    <n v="2"/>
    <n v="2"/>
    <n v="1"/>
    <n v="0"/>
    <n v="0"/>
    <n v="0"/>
    <n v="0"/>
    <n v="0"/>
    <n v="0"/>
    <n v="0"/>
    <n v="0"/>
    <n v="0"/>
  </r>
  <r>
    <s v="3DDF"/>
    <x v="11"/>
    <n v="32223"/>
    <s v="3EEF"/>
    <n v="113"/>
    <n v="113"/>
    <n v="113"/>
    <n v="21"/>
    <n v="1"/>
    <n v="1"/>
    <n v="1"/>
    <n v="1"/>
    <n v="1"/>
    <n v="1"/>
    <n v="1"/>
    <n v="0"/>
    <n v="0"/>
    <n v="0"/>
    <n v="0"/>
    <n v="0"/>
    <n v="0"/>
    <n v="0"/>
  </r>
  <r>
    <s v="3"/>
    <x v="12"/>
    <n v="32771"/>
    <s v="4001"/>
    <n v="3275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9"/>
    <x v="12"/>
    <n v="32809"/>
    <s v="4014"/>
    <n v="16368"/>
    <n v="16368"/>
    <n v="0"/>
    <n v="0"/>
    <n v="0"/>
    <n v="0"/>
    <n v="0"/>
    <n v="0"/>
    <n v="0"/>
    <n v="0"/>
    <n v="0"/>
    <n v="0"/>
    <n v="0"/>
    <n v="0"/>
    <n v="0"/>
    <n v="0"/>
    <n v="0"/>
    <n v="0"/>
  </r>
  <r>
    <s v="97"/>
    <x v="12"/>
    <n v="32919"/>
    <s v="404B"/>
    <n v="16368"/>
    <n v="16368"/>
    <n v="60"/>
    <n v="60"/>
    <n v="0"/>
    <n v="0"/>
    <n v="0"/>
    <n v="0"/>
    <n v="0"/>
    <n v="0"/>
    <n v="0"/>
    <n v="0"/>
    <n v="0"/>
    <n v="0"/>
    <n v="0"/>
    <n v="0"/>
    <n v="0"/>
    <n v="0"/>
  </r>
  <r>
    <s v="60D"/>
    <x v="12"/>
    <n v="34317"/>
    <s v="4306"/>
    <n v="16368"/>
    <n v="16368"/>
    <n v="68"/>
    <n v="68"/>
    <n v="0"/>
    <n v="0"/>
    <n v="0"/>
    <n v="0"/>
    <n v="0"/>
    <n v="0"/>
    <n v="0"/>
    <n v="0"/>
    <n v="0"/>
    <n v="0"/>
    <n v="0"/>
    <n v="0"/>
    <n v="0"/>
    <n v="0"/>
  </r>
  <r>
    <s v="10B9"/>
    <x v="12"/>
    <n v="37049"/>
    <s v="485C"/>
    <n v="48"/>
    <n v="48"/>
    <n v="48"/>
    <n v="48"/>
    <n v="9"/>
    <n v="0"/>
    <n v="0"/>
    <n v="0"/>
    <n v="0"/>
    <n v="0"/>
    <n v="0"/>
    <n v="0"/>
    <n v="0"/>
    <n v="0"/>
    <n v="0"/>
    <n v="0"/>
    <n v="0"/>
    <n v="0"/>
  </r>
  <r>
    <s v="12ED"/>
    <x v="12"/>
    <n v="37613"/>
    <s v="4976"/>
    <n v="10220"/>
    <n v="10220"/>
    <n v="60"/>
    <n v="18"/>
    <n v="3"/>
    <n v="3"/>
    <n v="3"/>
    <n v="0"/>
    <n v="0"/>
    <n v="0"/>
    <n v="0"/>
    <n v="0"/>
    <n v="0"/>
    <n v="0"/>
    <n v="0"/>
    <n v="0"/>
    <n v="0"/>
    <n v="0"/>
  </r>
  <r>
    <s v="17F3"/>
    <x v="12"/>
    <n v="38899"/>
    <s v="4BF9"/>
    <n v="32752"/>
    <n v="195"/>
    <n v="36"/>
    <n v="36"/>
    <n v="9"/>
    <n v="6"/>
    <n v="1"/>
    <n v="1"/>
    <n v="1"/>
    <n v="0"/>
    <n v="0"/>
    <n v="0"/>
    <n v="0"/>
    <n v="0"/>
    <n v="0"/>
    <n v="0"/>
    <n v="0"/>
    <n v="0"/>
  </r>
  <r>
    <s v="1A79"/>
    <x v="12"/>
    <n v="39545"/>
    <s v="4D3C"/>
    <n v="32752"/>
    <n v="190"/>
    <n v="94"/>
    <n v="10"/>
    <n v="10"/>
    <n v="3"/>
    <n v="3"/>
    <n v="0"/>
    <n v="0"/>
    <n v="0"/>
    <n v="0"/>
    <n v="0"/>
    <n v="0"/>
    <n v="0"/>
    <n v="0"/>
    <n v="0"/>
    <n v="0"/>
    <n v="0"/>
  </r>
  <r>
    <s v="1ACB"/>
    <x v="12"/>
    <n v="39627"/>
    <s v="4D65"/>
    <n v="1042"/>
    <n v="178"/>
    <n v="50"/>
    <n v="19"/>
    <n v="13"/>
    <n v="11"/>
    <n v="3"/>
    <n v="0"/>
    <n v="0"/>
    <n v="0"/>
    <n v="0"/>
    <n v="0"/>
    <n v="0"/>
    <n v="0"/>
    <n v="0"/>
    <n v="0"/>
    <n v="0"/>
    <n v="0"/>
  </r>
  <r>
    <s v="1E47"/>
    <x v="12"/>
    <n v="40519"/>
    <s v="4F23"/>
    <n v="32752"/>
    <n v="786"/>
    <n v="45"/>
    <n v="12"/>
    <n v="9"/>
    <n v="8"/>
    <n v="1"/>
    <n v="0"/>
    <n v="0"/>
    <n v="0"/>
    <n v="0"/>
    <n v="0"/>
    <n v="0"/>
    <n v="0"/>
    <n v="0"/>
    <n v="0"/>
    <n v="0"/>
    <n v="0"/>
  </r>
  <r>
    <s v="1EA3"/>
    <x v="12"/>
    <n v="40611"/>
    <s v="4F51"/>
    <n v="32752"/>
    <n v="361"/>
    <n v="48"/>
    <n v="10"/>
    <n v="5"/>
    <n v="5"/>
    <n v="5"/>
    <n v="0"/>
    <n v="0"/>
    <n v="0"/>
    <n v="0"/>
    <n v="0"/>
    <n v="0"/>
    <n v="0"/>
    <n v="0"/>
    <n v="0"/>
    <n v="0"/>
    <n v="0"/>
  </r>
  <r>
    <s v="29AD"/>
    <x v="12"/>
    <n v="43437"/>
    <s v="54D6"/>
    <n v="32752"/>
    <n v="54"/>
    <n v="47"/>
    <n v="10"/>
    <n v="8"/>
    <n v="8"/>
    <n v="2"/>
    <n v="0"/>
    <n v="0"/>
    <n v="0"/>
    <n v="0"/>
    <n v="0"/>
    <n v="0"/>
    <n v="0"/>
    <n v="0"/>
    <n v="0"/>
    <n v="0"/>
    <n v="0"/>
  </r>
  <r>
    <s v="2E75"/>
    <x v="12"/>
    <n v="44661"/>
    <s v="573A"/>
    <n v="114"/>
    <n v="114"/>
    <n v="114"/>
    <n v="114"/>
    <n v="7"/>
    <n v="7"/>
    <n v="2"/>
    <n v="2"/>
    <n v="0"/>
    <n v="0"/>
    <n v="0"/>
    <n v="0"/>
    <n v="0"/>
    <n v="0"/>
    <n v="0"/>
    <n v="0"/>
    <n v="0"/>
    <n v="0"/>
  </r>
  <r>
    <s v="2FCF"/>
    <x v="12"/>
    <n v="45007"/>
    <s v="57E7"/>
    <n v="16368"/>
    <n v="16368"/>
    <n v="45"/>
    <n v="45"/>
    <n v="12"/>
    <n v="12"/>
    <n v="1"/>
    <n v="1"/>
    <n v="1"/>
    <n v="1"/>
    <n v="0"/>
    <n v="0"/>
    <n v="0"/>
    <n v="0"/>
    <n v="0"/>
    <n v="0"/>
    <n v="0"/>
    <n v="0"/>
  </r>
  <r>
    <s v="348F"/>
    <x v="12"/>
    <n v="46223"/>
    <s v="5A47"/>
    <n v="30690"/>
    <n v="166"/>
    <n v="33"/>
    <n v="19"/>
    <n v="5"/>
    <n v="5"/>
    <n v="5"/>
    <n v="0"/>
    <n v="0"/>
    <n v="0"/>
    <n v="0"/>
    <n v="0"/>
    <n v="0"/>
    <n v="0"/>
    <n v="0"/>
    <n v="0"/>
    <n v="0"/>
    <n v="0"/>
  </r>
  <r>
    <s v="36AF"/>
    <x v="12"/>
    <n v="46767"/>
    <s v="5B57"/>
    <n v="32752"/>
    <n v="270"/>
    <n v="52"/>
    <n v="18"/>
    <n v="16"/>
    <n v="2"/>
    <n v="2"/>
    <n v="2"/>
    <n v="2"/>
    <n v="0"/>
    <n v="0"/>
    <n v="0"/>
    <n v="0"/>
    <n v="0"/>
    <n v="0"/>
    <n v="0"/>
    <n v="0"/>
    <n v="0"/>
  </r>
  <r>
    <s v="37AB"/>
    <x v="12"/>
    <n v="47019"/>
    <s v="5BD5"/>
    <n v="440"/>
    <n v="180"/>
    <n v="35"/>
    <n v="16"/>
    <n v="16"/>
    <n v="2"/>
    <n v="2"/>
    <n v="2"/>
    <n v="2"/>
    <n v="0"/>
    <n v="0"/>
    <n v="0"/>
    <n v="0"/>
    <n v="0"/>
    <n v="0"/>
    <n v="0"/>
    <n v="0"/>
    <n v="0"/>
  </r>
  <r>
    <s v="39BD"/>
    <x v="12"/>
    <n v="47549"/>
    <s v="5CDE"/>
    <n v="10220"/>
    <n v="10220"/>
    <n v="65"/>
    <n v="9"/>
    <n v="5"/>
    <n v="5"/>
    <n v="4"/>
    <n v="2"/>
    <n v="1"/>
    <n v="0"/>
    <n v="0"/>
    <n v="0"/>
    <n v="0"/>
    <n v="0"/>
    <n v="0"/>
    <n v="0"/>
    <n v="0"/>
    <n v="0"/>
  </r>
  <r>
    <s v="3FFF"/>
    <x v="12"/>
    <n v="49151"/>
    <s v="5FFF"/>
    <n v="32752"/>
    <n v="703"/>
    <n v="1"/>
    <n v="1"/>
    <n v="1"/>
    <n v="1"/>
    <n v="1"/>
    <n v="1"/>
    <n v="1"/>
    <n v="1"/>
    <n v="1"/>
    <n v="1"/>
    <n v="1"/>
    <n v="0"/>
    <n v="0"/>
    <n v="0"/>
    <n v="0"/>
    <n v="0"/>
  </r>
  <r>
    <s v="4599"/>
    <x v="12"/>
    <n v="50585"/>
    <s v="62CC"/>
    <n v="112"/>
    <n v="112"/>
    <n v="112"/>
    <n v="112"/>
    <n v="7"/>
    <n v="7"/>
    <n v="0"/>
    <n v="0"/>
    <n v="0"/>
    <n v="0"/>
    <n v="0"/>
    <n v="0"/>
    <n v="0"/>
    <n v="0"/>
    <n v="0"/>
    <n v="0"/>
    <n v="0"/>
    <n v="0"/>
  </r>
  <r>
    <s v="4617"/>
    <x v="12"/>
    <n v="50711"/>
    <s v="630B"/>
    <n v="16368"/>
    <n v="16368"/>
    <n v="13"/>
    <n v="13"/>
    <n v="12"/>
    <n v="12"/>
    <n v="0"/>
    <n v="0"/>
    <n v="0"/>
    <n v="0"/>
    <n v="0"/>
    <n v="0"/>
    <n v="0"/>
    <n v="0"/>
    <n v="0"/>
    <n v="0"/>
    <n v="0"/>
    <n v="0"/>
  </r>
  <r>
    <s v="4F4B"/>
    <x v="12"/>
    <n v="53067"/>
    <s v="67A5"/>
    <n v="16368"/>
    <n v="16368"/>
    <n v="24"/>
    <n v="24"/>
    <n v="11"/>
    <n v="11"/>
    <n v="3"/>
    <n v="3"/>
    <n v="0"/>
    <n v="0"/>
    <n v="0"/>
    <n v="0"/>
    <n v="0"/>
    <n v="0"/>
    <n v="0"/>
    <n v="0"/>
    <n v="0"/>
    <n v="0"/>
  </r>
  <r>
    <s v="551B"/>
    <x v="12"/>
    <n v="54555"/>
    <s v="6A8D"/>
    <n v="136"/>
    <n v="136"/>
    <n v="136"/>
    <n v="16"/>
    <n v="5"/>
    <n v="2"/>
    <n v="2"/>
    <n v="0"/>
    <n v="0"/>
    <n v="0"/>
    <n v="0"/>
    <n v="0"/>
    <n v="0"/>
    <n v="0"/>
    <n v="0"/>
    <n v="0"/>
    <n v="0"/>
    <n v="0"/>
  </r>
  <r>
    <s v="6815"/>
    <x v="12"/>
    <n v="59413"/>
    <s v="740A"/>
    <n v="48"/>
    <n v="48"/>
    <n v="48"/>
    <n v="13"/>
    <n v="2"/>
    <n v="0"/>
    <n v="0"/>
    <n v="0"/>
    <n v="0"/>
    <n v="0"/>
    <n v="0"/>
    <n v="0"/>
    <n v="0"/>
    <n v="0"/>
    <n v="0"/>
    <n v="0"/>
    <n v="0"/>
    <n v="0"/>
  </r>
  <r>
    <s v="6F7F"/>
    <x v="12"/>
    <n v="61311"/>
    <s v="77BF"/>
    <n v="16368"/>
    <n v="16368"/>
    <n v="39"/>
    <n v="39"/>
    <n v="1"/>
    <n v="1"/>
    <n v="1"/>
    <n v="1"/>
    <n v="1"/>
    <n v="1"/>
    <n v="1"/>
    <n v="1"/>
    <n v="0"/>
    <n v="0"/>
    <n v="0"/>
    <n v="0"/>
    <n v="0"/>
    <n v="0"/>
  </r>
  <r>
    <s v="7"/>
    <x v="13"/>
    <n v="65543"/>
    <s v="8003"/>
    <n v="32751"/>
    <n v="32751"/>
    <n v="0"/>
    <n v="0"/>
    <n v="0"/>
    <n v="0"/>
    <n v="0"/>
    <n v="0"/>
    <n v="0"/>
    <n v="0"/>
    <n v="0"/>
    <n v="0"/>
    <n v="0"/>
    <n v="0"/>
    <n v="0"/>
    <n v="0"/>
    <n v="0"/>
    <n v="0"/>
  </r>
  <r>
    <s v="2D"/>
    <x v="13"/>
    <n v="65581"/>
    <s v="8016"/>
    <n v="65519"/>
    <n v="551"/>
    <n v="40"/>
    <n v="0"/>
    <n v="0"/>
    <n v="0"/>
    <n v="0"/>
    <n v="0"/>
    <n v="0"/>
    <n v="0"/>
    <n v="0"/>
    <n v="0"/>
    <n v="0"/>
    <n v="0"/>
    <n v="0"/>
    <n v="0"/>
    <n v="0"/>
    <n v="0"/>
  </r>
  <r>
    <s v="11B"/>
    <x v="13"/>
    <n v="65819"/>
    <s v="808D"/>
    <n v="28642"/>
    <n v="28642"/>
    <n v="99"/>
    <n v="99"/>
    <n v="0"/>
    <n v="0"/>
    <n v="0"/>
    <n v="0"/>
    <n v="0"/>
    <n v="0"/>
    <n v="0"/>
    <n v="0"/>
    <n v="0"/>
    <n v="0"/>
    <n v="0"/>
    <n v="0"/>
    <n v="0"/>
    <n v="0"/>
  </r>
  <r>
    <s v="589"/>
    <x v="13"/>
    <n v="66953"/>
    <s v="82C4"/>
    <n v="238"/>
    <n v="238"/>
    <n v="112"/>
    <n v="112"/>
    <n v="0"/>
    <n v="0"/>
    <n v="0"/>
    <n v="0"/>
    <n v="0"/>
    <n v="0"/>
    <n v="0"/>
    <n v="0"/>
    <n v="0"/>
    <n v="0"/>
    <n v="0"/>
    <n v="0"/>
    <n v="0"/>
    <n v="0"/>
  </r>
  <r>
    <s v="DE5"/>
    <x v="13"/>
    <n v="69093"/>
    <s v="86F2"/>
    <n v="65519"/>
    <n v="83"/>
    <n v="53"/>
    <n v="40"/>
    <n v="6"/>
    <n v="6"/>
    <n v="5"/>
    <n v="0"/>
    <n v="0"/>
    <n v="0"/>
    <n v="0"/>
    <n v="0"/>
    <n v="0"/>
    <n v="0"/>
    <n v="0"/>
    <n v="0"/>
    <n v="0"/>
    <n v="0"/>
  </r>
  <r>
    <s v="1021"/>
    <x v="13"/>
    <n v="69665"/>
    <s v="8810"/>
    <n v="32751"/>
    <n v="32751"/>
    <n v="0"/>
    <n v="0"/>
    <n v="0"/>
    <n v="0"/>
    <n v="0"/>
    <n v="0"/>
    <n v="0"/>
    <n v="0"/>
    <n v="0"/>
    <n v="0"/>
    <n v="0"/>
    <n v="0"/>
    <n v="0"/>
    <n v="0"/>
    <n v="0"/>
    <n v="0"/>
  </r>
  <r>
    <s v="11F3"/>
    <x v="13"/>
    <n v="70131"/>
    <s v="88F9"/>
    <n v="65519"/>
    <n v="96"/>
    <n v="88"/>
    <n v="20"/>
    <n v="15"/>
    <n v="11"/>
    <n v="1"/>
    <n v="0"/>
    <n v="0"/>
    <n v="0"/>
    <n v="0"/>
    <n v="0"/>
    <n v="0"/>
    <n v="0"/>
    <n v="0"/>
    <n v="0"/>
    <n v="0"/>
    <n v="0"/>
  </r>
  <r>
    <s v="1B2B"/>
    <x v="13"/>
    <n v="72491"/>
    <s v="8D95"/>
    <n v="65519"/>
    <n v="1149"/>
    <n v="62"/>
    <n v="19"/>
    <n v="9"/>
    <n v="5"/>
    <n v="5"/>
    <n v="0"/>
    <n v="0"/>
    <n v="0"/>
    <n v="0"/>
    <n v="0"/>
    <n v="0"/>
    <n v="0"/>
    <n v="0"/>
    <n v="0"/>
    <n v="0"/>
    <n v="0"/>
  </r>
  <r>
    <s v="1DCF"/>
    <x v="13"/>
    <n v="73167"/>
    <s v="8EE7"/>
    <n v="2743"/>
    <n v="2743"/>
    <n v="104"/>
    <n v="11"/>
    <n v="10"/>
    <n v="8"/>
    <n v="1"/>
    <n v="1"/>
    <n v="1"/>
    <n v="0"/>
    <n v="0"/>
    <n v="0"/>
    <n v="0"/>
    <n v="0"/>
    <n v="0"/>
    <n v="0"/>
    <n v="0"/>
    <n v="0"/>
  </r>
  <r>
    <s v="1FB7"/>
    <x v="13"/>
    <n v="73655"/>
    <s v="8FDB"/>
    <n v="32751"/>
    <n v="32751"/>
    <n v="51"/>
    <n v="51"/>
    <n v="15"/>
    <n v="15"/>
    <n v="1"/>
    <n v="1"/>
    <n v="1"/>
    <n v="1"/>
    <n v="0"/>
    <n v="0"/>
    <n v="0"/>
    <n v="0"/>
    <n v="0"/>
    <n v="0"/>
    <n v="0"/>
    <n v="0"/>
  </r>
  <r>
    <s v="26B5"/>
    <x v="13"/>
    <n v="75445"/>
    <s v="935A"/>
    <n v="21467"/>
    <n v="375"/>
    <n v="23"/>
    <n v="22"/>
    <n v="19"/>
    <n v="4"/>
    <n v="3"/>
    <n v="0"/>
    <n v="0"/>
    <n v="0"/>
    <n v="0"/>
    <n v="0"/>
    <n v="0"/>
    <n v="0"/>
    <n v="0"/>
    <n v="0"/>
    <n v="0"/>
    <n v="0"/>
  </r>
  <r>
    <s v="2C4F"/>
    <x v="13"/>
    <n v="76879"/>
    <s v="9627"/>
    <n v="65519"/>
    <n v="390"/>
    <n v="119"/>
    <n v="15"/>
    <n v="11"/>
    <n v="4"/>
    <n v="4"/>
    <n v="0"/>
    <n v="0"/>
    <n v="0"/>
    <n v="0"/>
    <n v="0"/>
    <n v="0"/>
    <n v="0"/>
    <n v="0"/>
    <n v="0"/>
    <n v="0"/>
    <n v="0"/>
  </r>
  <r>
    <s v="2D17"/>
    <x v="13"/>
    <n v="77079"/>
    <s v="968B"/>
    <n v="16367"/>
    <n v="363"/>
    <n v="19"/>
    <n v="19"/>
    <n v="19"/>
    <n v="8"/>
    <n v="4"/>
    <n v="0"/>
    <n v="0"/>
    <n v="0"/>
    <n v="0"/>
    <n v="0"/>
    <n v="0"/>
    <n v="0"/>
    <n v="0"/>
    <n v="0"/>
    <n v="0"/>
    <n v="0"/>
  </r>
  <r>
    <s v="2E8F"/>
    <x v="13"/>
    <n v="77455"/>
    <s v="9747"/>
    <n v="32750"/>
    <n v="32750"/>
    <n v="78"/>
    <n v="78"/>
    <n v="9"/>
    <n v="9"/>
    <n v="5"/>
    <n v="5"/>
    <n v="0"/>
    <n v="0"/>
    <n v="0"/>
    <n v="0"/>
    <n v="0"/>
    <n v="0"/>
    <n v="0"/>
    <n v="0"/>
    <n v="0"/>
    <n v="0"/>
  </r>
  <r>
    <s v="2F15"/>
    <x v="13"/>
    <n v="77589"/>
    <s v="978A"/>
    <n v="64881"/>
    <n v="178"/>
    <n v="67"/>
    <n v="28"/>
    <n v="16"/>
    <n v="11"/>
    <n v="2"/>
    <n v="0"/>
    <n v="0"/>
    <n v="0"/>
    <n v="0"/>
    <n v="0"/>
    <n v="0"/>
    <n v="0"/>
    <n v="0"/>
    <n v="0"/>
    <n v="0"/>
    <n v="0"/>
  </r>
  <r>
    <s v="2F3D"/>
    <x v="13"/>
    <n v="77629"/>
    <s v="979E"/>
    <n v="65519"/>
    <n v="462"/>
    <n v="33"/>
    <n v="13"/>
    <n v="13"/>
    <n v="8"/>
    <n v="5"/>
    <n v="3"/>
    <n v="1"/>
    <n v="0"/>
    <n v="0"/>
    <n v="0"/>
    <n v="0"/>
    <n v="0"/>
    <n v="0"/>
    <n v="0"/>
    <n v="0"/>
    <n v="0"/>
  </r>
  <r>
    <s v="3D65"/>
    <x v="13"/>
    <n v="81253"/>
    <s v="9EB2"/>
    <n v="135"/>
    <n v="135"/>
    <n v="135"/>
    <n v="135"/>
    <n v="6"/>
    <n v="6"/>
    <n v="4"/>
    <n v="4"/>
    <n v="0"/>
    <n v="0"/>
    <n v="0"/>
    <n v="0"/>
    <n v="0"/>
    <n v="0"/>
    <n v="0"/>
    <n v="0"/>
    <n v="0"/>
    <n v="0"/>
  </r>
  <r>
    <s v="4003"/>
    <x v="13"/>
    <n v="81923"/>
    <s v="A001"/>
    <n v="32751"/>
    <n v="32751"/>
    <n v="0"/>
    <n v="0"/>
    <n v="0"/>
    <n v="0"/>
    <n v="0"/>
    <n v="0"/>
    <n v="0"/>
    <n v="0"/>
    <n v="0"/>
    <n v="0"/>
    <n v="0"/>
    <n v="0"/>
    <n v="0"/>
    <n v="0"/>
    <n v="0"/>
    <n v="0"/>
  </r>
  <r>
    <s v="421D"/>
    <x v="13"/>
    <n v="82461"/>
    <s v="A10E"/>
    <n v="19669"/>
    <n v="19669"/>
    <n v="87"/>
    <n v="28"/>
    <n v="9"/>
    <n v="0"/>
    <n v="0"/>
    <n v="0"/>
    <n v="0"/>
    <n v="0"/>
    <n v="0"/>
    <n v="0"/>
    <n v="0"/>
    <n v="0"/>
    <n v="0"/>
    <n v="0"/>
    <n v="0"/>
    <n v="0"/>
  </r>
  <r>
    <s v="4EAB"/>
    <x v="13"/>
    <n v="85675"/>
    <s v="A755"/>
    <n v="238"/>
    <n v="238"/>
    <n v="112"/>
    <n v="112"/>
    <n v="9"/>
    <n v="9"/>
    <n v="2"/>
    <n v="2"/>
    <n v="0"/>
    <n v="0"/>
    <n v="0"/>
    <n v="0"/>
    <n v="0"/>
    <n v="0"/>
    <n v="0"/>
    <n v="0"/>
    <n v="0"/>
    <n v="0"/>
  </r>
  <r>
    <s v="58DF"/>
    <x v="13"/>
    <n v="88287"/>
    <s v="AC6F"/>
    <n v="65519"/>
    <n v="259"/>
    <n v="75"/>
    <n v="14"/>
    <n v="14"/>
    <n v="9"/>
    <n v="6"/>
    <n v="2"/>
    <n v="1"/>
    <n v="0"/>
    <n v="0"/>
    <n v="0"/>
    <n v="0"/>
    <n v="0"/>
    <n v="0"/>
    <n v="0"/>
    <n v="0"/>
    <n v="0"/>
  </r>
  <r>
    <s v="5935"/>
    <x v="13"/>
    <n v="88373"/>
    <s v="AC9A"/>
    <n v="241"/>
    <n v="241"/>
    <n v="241"/>
    <n v="35"/>
    <n v="10"/>
    <n v="8"/>
    <n v="3"/>
    <n v="0"/>
    <n v="0"/>
    <n v="0"/>
    <n v="0"/>
    <n v="0"/>
    <n v="0"/>
    <n v="0"/>
    <n v="0"/>
    <n v="0"/>
    <n v="0"/>
    <n v="0"/>
  </r>
  <r>
    <s v="5B93"/>
    <x v="13"/>
    <n v="88979"/>
    <s v="ADC9"/>
    <n v="238"/>
    <n v="238"/>
    <n v="112"/>
    <n v="112"/>
    <n v="9"/>
    <n v="9"/>
    <n v="3"/>
    <n v="3"/>
    <n v="0"/>
    <n v="0"/>
    <n v="0"/>
    <n v="0"/>
    <n v="0"/>
    <n v="0"/>
    <n v="0"/>
    <n v="0"/>
    <n v="0"/>
    <n v="0"/>
  </r>
  <r>
    <s v="6AFB"/>
    <x v="13"/>
    <n v="92923"/>
    <s v="B57D"/>
    <n v="32751"/>
    <n v="32751"/>
    <n v="27"/>
    <n v="27"/>
    <n v="11"/>
    <n v="11"/>
    <n v="2"/>
    <n v="2"/>
    <n v="2"/>
    <n v="2"/>
    <n v="0"/>
    <n v="0"/>
    <n v="0"/>
    <n v="0"/>
    <n v="0"/>
    <n v="0"/>
    <n v="0"/>
    <n v="0"/>
  </r>
  <r>
    <s v="6F63"/>
    <x v="13"/>
    <n v="94051"/>
    <s v="B7B1"/>
    <n v="239"/>
    <n v="239"/>
    <n v="239"/>
    <n v="14"/>
    <n v="13"/>
    <n v="2"/>
    <n v="2"/>
    <n v="2"/>
    <n v="1"/>
    <n v="0"/>
    <n v="0"/>
    <n v="0"/>
    <n v="0"/>
    <n v="0"/>
    <n v="0"/>
    <n v="0"/>
    <n v="0"/>
    <n v="0"/>
  </r>
  <r>
    <s v="705B"/>
    <x v="13"/>
    <n v="94299"/>
    <s v="B82D"/>
    <n v="65519"/>
    <n v="221"/>
    <n v="22"/>
    <n v="18"/>
    <n v="18"/>
    <n v="2"/>
    <n v="2"/>
    <n v="0"/>
    <n v="0"/>
    <n v="0"/>
    <n v="0"/>
    <n v="0"/>
    <n v="0"/>
    <n v="0"/>
    <n v="0"/>
    <n v="0"/>
    <n v="0"/>
    <n v="0"/>
  </r>
  <r>
    <s v="755B"/>
    <x v="13"/>
    <n v="95579"/>
    <s v="BAAD"/>
    <n v="7985"/>
    <n v="7985"/>
    <n v="108"/>
    <n v="20"/>
    <n v="11"/>
    <n v="2"/>
    <n v="2"/>
    <n v="2"/>
    <n v="2"/>
    <n v="0"/>
    <n v="0"/>
    <n v="0"/>
    <n v="0"/>
    <n v="0"/>
    <n v="0"/>
    <n v="0"/>
    <n v="0"/>
    <n v="0"/>
  </r>
  <r>
    <s v="897B"/>
    <x v="13"/>
    <n v="100731"/>
    <s v="C4BD"/>
    <n v="32751"/>
    <n v="32751"/>
    <n v="43"/>
    <n v="43"/>
    <n v="4"/>
    <n v="4"/>
    <n v="4"/>
    <n v="4"/>
    <n v="0"/>
    <n v="0"/>
    <n v="0"/>
    <n v="0"/>
    <n v="0"/>
    <n v="0"/>
    <n v="0"/>
    <n v="0"/>
    <n v="0"/>
    <n v="0"/>
  </r>
  <r>
    <s v="8BB7"/>
    <x v="13"/>
    <n v="101303"/>
    <s v="C5DB"/>
    <n v="65519"/>
    <n v="353"/>
    <n v="47"/>
    <n v="23"/>
    <n v="8"/>
    <n v="2"/>
    <n v="2"/>
    <n v="2"/>
    <n v="1"/>
    <n v="0"/>
    <n v="0"/>
    <n v="0"/>
    <n v="0"/>
    <n v="0"/>
    <n v="0"/>
    <n v="0"/>
    <n v="0"/>
    <n v="0"/>
  </r>
  <r>
    <s v="8F57"/>
    <x v="13"/>
    <n v="102231"/>
    <s v="C7AB"/>
    <n v="65519"/>
    <n v="474"/>
    <n v="52"/>
    <n v="16"/>
    <n v="6"/>
    <n v="6"/>
    <n v="6"/>
    <n v="2"/>
    <n v="1"/>
    <n v="0"/>
    <n v="0"/>
    <n v="0"/>
    <n v="0"/>
    <n v="0"/>
    <n v="0"/>
    <n v="0"/>
    <n v="0"/>
    <n v="0"/>
  </r>
  <r>
    <s v="90D9"/>
    <x v="13"/>
    <n v="102617"/>
    <s v="C86C"/>
    <n v="135"/>
    <n v="135"/>
    <n v="135"/>
    <n v="135"/>
    <n v="5"/>
    <n v="5"/>
    <n v="0"/>
    <n v="0"/>
    <n v="0"/>
    <n v="0"/>
    <n v="0"/>
    <n v="0"/>
    <n v="0"/>
    <n v="0"/>
    <n v="0"/>
    <n v="0"/>
    <n v="0"/>
    <n v="0"/>
  </r>
  <r>
    <s v="9757"/>
    <x v="13"/>
    <n v="104279"/>
    <s v="CBAB"/>
    <n v="299"/>
    <n v="299"/>
    <n v="59"/>
    <n v="59"/>
    <n v="6"/>
    <n v="3"/>
    <n v="3"/>
    <n v="2"/>
    <n v="2"/>
    <n v="0"/>
    <n v="0"/>
    <n v="0"/>
    <n v="0"/>
    <n v="0"/>
    <n v="0"/>
    <n v="0"/>
    <n v="0"/>
    <n v="0"/>
  </r>
  <r>
    <s v="A02B"/>
    <x v="13"/>
    <n v="106539"/>
    <s v="D015"/>
    <n v="5339"/>
    <n v="556"/>
    <n v="75"/>
    <n v="12"/>
    <n v="9"/>
    <n v="0"/>
    <n v="0"/>
    <n v="0"/>
    <n v="0"/>
    <n v="0"/>
    <n v="0"/>
    <n v="0"/>
    <n v="0"/>
    <n v="0"/>
    <n v="0"/>
    <n v="0"/>
    <n v="0"/>
    <n v="0"/>
  </r>
  <r>
    <s v="A097"/>
    <x v="13"/>
    <n v="106647"/>
    <s v="D04B"/>
    <n v="32750"/>
    <n v="32750"/>
    <n v="67"/>
    <n v="67"/>
    <n v="8"/>
    <n v="8"/>
    <n v="0"/>
    <n v="0"/>
    <n v="0"/>
    <n v="0"/>
    <n v="0"/>
    <n v="0"/>
    <n v="0"/>
    <n v="0"/>
    <n v="0"/>
    <n v="0"/>
    <n v="0"/>
    <n v="0"/>
  </r>
  <r>
    <s v="A2EB"/>
    <x v="13"/>
    <n v="107243"/>
    <s v="D175"/>
    <n v="32751"/>
    <n v="32751"/>
    <n v="93"/>
    <n v="93"/>
    <n v="11"/>
    <n v="11"/>
    <n v="2"/>
    <n v="2"/>
    <n v="0"/>
    <n v="0"/>
    <n v="0"/>
    <n v="0"/>
    <n v="0"/>
    <n v="0"/>
    <n v="0"/>
    <n v="0"/>
    <n v="0"/>
    <n v="0"/>
  </r>
  <r>
    <s v="A7D3"/>
    <x v="13"/>
    <n v="108499"/>
    <s v="D3E9"/>
    <n v="7985"/>
    <n v="7985"/>
    <n v="25"/>
    <n v="11"/>
    <n v="11"/>
    <n v="3"/>
    <n v="3"/>
    <n v="3"/>
    <n v="1"/>
    <n v="0"/>
    <n v="0"/>
    <n v="0"/>
    <n v="0"/>
    <n v="0"/>
    <n v="0"/>
    <n v="0"/>
    <n v="0"/>
    <n v="0"/>
  </r>
  <r>
    <s v="C867"/>
    <x v="13"/>
    <n v="116839"/>
    <s v="E433"/>
    <n v="65519"/>
    <n v="361"/>
    <n v="44"/>
    <n v="11"/>
    <n v="11"/>
    <n v="5"/>
    <n v="1"/>
    <n v="0"/>
    <n v="0"/>
    <n v="0"/>
    <n v="0"/>
    <n v="0"/>
    <n v="0"/>
    <n v="0"/>
    <n v="0"/>
    <n v="0"/>
    <n v="0"/>
    <n v="0"/>
  </r>
  <r>
    <s v="D25F"/>
    <x v="13"/>
    <n v="119391"/>
    <s v="E92F"/>
    <n v="89"/>
    <n v="9"/>
    <n v="9"/>
    <n v="9"/>
    <n v="9"/>
    <n v="9"/>
    <n v="6"/>
    <n v="3"/>
    <n v="1"/>
    <n v="0"/>
    <n v="0"/>
    <n v="0"/>
    <n v="0"/>
    <n v="0"/>
    <n v="0"/>
    <n v="0"/>
    <n v="0"/>
    <n v="0"/>
  </r>
  <r>
    <s v="DA5F"/>
    <x v="13"/>
    <n v="121439"/>
    <s v="ED2F"/>
    <n v="32751"/>
    <n v="32751"/>
    <n v="46"/>
    <n v="46"/>
    <n v="8"/>
    <n v="8"/>
    <n v="5"/>
    <n v="5"/>
    <n v="1"/>
    <n v="1"/>
    <n v="0"/>
    <n v="0"/>
    <n v="0"/>
    <n v="0"/>
    <n v="0"/>
    <n v="0"/>
    <n v="0"/>
    <n v="0"/>
  </r>
  <r>
    <s v="DFFF"/>
    <x v="13"/>
    <n v="122879"/>
    <s v="EFFF"/>
    <n v="32751"/>
    <n v="32751"/>
    <n v="1"/>
    <n v="1"/>
    <n v="1"/>
    <n v="1"/>
    <n v="1"/>
    <n v="1"/>
    <n v="1"/>
    <n v="1"/>
    <n v="1"/>
    <n v="1"/>
    <n v="1"/>
    <n v="1"/>
    <n v="0"/>
    <n v="0"/>
    <n v="0"/>
    <n v="0"/>
  </r>
  <r>
    <s v="F29F"/>
    <x v="13"/>
    <n v="127647"/>
    <s v="F94F"/>
    <n v="242"/>
    <n v="242"/>
    <n v="114"/>
    <n v="114"/>
    <n v="6"/>
    <n v="6"/>
    <n v="1"/>
    <n v="1"/>
    <n v="1"/>
    <n v="1"/>
    <n v="0"/>
    <n v="0"/>
    <n v="0"/>
    <n v="0"/>
    <n v="0"/>
    <n v="0"/>
    <n v="0"/>
    <n v="0"/>
  </r>
  <r>
    <s v="FB7F"/>
    <x v="13"/>
    <n v="129919"/>
    <s v="FDBF"/>
    <n v="65519"/>
    <n v="647"/>
    <n v="34"/>
    <n v="34"/>
    <n v="1"/>
    <n v="1"/>
    <n v="1"/>
    <n v="1"/>
    <n v="1"/>
    <n v="1"/>
    <n v="1"/>
    <n v="1"/>
    <n v="1"/>
    <n v="0"/>
    <n v="0"/>
    <n v="0"/>
    <n v="0"/>
    <n v="0"/>
  </r>
  <r>
    <s v="9"/>
    <x v="14"/>
    <n v="131081"/>
    <s v="10004"/>
    <n v="13105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7"/>
    <x v="14"/>
    <n v="131127"/>
    <s v="1001B"/>
    <n v="65518"/>
    <n v="65518"/>
    <n v="52"/>
    <n v="52"/>
    <n v="0"/>
    <n v="0"/>
    <n v="0"/>
    <n v="0"/>
    <n v="0"/>
    <n v="0"/>
    <n v="0"/>
    <n v="0"/>
    <n v="0"/>
    <n v="0"/>
    <n v="0"/>
    <n v="0"/>
    <n v="0"/>
    <n v="0"/>
  </r>
  <r>
    <s v="AB"/>
    <x v="14"/>
    <n v="131243"/>
    <s v="10055"/>
    <n v="364"/>
    <n v="364"/>
    <n v="113"/>
    <n v="113"/>
    <n v="0"/>
    <n v="0"/>
    <n v="0"/>
    <n v="0"/>
    <n v="0"/>
    <n v="0"/>
    <n v="0"/>
    <n v="0"/>
    <n v="0"/>
    <n v="0"/>
    <n v="0"/>
    <n v="0"/>
    <n v="0"/>
    <n v="0"/>
  </r>
  <r>
    <s v="1853"/>
    <x v="14"/>
    <n v="137299"/>
    <s v="10C29"/>
    <n v="131054"/>
    <n v="358"/>
    <n v="55"/>
    <n v="28"/>
    <n v="26"/>
    <n v="0"/>
    <n v="0"/>
    <n v="0"/>
    <n v="0"/>
    <n v="0"/>
    <n v="0"/>
    <n v="0"/>
    <n v="0"/>
    <n v="0"/>
    <n v="0"/>
    <n v="0"/>
    <n v="0"/>
    <n v="0"/>
  </r>
  <r>
    <s v="2CBB"/>
    <x v="14"/>
    <n v="142523"/>
    <s v="1165D"/>
    <n v="65518"/>
    <n v="65518"/>
    <n v="118"/>
    <n v="118"/>
    <n v="10"/>
    <n v="10"/>
    <n v="3"/>
    <n v="3"/>
    <n v="0"/>
    <n v="0"/>
    <n v="0"/>
    <n v="0"/>
    <n v="0"/>
    <n v="0"/>
    <n v="0"/>
    <n v="0"/>
    <n v="0"/>
    <n v="0"/>
  </r>
  <r>
    <s v="37EB"/>
    <x v="14"/>
    <n v="145387"/>
    <s v="11BF5"/>
    <n v="238"/>
    <n v="238"/>
    <n v="28"/>
    <n v="28"/>
    <n v="22"/>
    <n v="22"/>
    <n v="5"/>
    <n v="5"/>
    <n v="1"/>
    <n v="1"/>
    <n v="0"/>
    <n v="0"/>
    <n v="0"/>
    <n v="0"/>
    <n v="0"/>
    <n v="0"/>
    <n v="0"/>
    <n v="0"/>
  </r>
  <r>
    <s v="477B"/>
    <x v="14"/>
    <n v="149371"/>
    <s v="123BD"/>
    <n v="131054"/>
    <n v="8"/>
    <n v="8"/>
    <n v="8"/>
    <n v="8"/>
    <n v="8"/>
    <n v="8"/>
    <n v="4"/>
    <n v="1"/>
    <n v="0"/>
    <n v="0"/>
    <n v="0"/>
    <n v="0"/>
    <n v="0"/>
    <n v="0"/>
    <n v="0"/>
    <n v="0"/>
    <n v="0"/>
  </r>
  <r>
    <s v="AB07"/>
    <x v="14"/>
    <n v="174855"/>
    <s v="15583"/>
    <n v="131054"/>
    <n v="722"/>
    <n v="122"/>
    <n v="15"/>
    <n v="15"/>
    <n v="15"/>
    <n v="2"/>
    <n v="0"/>
    <n v="0"/>
    <n v="0"/>
    <n v="0"/>
    <n v="0"/>
    <n v="0"/>
    <n v="0"/>
    <n v="0"/>
    <n v="0"/>
    <n v="0"/>
    <n v="0"/>
  </r>
  <r>
    <s v="DF4F"/>
    <x v="14"/>
    <n v="188239"/>
    <s v="16FA7"/>
    <n v="131054"/>
    <n v="1976"/>
    <n v="63"/>
    <n v="16"/>
    <n v="16"/>
    <n v="10"/>
    <n v="6"/>
    <n v="4"/>
    <n v="1"/>
    <n v="1"/>
    <n v="1"/>
    <n v="0"/>
    <n v="0"/>
    <n v="0"/>
    <n v="0"/>
    <n v="0"/>
    <n v="0"/>
    <n v="0"/>
  </r>
  <r>
    <s v="E49D"/>
    <x v="14"/>
    <n v="189597"/>
    <s v="1724E"/>
    <n v="240"/>
    <n v="240"/>
    <n v="240"/>
    <n v="240"/>
    <n v="11"/>
    <n v="11"/>
    <n v="3"/>
    <n v="3"/>
    <n v="0"/>
    <n v="0"/>
    <n v="0"/>
    <n v="0"/>
    <n v="0"/>
    <n v="0"/>
    <n v="0"/>
    <n v="0"/>
    <n v="0"/>
    <n v="0"/>
  </r>
  <r>
    <s v="EA37"/>
    <x v="14"/>
    <n v="191031"/>
    <s v="1751B"/>
    <n v="46"/>
    <n v="46"/>
    <n v="46"/>
    <n v="46"/>
    <n v="46"/>
    <n v="5"/>
    <n v="4"/>
    <n v="2"/>
    <n v="2"/>
    <n v="0"/>
    <n v="0"/>
    <n v="0"/>
    <n v="0"/>
    <n v="0"/>
    <n v="0"/>
    <n v="0"/>
    <n v="0"/>
    <n v="0"/>
  </r>
  <r>
    <s v="ED4F"/>
    <x v="14"/>
    <n v="191823"/>
    <s v="176A7"/>
    <n v="12937"/>
    <n v="12937"/>
    <n v="6"/>
    <n v="6"/>
    <n v="6"/>
    <n v="6"/>
    <n v="6"/>
    <n v="6"/>
    <n v="2"/>
    <n v="2"/>
    <n v="0"/>
    <n v="0"/>
    <n v="0"/>
    <n v="0"/>
    <n v="0"/>
    <n v="0"/>
    <n v="0"/>
    <n v="0"/>
  </r>
  <r>
    <s v="13A2F"/>
    <x v="14"/>
    <n v="211503"/>
    <s v="19D17"/>
    <n v="131054"/>
    <n v="824"/>
    <n v="17"/>
    <n v="17"/>
    <n v="10"/>
    <n v="10"/>
    <n v="5"/>
    <n v="5"/>
    <n v="1"/>
    <n v="0"/>
    <n v="0"/>
    <n v="0"/>
    <n v="0"/>
    <n v="0"/>
    <n v="0"/>
    <n v="0"/>
    <n v="0"/>
    <n v="0"/>
  </r>
  <r>
    <s v="13EAF"/>
    <x v="14"/>
    <n v="212655"/>
    <s v="19F57"/>
    <n v="131054"/>
    <n v="420"/>
    <n v="70"/>
    <n v="59"/>
    <n v="7"/>
    <n v="7"/>
    <n v="3"/>
    <n v="3"/>
    <n v="1"/>
    <n v="1"/>
    <n v="1"/>
    <n v="0"/>
    <n v="0"/>
    <n v="0"/>
    <n v="0"/>
    <n v="0"/>
    <n v="0"/>
    <n v="0"/>
  </r>
  <r>
    <s v="1685B"/>
    <x v="14"/>
    <n v="223323"/>
    <s v="1B42D"/>
    <n v="238"/>
    <n v="238"/>
    <n v="238"/>
    <n v="238"/>
    <n v="2"/>
    <n v="2"/>
    <n v="2"/>
    <n v="2"/>
    <n v="0"/>
    <n v="0"/>
    <n v="0"/>
    <n v="0"/>
    <n v="0"/>
    <n v="0"/>
    <n v="0"/>
    <n v="0"/>
    <n v="0"/>
    <n v="0"/>
  </r>
  <r>
    <s v="170B7"/>
    <x v="14"/>
    <n v="225463"/>
    <s v="1B85B"/>
    <n v="131054"/>
    <n v="440"/>
    <n v="164"/>
    <n v="23"/>
    <n v="5"/>
    <n v="2"/>
    <n v="2"/>
    <n v="2"/>
    <n v="1"/>
    <n v="0"/>
    <n v="0"/>
    <n v="0"/>
    <n v="0"/>
    <n v="0"/>
    <n v="0"/>
    <n v="0"/>
    <n v="0"/>
    <n v="0"/>
  </r>
  <r>
    <s v="27"/>
    <x v="15"/>
    <n v="262183"/>
    <s v="20013"/>
    <n v="262125"/>
    <n v="1329"/>
    <n v="82"/>
    <n v="0"/>
    <n v="0"/>
    <n v="0"/>
    <n v="0"/>
    <n v="0"/>
    <n v="0"/>
    <n v="0"/>
    <n v="0"/>
    <n v="0"/>
    <n v="0"/>
    <n v="0"/>
    <n v="0"/>
    <n v="0"/>
    <n v="0"/>
    <n v="0"/>
  </r>
  <r>
    <s v="31"/>
    <x v="15"/>
    <n v="262193"/>
    <s v="20018"/>
    <n v="131053"/>
    <n v="131053"/>
    <n v="0"/>
    <n v="0"/>
    <n v="0"/>
    <n v="0"/>
    <n v="0"/>
    <n v="0"/>
    <n v="0"/>
    <n v="0"/>
    <n v="0"/>
    <n v="0"/>
    <n v="0"/>
    <n v="0"/>
    <n v="0"/>
    <n v="0"/>
    <n v="0"/>
    <n v="0"/>
  </r>
  <r>
    <s v="1CF"/>
    <x v="15"/>
    <n v="262607"/>
    <s v="200E7"/>
    <n v="4077"/>
    <n v="4077"/>
    <n v="141"/>
    <n v="141"/>
    <n v="1"/>
    <n v="1"/>
    <n v="0"/>
    <n v="0"/>
    <n v="0"/>
    <n v="0"/>
    <n v="0"/>
    <n v="0"/>
    <n v="0"/>
    <n v="0"/>
    <n v="0"/>
    <n v="0"/>
    <n v="0"/>
    <n v="0"/>
  </r>
  <r>
    <s v="3757"/>
    <x v="15"/>
    <n v="276311"/>
    <s v="21BAB"/>
    <n v="262125"/>
    <n v="936"/>
    <n v="75"/>
    <n v="43"/>
    <n v="31"/>
    <n v="9"/>
    <n v="6"/>
    <n v="2"/>
    <n v="2"/>
    <n v="0"/>
    <n v="0"/>
    <n v="0"/>
    <n v="0"/>
    <n v="0"/>
    <n v="0"/>
    <n v="0"/>
    <n v="0"/>
    <n v="0"/>
  </r>
  <r>
    <s v="717D"/>
    <x v="15"/>
    <n v="291197"/>
    <s v="238BE"/>
    <n v="262125"/>
    <n v="1081"/>
    <n v="142"/>
    <n v="34"/>
    <n v="19"/>
    <n v="16"/>
    <n v="5"/>
    <n v="5"/>
    <n v="1"/>
    <n v="0"/>
    <n v="0"/>
    <n v="0"/>
    <n v="0"/>
    <n v="0"/>
    <n v="0"/>
    <n v="0"/>
    <n v="0"/>
    <n v="0"/>
  </r>
  <r>
    <s v="72F3"/>
    <x v="15"/>
    <n v="291571"/>
    <s v="23979"/>
    <n v="262125"/>
    <n v="2807"/>
    <n v="85"/>
    <n v="9"/>
    <n v="9"/>
    <n v="9"/>
    <n v="6"/>
    <n v="3"/>
    <n v="1"/>
    <n v="0"/>
    <n v="0"/>
    <n v="0"/>
    <n v="0"/>
    <n v="0"/>
    <n v="0"/>
    <n v="0"/>
    <n v="0"/>
    <n v="0"/>
  </r>
  <r>
    <s v="BEA7"/>
    <x v="15"/>
    <n v="310951"/>
    <s v="25F53"/>
    <n v="131053"/>
    <n v="131053"/>
    <n v="167"/>
    <n v="167"/>
    <n v="10"/>
    <n v="10"/>
    <n v="5"/>
    <n v="5"/>
    <n v="2"/>
    <n v="2"/>
    <n v="0"/>
    <n v="0"/>
    <n v="0"/>
    <n v="0"/>
    <n v="0"/>
    <n v="0"/>
    <n v="0"/>
    <n v="0"/>
  </r>
  <r>
    <s v="BED5"/>
    <x v="15"/>
    <n v="310997"/>
    <s v="25F6A"/>
    <n v="45"/>
    <n v="45"/>
    <n v="45"/>
    <n v="45"/>
    <n v="45"/>
    <n v="45"/>
    <n v="2"/>
    <n v="2"/>
    <n v="2"/>
    <n v="2"/>
    <n v="0"/>
    <n v="0"/>
    <n v="0"/>
    <n v="0"/>
    <n v="0"/>
    <n v="0"/>
    <n v="0"/>
    <n v="0"/>
  </r>
  <r>
    <s v="D47B"/>
    <x v="15"/>
    <n v="316539"/>
    <s v="26A3D"/>
    <n v="262125"/>
    <n v="417"/>
    <n v="109"/>
    <n v="9"/>
    <n v="5"/>
    <n v="5"/>
    <n v="5"/>
    <n v="5"/>
    <n v="5"/>
    <n v="0"/>
    <n v="0"/>
    <n v="0"/>
    <n v="0"/>
    <n v="0"/>
    <n v="0"/>
    <n v="0"/>
    <n v="0"/>
    <n v="0"/>
  </r>
  <r>
    <s v="F779"/>
    <x v="15"/>
    <n v="325497"/>
    <s v="27BBC"/>
    <n v="744"/>
    <n v="744"/>
    <n v="115"/>
    <n v="37"/>
    <n v="12"/>
    <n v="12"/>
    <n v="11"/>
    <n v="3"/>
    <n v="1"/>
    <n v="1"/>
    <n v="1"/>
    <n v="0"/>
    <n v="0"/>
    <n v="0"/>
    <n v="0"/>
    <n v="0"/>
    <n v="0"/>
    <n v="0"/>
  </r>
  <r>
    <s v="10F73"/>
    <x v="15"/>
    <n v="331635"/>
    <s v="287B9"/>
    <n v="262125"/>
    <n v="59"/>
    <n v="59"/>
    <n v="53"/>
    <n v="7"/>
    <n v="7"/>
    <n v="7"/>
    <n v="6"/>
    <n v="1"/>
    <n v="0"/>
    <n v="0"/>
    <n v="0"/>
    <n v="0"/>
    <n v="0"/>
    <n v="0"/>
    <n v="0"/>
    <n v="0"/>
    <n v="0"/>
  </r>
  <r>
    <s v="17DAD"/>
    <x v="15"/>
    <n v="359853"/>
    <s v="2BED6"/>
    <n v="262125"/>
    <n v="781"/>
    <n v="207"/>
    <n v="10"/>
    <n v="10"/>
    <n v="5"/>
    <n v="2"/>
    <n v="2"/>
    <n v="2"/>
    <n v="2"/>
    <n v="2"/>
    <n v="0"/>
    <n v="0"/>
    <n v="0"/>
    <n v="0"/>
    <n v="0"/>
    <n v="0"/>
    <n v="0"/>
  </r>
  <r>
    <s v="1A13F"/>
    <x v="15"/>
    <n v="368959"/>
    <s v="2D09F"/>
    <n v="262125"/>
    <n v="994"/>
    <n v="104"/>
    <n v="12"/>
    <n v="12"/>
    <n v="12"/>
    <n v="10"/>
    <n v="5"/>
    <n v="1"/>
    <n v="0"/>
    <n v="0"/>
    <n v="0"/>
    <n v="0"/>
    <n v="0"/>
    <n v="0"/>
    <n v="0"/>
    <n v="0"/>
    <n v="0"/>
  </r>
  <r>
    <s v="1CFBD"/>
    <x v="15"/>
    <n v="380861"/>
    <s v="2E7DE"/>
    <n v="63346"/>
    <n v="63346"/>
    <n v="79"/>
    <n v="79"/>
    <n v="8"/>
    <n v="8"/>
    <n v="8"/>
    <n v="8"/>
    <n v="1"/>
    <n v="1"/>
    <n v="1"/>
    <n v="1"/>
    <n v="0"/>
    <n v="0"/>
    <n v="0"/>
    <n v="0"/>
    <n v="0"/>
    <n v="0"/>
  </r>
  <r>
    <s v="1DC93"/>
    <x v="15"/>
    <n v="384147"/>
    <s v="2EE49"/>
    <n v="262125"/>
    <n v="635"/>
    <n v="93"/>
    <n v="69"/>
    <n v="10"/>
    <n v="3"/>
    <n v="3"/>
    <n v="3"/>
    <n v="3"/>
    <n v="0"/>
    <n v="0"/>
    <n v="0"/>
    <n v="0"/>
    <n v="0"/>
    <n v="0"/>
    <n v="0"/>
    <n v="0"/>
    <n v="0"/>
  </r>
  <r>
    <s v="258D3"/>
    <x v="15"/>
    <n v="415955"/>
    <s v="32C69"/>
    <n v="496"/>
    <n v="496"/>
    <n v="240"/>
    <n v="240"/>
    <n v="20"/>
    <n v="20"/>
    <n v="3"/>
    <n v="3"/>
    <n v="0"/>
    <n v="0"/>
    <n v="0"/>
    <n v="0"/>
    <n v="0"/>
    <n v="0"/>
    <n v="0"/>
    <n v="0"/>
    <n v="0"/>
    <n v="0"/>
  </r>
  <r>
    <s v="32AA7"/>
    <x v="15"/>
    <n v="469671"/>
    <s v="39553"/>
    <n v="493"/>
    <n v="493"/>
    <n v="493"/>
    <n v="61"/>
    <n v="4"/>
    <n v="4"/>
    <n v="3"/>
    <n v="3"/>
    <n v="2"/>
    <n v="0"/>
    <n v="0"/>
    <n v="0"/>
    <n v="0"/>
    <n v="0"/>
    <n v="0"/>
    <n v="0"/>
    <n v="0"/>
    <n v="0"/>
  </r>
  <r>
    <s v="27"/>
    <x v="16"/>
    <n v="524327"/>
    <s v="40013"/>
    <n v="524268"/>
    <n v="401"/>
    <n v="51"/>
    <n v="0"/>
    <n v="0"/>
    <n v="0"/>
    <n v="0"/>
    <n v="0"/>
    <n v="0"/>
    <n v="0"/>
    <n v="0"/>
    <n v="0"/>
    <n v="0"/>
    <n v="0"/>
    <n v="0"/>
    <n v="0"/>
    <n v="0"/>
    <n v="0"/>
  </r>
  <r>
    <s v="29"/>
    <x v="16"/>
    <n v="524329"/>
    <s v="40014"/>
    <n v="262124"/>
    <n v="262124"/>
    <n v="0"/>
    <n v="0"/>
    <n v="0"/>
    <n v="0"/>
    <n v="0"/>
    <n v="0"/>
    <n v="0"/>
    <n v="0"/>
    <n v="0"/>
    <n v="0"/>
    <n v="0"/>
    <n v="0"/>
    <n v="0"/>
    <n v="0"/>
    <n v="0"/>
    <n v="0"/>
  </r>
  <r>
    <s v="1E1"/>
    <x v="16"/>
    <n v="524769"/>
    <s v="400F0"/>
    <n v="236"/>
    <n v="236"/>
    <n v="236"/>
    <n v="236"/>
    <n v="0"/>
    <n v="0"/>
    <n v="0"/>
    <n v="0"/>
    <n v="0"/>
    <n v="0"/>
    <n v="0"/>
    <n v="0"/>
    <n v="0"/>
    <n v="0"/>
    <n v="0"/>
    <n v="0"/>
    <n v="0"/>
    <n v="0"/>
  </r>
  <r>
    <s v="1375"/>
    <x v="16"/>
    <n v="529269"/>
    <s v="409BA"/>
    <n v="524268"/>
    <n v="1170"/>
    <n v="295"/>
    <n v="51"/>
    <n v="25"/>
    <n v="5"/>
    <n v="4"/>
    <n v="0"/>
    <n v="0"/>
    <n v="0"/>
    <n v="0"/>
    <n v="0"/>
    <n v="0"/>
    <n v="0"/>
    <n v="0"/>
    <n v="0"/>
    <n v="0"/>
    <n v="0"/>
  </r>
  <r>
    <s v="9EEB"/>
    <x v="16"/>
    <n v="564971"/>
    <s v="44F75"/>
    <n v="3047"/>
    <n v="3047"/>
    <n v="35"/>
    <n v="35"/>
    <n v="14"/>
    <n v="14"/>
    <n v="10"/>
    <n v="10"/>
    <n v="4"/>
    <n v="4"/>
    <n v="0"/>
    <n v="0"/>
    <n v="0"/>
    <n v="0"/>
    <n v="0"/>
    <n v="0"/>
    <n v="0"/>
    <n v="0"/>
  </r>
  <r>
    <s v="BE39"/>
    <x v="16"/>
    <n v="572985"/>
    <s v="45F1C"/>
    <n v="524268"/>
    <n v="975"/>
    <n v="182"/>
    <n v="18"/>
    <n v="10"/>
    <n v="9"/>
    <n v="9"/>
    <n v="8"/>
    <n v="1"/>
    <n v="0"/>
    <n v="0"/>
    <n v="0"/>
    <n v="0"/>
    <n v="0"/>
    <n v="0"/>
    <n v="0"/>
    <n v="0"/>
    <n v="0"/>
  </r>
  <r>
    <s v="1013F"/>
    <x v="16"/>
    <n v="590143"/>
    <s v="4809F"/>
    <n v="524268"/>
    <n v="1207"/>
    <n v="174"/>
    <n v="48"/>
    <n v="31"/>
    <n v="20"/>
    <n v="1"/>
    <n v="0"/>
    <n v="0"/>
    <n v="0"/>
    <n v="0"/>
    <n v="0"/>
    <n v="0"/>
    <n v="0"/>
    <n v="0"/>
    <n v="0"/>
    <n v="0"/>
    <n v="0"/>
  </r>
  <r>
    <s v="17599"/>
    <x v="16"/>
    <n v="619929"/>
    <s v="4BACC"/>
    <n v="524268"/>
    <n v="373"/>
    <n v="98"/>
    <n v="88"/>
    <n v="23"/>
    <n v="12"/>
    <n v="10"/>
    <n v="3"/>
    <n v="3"/>
    <n v="0"/>
    <n v="0"/>
    <n v="0"/>
    <n v="0"/>
    <n v="0"/>
    <n v="0"/>
    <n v="0"/>
    <n v="0"/>
    <n v="0"/>
  </r>
  <r>
    <s v="1ED45"/>
    <x v="16"/>
    <n v="650565"/>
    <s v="4F6A2"/>
    <n v="524268"/>
    <n v="596"/>
    <n v="88"/>
    <n v="41"/>
    <n v="40"/>
    <n v="4"/>
    <n v="4"/>
    <n v="4"/>
    <n v="2"/>
    <n v="0"/>
    <n v="0"/>
    <n v="0"/>
    <n v="0"/>
    <n v="0"/>
    <n v="0"/>
    <n v="0"/>
    <n v="0"/>
    <n v="0"/>
  </r>
  <r>
    <s v="21693"/>
    <x v="16"/>
    <n v="661139"/>
    <s v="50B49"/>
    <n v="107"/>
    <n v="107"/>
    <n v="47"/>
    <n v="47"/>
    <n v="46"/>
    <n v="5"/>
    <n v="5"/>
    <n v="0"/>
    <n v="0"/>
    <n v="0"/>
    <n v="0"/>
    <n v="0"/>
    <n v="0"/>
    <n v="0"/>
    <n v="0"/>
    <n v="0"/>
    <n v="0"/>
    <n v="0"/>
  </r>
  <r>
    <s v="23AF3"/>
    <x v="16"/>
    <n v="670451"/>
    <s v="51D79"/>
    <n v="30641"/>
    <n v="30641"/>
    <n v="143"/>
    <n v="143"/>
    <n v="28"/>
    <n v="28"/>
    <n v="5"/>
    <n v="5"/>
    <n v="5"/>
    <n v="5"/>
    <n v="0"/>
    <n v="0"/>
    <n v="0"/>
    <n v="0"/>
    <n v="0"/>
    <n v="0"/>
    <n v="0"/>
    <n v="0"/>
  </r>
  <r>
    <s v="2D0B5"/>
    <x v="16"/>
    <n v="708789"/>
    <s v="5685A"/>
    <n v="494"/>
    <n v="494"/>
    <n v="494"/>
    <n v="494"/>
    <n v="16"/>
    <n v="16"/>
    <n v="2"/>
    <n v="2"/>
    <n v="0"/>
    <n v="0"/>
    <n v="0"/>
    <n v="0"/>
    <n v="0"/>
    <n v="0"/>
    <n v="0"/>
    <n v="0"/>
    <n v="0"/>
    <n v="0"/>
  </r>
  <r>
    <s v="5A267"/>
    <x v="16"/>
    <n v="893543"/>
    <s v="6D133"/>
    <n v="524268"/>
    <n v="1061"/>
    <n v="121"/>
    <n v="40"/>
    <n v="23"/>
    <n v="7"/>
    <n v="7"/>
    <n v="7"/>
    <n v="7"/>
    <n v="0"/>
    <n v="0"/>
    <n v="0"/>
    <n v="0"/>
    <n v="0"/>
    <n v="0"/>
    <n v="0"/>
    <n v="0"/>
    <n v="0"/>
  </r>
  <r>
    <s v="5F6AF"/>
    <x v="16"/>
    <n v="915119"/>
    <s v="6FB57"/>
    <n v="524268"/>
    <n v="4165"/>
    <n v="44"/>
    <n v="44"/>
    <n v="20"/>
    <n v="10"/>
    <n v="6"/>
    <n v="2"/>
    <n v="2"/>
    <n v="2"/>
    <n v="1"/>
    <n v="1"/>
    <n v="1"/>
    <n v="0"/>
    <n v="0"/>
    <n v="0"/>
    <n v="0"/>
    <n v="0"/>
  </r>
  <r>
    <s v="6AE7F"/>
    <x v="16"/>
    <n v="962175"/>
    <s v="7573F"/>
    <n v="524268"/>
    <n v="838"/>
    <n v="187"/>
    <n v="49"/>
    <n v="30"/>
    <n v="15"/>
    <n v="13"/>
    <n v="6"/>
    <n v="1"/>
    <n v="1"/>
    <n v="1"/>
    <n v="1"/>
    <n v="1"/>
    <n v="0"/>
    <n v="0"/>
    <n v="0"/>
    <n v="0"/>
    <n v="0"/>
  </r>
  <r>
    <s v="6F38F"/>
    <x v="16"/>
    <n v="979855"/>
    <s v="779C7"/>
    <n v="107"/>
    <n v="107"/>
    <n v="45"/>
    <n v="45"/>
    <n v="45"/>
    <n v="45"/>
    <n v="1"/>
    <n v="1"/>
    <n v="1"/>
    <n v="1"/>
    <n v="1"/>
    <n v="1"/>
    <n v="0"/>
    <n v="0"/>
    <n v="0"/>
    <n v="0"/>
    <n v="0"/>
    <n v="0"/>
  </r>
  <r>
    <s v="6F61F"/>
    <x v="16"/>
    <n v="980511"/>
    <s v="77B0F"/>
    <n v="262124"/>
    <n v="262124"/>
    <n v="206"/>
    <n v="206"/>
    <n v="15"/>
    <n v="15"/>
    <n v="1"/>
    <n v="1"/>
    <n v="1"/>
    <n v="1"/>
    <n v="1"/>
    <n v="1"/>
    <n v="0"/>
    <n v="0"/>
    <n v="0"/>
    <n v="0"/>
    <n v="0"/>
    <n v="0"/>
  </r>
  <r>
    <s v="9"/>
    <x v="17"/>
    <n v="1048585"/>
    <s v="80004"/>
    <n v="104855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75"/>
    <x v="17"/>
    <n v="1048693"/>
    <s v="8003A"/>
    <n v="524267"/>
    <n v="524267"/>
    <n v="74"/>
    <n v="74"/>
    <n v="0"/>
    <n v="0"/>
    <n v="0"/>
    <n v="0"/>
    <n v="0"/>
    <n v="0"/>
    <n v="0"/>
    <n v="0"/>
    <n v="0"/>
    <n v="0"/>
    <n v="0"/>
    <n v="0"/>
    <n v="0"/>
    <n v="0"/>
  </r>
  <r>
    <s v="E3"/>
    <x v="17"/>
    <n v="1048803"/>
    <s v="80071"/>
    <n v="393193"/>
    <n v="393193"/>
    <n v="229"/>
    <n v="229"/>
    <n v="0"/>
    <n v="0"/>
    <n v="0"/>
    <n v="0"/>
    <n v="0"/>
    <n v="0"/>
    <n v="0"/>
    <n v="0"/>
    <n v="0"/>
    <n v="0"/>
    <n v="0"/>
    <n v="0"/>
    <n v="0"/>
    <n v="0"/>
  </r>
  <r>
    <s v="1021D"/>
    <x v="17"/>
    <n v="1114653"/>
    <s v="8810E"/>
    <n v="65515"/>
    <n v="1685"/>
    <n v="176"/>
    <n v="66"/>
    <n v="49"/>
    <n v="0"/>
    <n v="0"/>
    <n v="0"/>
    <n v="0"/>
    <n v="0"/>
    <n v="0"/>
    <n v="0"/>
    <n v="0"/>
    <n v="0"/>
    <n v="0"/>
    <n v="0"/>
    <n v="0"/>
    <n v="0"/>
  </r>
  <r>
    <s v="1A799"/>
    <x v="17"/>
    <n v="1157017"/>
    <s v="8D3CC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</r>
  <r>
    <s v="3AB0F"/>
    <x v="17"/>
    <n v="1288975"/>
    <s v="9D587"/>
    <n v="64877"/>
    <n v="64877"/>
    <n v="118"/>
    <n v="118"/>
    <n v="13"/>
    <n v="13"/>
    <n v="8"/>
    <n v="8"/>
    <n v="7"/>
    <n v="7"/>
    <n v="0"/>
    <n v="0"/>
    <n v="0"/>
    <n v="0"/>
    <n v="0"/>
    <n v="0"/>
    <n v="0"/>
    <n v="0"/>
  </r>
  <r>
    <s v="51193"/>
    <x v="17"/>
    <n v="1380755"/>
    <s v="A88C9"/>
    <n v="1048555"/>
    <n v="285"/>
    <n v="146"/>
    <n v="68"/>
    <n v="48"/>
    <n v="16"/>
    <n v="4"/>
    <n v="0"/>
    <n v="0"/>
    <n v="0"/>
    <n v="0"/>
    <n v="0"/>
    <n v="0"/>
    <n v="0"/>
    <n v="0"/>
    <n v="0"/>
    <n v="0"/>
    <n v="0"/>
  </r>
  <r>
    <s v="5EADF"/>
    <x v="17"/>
    <n v="1436383"/>
    <s v="AF56F"/>
    <n v="1048555"/>
    <n v="1080"/>
    <n v="371"/>
    <n v="51"/>
    <n v="27"/>
    <n v="8"/>
    <n v="2"/>
    <n v="2"/>
    <n v="2"/>
    <n v="2"/>
    <n v="2"/>
    <n v="2"/>
    <n v="1"/>
    <n v="0"/>
    <n v="0"/>
    <n v="0"/>
    <n v="0"/>
    <n v="0"/>
  </r>
  <r>
    <s v="5F9B7"/>
    <x v="17"/>
    <n v="1440183"/>
    <s v="AFCDB"/>
    <n v="1048555"/>
    <n v="429"/>
    <n v="85"/>
    <n v="29"/>
    <n v="12"/>
    <n v="12"/>
    <n v="8"/>
    <n v="7"/>
    <n v="7"/>
    <n v="2"/>
    <n v="1"/>
    <n v="1"/>
    <n v="1"/>
    <n v="0"/>
    <n v="0"/>
    <n v="0"/>
    <n v="0"/>
    <n v="0"/>
  </r>
  <r>
    <s v="68D6F"/>
    <x v="17"/>
    <n v="1477999"/>
    <s v="B46B7"/>
    <n v="1048555"/>
    <n v="2629"/>
    <n v="72"/>
    <n v="46"/>
    <n v="29"/>
    <n v="27"/>
    <n v="9"/>
    <n v="2"/>
    <n v="2"/>
    <n v="2"/>
    <n v="2"/>
    <n v="0"/>
    <n v="0"/>
    <n v="0"/>
    <n v="0"/>
    <n v="0"/>
    <n v="0"/>
    <n v="0"/>
  </r>
  <r>
    <s v="6B04F"/>
    <x v="17"/>
    <n v="1486927"/>
    <s v="B5827"/>
    <n v="1048555"/>
    <n v="5061"/>
    <n v="195"/>
    <n v="50"/>
    <n v="18"/>
    <n v="11"/>
    <n v="8"/>
    <n v="4"/>
    <n v="4"/>
    <n v="0"/>
    <n v="0"/>
    <n v="0"/>
    <n v="0"/>
    <n v="0"/>
    <n v="0"/>
    <n v="0"/>
    <n v="0"/>
    <n v="0"/>
  </r>
  <r>
    <s v="74497"/>
    <x v="17"/>
    <n v="1524887"/>
    <s v="BA24B"/>
    <n v="1048555"/>
    <n v="625"/>
    <n v="157"/>
    <n v="41"/>
    <n v="29"/>
    <n v="15"/>
    <n v="15"/>
    <n v="3"/>
    <n v="3"/>
    <n v="0"/>
    <n v="0"/>
    <n v="0"/>
    <n v="0"/>
    <n v="0"/>
    <n v="0"/>
    <n v="0"/>
    <n v="0"/>
    <n v="0"/>
  </r>
  <r>
    <s v="7CE7D"/>
    <x v="17"/>
    <n v="1560189"/>
    <s v="BE73E"/>
    <n v="21"/>
    <n v="21"/>
    <n v="21"/>
    <n v="21"/>
    <n v="21"/>
    <n v="21"/>
    <n v="21"/>
    <n v="4"/>
    <n v="1"/>
    <n v="1"/>
    <n v="1"/>
    <n v="1"/>
    <n v="1"/>
    <n v="0"/>
    <n v="0"/>
    <n v="0"/>
    <n v="0"/>
    <n v="0"/>
  </r>
  <r>
    <s v="8359F"/>
    <x v="17"/>
    <n v="1586591"/>
    <s v="C1ACF"/>
    <n v="524267"/>
    <n v="524267"/>
    <n v="294"/>
    <n v="294"/>
    <n v="24"/>
    <n v="24"/>
    <n v="3"/>
    <n v="3"/>
    <n v="1"/>
    <n v="1"/>
    <n v="0"/>
    <n v="0"/>
    <n v="0"/>
    <n v="0"/>
    <n v="0"/>
    <n v="0"/>
    <n v="0"/>
    <n v="0"/>
  </r>
  <r>
    <s v="89B0F"/>
    <x v="17"/>
    <n v="1612559"/>
    <s v="C4D87"/>
    <n v="1048555"/>
    <n v="1845"/>
    <n v="281"/>
    <n v="29"/>
    <n v="22"/>
    <n v="11"/>
    <n v="11"/>
    <n v="11"/>
    <n v="1"/>
    <n v="0"/>
    <n v="0"/>
    <n v="0"/>
    <n v="0"/>
    <n v="0"/>
    <n v="0"/>
    <n v="0"/>
    <n v="0"/>
    <n v="0"/>
  </r>
  <r>
    <s v="91513"/>
    <x v="17"/>
    <n v="1643795"/>
    <s v="C8A89"/>
    <n v="1005"/>
    <n v="1005"/>
    <n v="1005"/>
    <n v="105"/>
    <n v="28"/>
    <n v="10"/>
    <n v="4"/>
    <n v="0"/>
    <n v="0"/>
    <n v="0"/>
    <n v="0"/>
    <n v="0"/>
    <n v="0"/>
    <n v="0"/>
    <n v="0"/>
    <n v="0"/>
    <n v="0"/>
    <n v="0"/>
  </r>
  <r>
    <s v="9BDF3"/>
    <x v="17"/>
    <n v="1687027"/>
    <s v="CDEF9"/>
    <n v="1048555"/>
    <n v="766"/>
    <n v="272"/>
    <n v="113"/>
    <n v="20"/>
    <n v="10"/>
    <n v="10"/>
    <n v="4"/>
    <n v="1"/>
    <n v="1"/>
    <n v="1"/>
    <n v="1"/>
    <n v="1"/>
    <n v="0"/>
    <n v="0"/>
    <n v="0"/>
    <n v="0"/>
    <n v="0"/>
  </r>
  <r>
    <s v="A839F"/>
    <x v="17"/>
    <n v="1737631"/>
    <s v="D41CF"/>
    <n v="106"/>
    <n v="106"/>
    <n v="46"/>
    <n v="46"/>
    <n v="45"/>
    <n v="45"/>
    <n v="6"/>
    <n v="6"/>
    <n v="1"/>
    <n v="1"/>
    <n v="0"/>
    <n v="0"/>
    <n v="0"/>
    <n v="0"/>
    <n v="0"/>
    <n v="0"/>
    <n v="0"/>
    <n v="0"/>
  </r>
  <r>
    <s v="C4047"/>
    <x v="17"/>
    <n v="1851463"/>
    <s v="E2023"/>
    <n v="1006"/>
    <n v="1006"/>
    <n v="494"/>
    <n v="494"/>
    <n v="20"/>
    <n v="20"/>
    <n v="0"/>
    <n v="0"/>
    <n v="0"/>
    <n v="0"/>
    <n v="0"/>
    <n v="0"/>
    <n v="0"/>
    <n v="0"/>
    <n v="0"/>
    <n v="0"/>
    <n v="0"/>
    <n v="0"/>
  </r>
  <r>
    <s v="CC467"/>
    <x v="17"/>
    <n v="1885287"/>
    <s v="E6233"/>
    <n v="13"/>
    <n v="13"/>
    <n v="13"/>
    <n v="13"/>
    <n v="13"/>
    <n v="13"/>
    <n v="13"/>
    <n v="13"/>
    <n v="1"/>
    <n v="0"/>
    <n v="0"/>
    <n v="0"/>
    <n v="0"/>
    <n v="0"/>
    <n v="0"/>
    <n v="0"/>
    <n v="0"/>
    <n v="0"/>
  </r>
  <r>
    <s v="5"/>
    <x v="18"/>
    <n v="2097157"/>
    <s v="100002"/>
    <n v="209713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"/>
    <x v="18"/>
    <n v="2097163"/>
    <s v="100005"/>
    <n v="1048554"/>
    <n v="1048554"/>
    <n v="0"/>
    <n v="0"/>
    <n v="0"/>
    <n v="0"/>
    <n v="0"/>
    <n v="0"/>
    <n v="0"/>
    <n v="0"/>
    <n v="0"/>
    <n v="0"/>
    <n v="0"/>
    <n v="0"/>
    <n v="0"/>
    <n v="0"/>
    <n v="0"/>
    <n v="0"/>
  </r>
  <r>
    <s v="EF"/>
    <x v="18"/>
    <n v="2097391"/>
    <s v="100077"/>
    <n v="262122"/>
    <n v="262122"/>
    <n v="261"/>
    <n v="261"/>
    <n v="1"/>
    <n v="1"/>
    <n v="0"/>
    <n v="0"/>
    <n v="0"/>
    <n v="0"/>
    <n v="0"/>
    <n v="0"/>
    <n v="0"/>
    <n v="0"/>
    <n v="0"/>
    <n v="0"/>
    <n v="0"/>
    <n v="0"/>
  </r>
  <r>
    <s v="1BF1F"/>
    <x v="18"/>
    <n v="2211615"/>
    <s v="10DF8F"/>
    <n v="1048554"/>
    <n v="1048554"/>
    <n v="370"/>
    <n v="370"/>
    <n v="26"/>
    <n v="26"/>
    <n v="1"/>
    <n v="1"/>
    <n v="1"/>
    <n v="1"/>
    <n v="1"/>
    <n v="1"/>
    <n v="0"/>
    <n v="0"/>
    <n v="0"/>
    <n v="0"/>
    <n v="0"/>
    <n v="0"/>
  </r>
  <r>
    <s v="27571"/>
    <x v="18"/>
    <n v="2258289"/>
    <s v="113AB8"/>
    <n v="2097130"/>
    <n v="1056"/>
    <n v="76"/>
    <n v="76"/>
    <n v="40"/>
    <n v="29"/>
    <n v="4"/>
    <n v="4"/>
    <n v="4"/>
    <n v="0"/>
    <n v="0"/>
    <n v="0"/>
    <n v="0"/>
    <n v="0"/>
    <n v="0"/>
    <n v="0"/>
    <n v="0"/>
    <n v="0"/>
  </r>
  <r>
    <s v="5951D"/>
    <x v="18"/>
    <n v="2463005"/>
    <s v="12CA8E"/>
    <n v="2097130"/>
    <n v="3088"/>
    <n v="241"/>
    <n v="52"/>
    <n v="19"/>
    <n v="19"/>
    <n v="19"/>
    <n v="5"/>
    <n v="5"/>
    <n v="0"/>
    <n v="0"/>
    <n v="0"/>
    <n v="0"/>
    <n v="0"/>
    <n v="0"/>
    <n v="0"/>
    <n v="0"/>
    <n v="0"/>
  </r>
  <r>
    <s v="5F54B"/>
    <x v="18"/>
    <n v="2487627"/>
    <s v="12FAA5"/>
    <n v="106"/>
    <n v="106"/>
    <n v="106"/>
    <n v="106"/>
    <n v="106"/>
    <n v="24"/>
    <n v="16"/>
    <n v="5"/>
    <n v="2"/>
    <n v="2"/>
    <n v="2"/>
    <n v="0"/>
    <n v="0"/>
    <n v="0"/>
    <n v="0"/>
    <n v="0"/>
    <n v="0"/>
    <n v="0"/>
  </r>
  <r>
    <s v="656F5"/>
    <x v="18"/>
    <n v="2512629"/>
    <s v="132B7A"/>
    <n v="2097130"/>
    <n v="440"/>
    <n v="364"/>
    <n v="92"/>
    <n v="16"/>
    <n v="16"/>
    <n v="12"/>
    <n v="8"/>
    <n v="6"/>
    <n v="6"/>
    <n v="2"/>
    <n v="0"/>
    <n v="0"/>
    <n v="0"/>
    <n v="0"/>
    <n v="0"/>
    <n v="0"/>
    <n v="0"/>
  </r>
  <r>
    <s v="70A2F"/>
    <x v="18"/>
    <n v="2558511"/>
    <s v="138517"/>
    <n v="2097130"/>
    <n v="2605"/>
    <n v="266"/>
    <n v="66"/>
    <n v="24"/>
    <n v="12"/>
    <n v="11"/>
    <n v="10"/>
    <n v="10"/>
    <n v="0"/>
    <n v="0"/>
    <n v="0"/>
    <n v="0"/>
    <n v="0"/>
    <n v="0"/>
    <n v="0"/>
    <n v="0"/>
    <n v="0"/>
  </r>
  <r>
    <s v="CAEA3"/>
    <x v="18"/>
    <n v="2928291"/>
    <s v="165751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</r>
  <r>
    <s v="D5C67"/>
    <x v="18"/>
    <n v="2972775"/>
    <s v="16AE33"/>
    <n v="2097130"/>
    <n v="1188"/>
    <n v="94"/>
    <n v="89"/>
    <n v="57"/>
    <n v="12"/>
    <n v="12"/>
    <n v="6"/>
    <n v="5"/>
    <n v="2"/>
    <n v="2"/>
    <n v="0"/>
    <n v="0"/>
    <n v="0"/>
    <n v="0"/>
    <n v="0"/>
    <n v="0"/>
    <n v="0"/>
  </r>
  <r>
    <s v="DD2ED"/>
    <x v="18"/>
    <n v="3003117"/>
    <s v="16E976"/>
    <n v="20"/>
    <n v="20"/>
    <n v="20"/>
    <n v="20"/>
    <n v="20"/>
    <n v="20"/>
    <n v="20"/>
    <n v="20"/>
    <n v="2"/>
    <n v="2"/>
    <n v="2"/>
    <n v="2"/>
    <n v="0"/>
    <n v="0"/>
    <n v="0"/>
    <n v="0"/>
    <n v="0"/>
    <n v="0"/>
  </r>
  <r>
    <s v="E0FD5"/>
    <x v="18"/>
    <n v="3018709"/>
    <s v="1707EA"/>
    <n v="2097130"/>
    <n v="8525"/>
    <n v="222"/>
    <n v="68"/>
    <n v="25"/>
    <n v="15"/>
    <n v="2"/>
    <n v="2"/>
    <n v="2"/>
    <n v="2"/>
    <n v="1"/>
    <n v="0"/>
    <n v="0"/>
    <n v="0"/>
    <n v="0"/>
    <n v="0"/>
    <n v="0"/>
    <n v="0"/>
  </r>
  <r>
    <s v="102899"/>
    <x v="18"/>
    <n v="3156121"/>
    <s v="18144C"/>
    <n v="1002"/>
    <n v="1002"/>
    <n v="1002"/>
    <n v="1002"/>
    <n v="8"/>
    <n v="8"/>
    <n v="0"/>
    <n v="0"/>
    <n v="0"/>
    <n v="0"/>
    <n v="0"/>
    <n v="0"/>
    <n v="0"/>
    <n v="0"/>
    <n v="0"/>
    <n v="0"/>
    <n v="0"/>
    <n v="0"/>
  </r>
  <r>
    <s v="130627"/>
    <x v="18"/>
    <n v="3343911"/>
    <s v="198313"/>
    <n v="65514"/>
    <n v="65514"/>
    <n v="175"/>
    <n v="175"/>
    <n v="48"/>
    <n v="48"/>
    <n v="6"/>
    <n v="6"/>
    <n v="0"/>
    <n v="0"/>
    <n v="0"/>
    <n v="0"/>
    <n v="0"/>
    <n v="0"/>
    <n v="0"/>
    <n v="0"/>
    <n v="0"/>
    <n v="0"/>
  </r>
  <r>
    <s v="156689"/>
    <x v="18"/>
    <n v="3499657"/>
    <s v="1AB344"/>
    <n v="2097130"/>
    <n v="439"/>
    <n v="194"/>
    <n v="65"/>
    <n v="27"/>
    <n v="15"/>
    <n v="11"/>
    <n v="11"/>
    <n v="7"/>
    <n v="0"/>
    <n v="0"/>
    <n v="0"/>
    <n v="0"/>
    <n v="0"/>
    <n v="0"/>
    <n v="0"/>
    <n v="0"/>
    <n v="0"/>
  </r>
  <r>
    <s v="18FAE7"/>
    <x v="18"/>
    <n v="3734247"/>
    <s v="1C7D73"/>
    <n v="2097130"/>
    <n v="2478"/>
    <n v="510"/>
    <n v="25"/>
    <n v="25"/>
    <n v="16"/>
    <n v="13"/>
    <n v="7"/>
    <n v="1"/>
    <n v="1"/>
    <n v="1"/>
    <n v="1"/>
    <n v="1"/>
    <n v="0"/>
    <n v="0"/>
    <n v="0"/>
    <n v="0"/>
    <n v="0"/>
  </r>
  <r>
    <s v="1A7707"/>
    <x v="18"/>
    <n v="3831559"/>
    <s v="1D3B83"/>
    <n v="2097130"/>
    <n v="1077"/>
    <n v="223"/>
    <n v="137"/>
    <n v="36"/>
    <n v="3"/>
    <n v="3"/>
    <n v="3"/>
    <n v="1"/>
    <n v="1"/>
    <n v="1"/>
    <n v="0"/>
    <n v="0"/>
    <n v="0"/>
    <n v="0"/>
    <n v="0"/>
    <n v="0"/>
    <n v="0"/>
  </r>
  <r>
    <s v="1DBF6F"/>
    <x v="18"/>
    <n v="4046703"/>
    <s v="1EDFB7"/>
    <n v="1004"/>
    <n v="1004"/>
    <n v="1004"/>
    <n v="1004"/>
    <n v="28"/>
    <n v="28"/>
    <n v="7"/>
    <n v="7"/>
    <n v="1"/>
    <n v="1"/>
    <n v="1"/>
    <n v="1"/>
    <n v="1"/>
    <n v="1"/>
    <n v="1"/>
    <n v="1"/>
    <n v="0"/>
    <n v="0"/>
  </r>
  <r>
    <s v="3"/>
    <x v="19"/>
    <n v="4194307"/>
    <s v="200001"/>
    <n v="419428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1B9D23"/>
    <x v="19"/>
    <n v="6004003"/>
    <s v="2DCE91"/>
    <n v="173"/>
    <n v="173"/>
    <n v="6"/>
    <n v="6"/>
    <n v="6"/>
    <n v="6"/>
    <n v="6"/>
    <n v="6"/>
    <n v="6"/>
    <n v="6"/>
    <n v="4"/>
    <n v="0"/>
    <n v="0"/>
    <n v="0"/>
    <n v="0"/>
    <n v="0"/>
    <n v="0"/>
    <n v="0"/>
  </r>
  <r>
    <s v="322BD3"/>
    <x v="19"/>
    <n v="7482323"/>
    <s v="3915E9"/>
    <n v="4194281"/>
    <n v="3745"/>
    <n v="6"/>
    <n v="6"/>
    <n v="6"/>
    <n v="6"/>
    <n v="6"/>
    <n v="6"/>
    <n v="6"/>
    <n v="5"/>
    <n v="5"/>
    <n v="0"/>
    <n v="0"/>
    <n v="0"/>
    <n v="0"/>
    <n v="0"/>
    <n v="0"/>
    <n v="0"/>
  </r>
  <r>
    <s v="5DF6F"/>
    <x v="19"/>
    <n v="4579183"/>
    <s v="22EFB7"/>
    <n v="40"/>
    <n v="40"/>
    <n v="10"/>
    <n v="10"/>
    <n v="10"/>
    <n v="10"/>
    <n v="10"/>
    <n v="10"/>
    <n v="10"/>
    <n v="10"/>
    <n v="1"/>
    <n v="1"/>
    <n v="1"/>
    <n v="1"/>
    <n v="0"/>
    <n v="0"/>
    <n v="0"/>
    <n v="0"/>
  </r>
  <r>
    <s v="8F789"/>
    <x v="19"/>
    <n v="4781961"/>
    <s v="247BC4"/>
    <n v="60"/>
    <n v="60"/>
    <n v="20"/>
    <n v="20"/>
    <n v="20"/>
    <n v="20"/>
    <n v="20"/>
    <n v="20"/>
    <n v="4"/>
    <n v="4"/>
    <n v="0"/>
    <n v="0"/>
    <n v="0"/>
    <n v="0"/>
    <n v="0"/>
    <n v="0"/>
    <n v="0"/>
    <n v="0"/>
  </r>
  <r>
    <s v="2DC801"/>
    <x v="19"/>
    <n v="7194625"/>
    <s v="36E400"/>
    <n v="4194281"/>
    <n v="6553"/>
    <n v="67"/>
    <n v="67"/>
    <n v="45"/>
    <n v="38"/>
    <n v="3"/>
    <n v="0"/>
    <n v="0"/>
    <n v="0"/>
    <n v="0"/>
    <n v="0"/>
    <n v="0"/>
    <n v="0"/>
    <n v="0"/>
    <n v="0"/>
    <n v="0"/>
    <n v="0"/>
  </r>
  <r>
    <s v="1139FD"/>
    <x v="19"/>
    <n v="5323261"/>
    <s v="289CFE"/>
    <n v="105"/>
    <n v="105"/>
    <n v="105"/>
    <n v="105"/>
    <n v="105"/>
    <n v="105"/>
    <n v="15"/>
    <n v="15"/>
    <n v="4"/>
    <n v="4"/>
    <n v="1"/>
    <n v="1"/>
    <n v="0"/>
    <n v="0"/>
    <n v="0"/>
    <n v="0"/>
    <n v="0"/>
    <n v="0"/>
  </r>
  <r>
    <s v="8F"/>
    <x v="19"/>
    <n v="4194447"/>
    <s v="200047"/>
    <n v="2097129"/>
    <n v="2097129"/>
    <n v="185"/>
    <n v="185"/>
    <n v="0"/>
    <n v="0"/>
    <n v="0"/>
    <n v="0"/>
    <n v="0"/>
    <n v="0"/>
    <n v="0"/>
    <n v="0"/>
    <n v="0"/>
    <n v="0"/>
    <n v="0"/>
    <n v="0"/>
    <n v="0"/>
    <n v="0"/>
  </r>
  <r>
    <s v="211FA7"/>
    <x v="19"/>
    <n v="6365095"/>
    <s v="308FD3"/>
    <n v="4194281"/>
    <n v="12077"/>
    <n v="186"/>
    <n v="100"/>
    <n v="39"/>
    <n v="9"/>
    <n v="9"/>
    <n v="5"/>
    <n v="1"/>
    <n v="1"/>
    <n v="1"/>
    <n v="0"/>
    <n v="0"/>
    <n v="0"/>
    <n v="0"/>
    <n v="0"/>
    <n v="0"/>
    <n v="0"/>
  </r>
  <r>
    <s v="129AA9"/>
    <x v="19"/>
    <n v="5413545"/>
    <s v="294D54"/>
    <n v="4194281"/>
    <n v="4583"/>
    <n v="195"/>
    <n v="31"/>
    <n v="31"/>
    <n v="19"/>
    <n v="15"/>
    <n v="15"/>
    <n v="2"/>
    <n v="0"/>
    <n v="0"/>
    <n v="0"/>
    <n v="0"/>
    <n v="0"/>
    <n v="0"/>
    <n v="0"/>
    <n v="0"/>
    <n v="0"/>
  </r>
  <r>
    <s v="BDEFB"/>
    <x v="19"/>
    <n v="4972283"/>
    <s v="25EF7D"/>
    <n v="4194281"/>
    <n v="715"/>
    <n v="197"/>
    <n v="164"/>
    <n v="50"/>
    <n v="4"/>
    <n v="4"/>
    <n v="4"/>
    <n v="3"/>
    <n v="3"/>
    <n v="1"/>
    <n v="1"/>
    <n v="1"/>
    <n v="1"/>
    <n v="1"/>
    <n v="0"/>
    <n v="0"/>
    <n v="0"/>
  </r>
  <r>
    <s v="2DEC4F"/>
    <x v="19"/>
    <n v="7203919"/>
    <s v="36F627"/>
    <n v="3669987"/>
    <n v="2931"/>
    <n v="263"/>
    <n v="72"/>
    <n v="20"/>
    <n v="20"/>
    <n v="12"/>
    <n v="12"/>
    <n v="12"/>
    <n v="2"/>
    <n v="1"/>
    <n v="1"/>
    <n v="1"/>
    <n v="0"/>
    <n v="0"/>
    <n v="0"/>
    <n v="0"/>
    <n v="0"/>
  </r>
  <r>
    <s v="3161A5"/>
    <x v="19"/>
    <n v="7430565"/>
    <s v="38B0D2"/>
    <n v="4194281"/>
    <n v="641"/>
    <n v="292"/>
    <n v="110"/>
    <n v="37"/>
    <n v="22"/>
    <n v="21"/>
    <n v="9"/>
    <n v="7"/>
    <n v="0"/>
    <n v="0"/>
    <n v="0"/>
    <n v="0"/>
    <n v="0"/>
    <n v="0"/>
    <n v="0"/>
    <n v="0"/>
    <n v="0"/>
  </r>
  <r>
    <s v="3DF163"/>
    <x v="19"/>
    <n v="8253795"/>
    <s v="3EF8B1"/>
    <n v="4194281"/>
    <n v="1986"/>
    <n v="300"/>
    <n v="78"/>
    <n v="69"/>
    <n v="17"/>
    <n v="12"/>
    <n v="4"/>
    <n v="1"/>
    <n v="1"/>
    <n v="1"/>
    <n v="1"/>
    <n v="1"/>
    <n v="0"/>
    <n v="0"/>
    <n v="0"/>
    <n v="0"/>
    <n v="0"/>
  </r>
  <r>
    <s v="15DBA7"/>
    <x v="19"/>
    <n v="5626791"/>
    <s v="2AEDD3"/>
    <n v="3669987"/>
    <n v="4063"/>
    <n v="302"/>
    <n v="105"/>
    <n v="40"/>
    <n v="22"/>
    <n v="22"/>
    <n v="5"/>
    <n v="5"/>
    <n v="2"/>
    <n v="2"/>
    <n v="2"/>
    <n v="2"/>
    <n v="0"/>
    <n v="0"/>
    <n v="0"/>
    <n v="0"/>
    <n v="0"/>
  </r>
  <r>
    <s v="2DC131"/>
    <x v="19"/>
    <n v="7192881"/>
    <s v="36E098"/>
    <n v="4194281"/>
    <n v="577"/>
    <n v="387"/>
    <n v="65"/>
    <n v="35"/>
    <n v="12"/>
    <n v="12"/>
    <n v="12"/>
    <n v="12"/>
    <n v="0"/>
    <n v="0"/>
    <n v="0"/>
    <n v="0"/>
    <n v="0"/>
    <n v="0"/>
    <n v="0"/>
    <n v="0"/>
    <n v="0"/>
  </r>
  <r>
    <s v="E536B"/>
    <x v="19"/>
    <n v="5133163"/>
    <s v="2729B5"/>
    <n v="4194281"/>
    <n v="3089"/>
    <n v="394"/>
    <n v="44"/>
    <n v="41"/>
    <n v="12"/>
    <n v="8"/>
    <n v="8"/>
    <n v="8"/>
    <n v="8"/>
    <n v="3"/>
    <n v="0"/>
    <n v="0"/>
    <n v="0"/>
    <n v="0"/>
    <n v="0"/>
    <n v="0"/>
    <n v="0"/>
  </r>
  <r>
    <s v="A7"/>
    <x v="19"/>
    <n v="4194471"/>
    <s v="200053"/>
    <n v="680063"/>
    <n v="680063"/>
    <n v="412"/>
    <n v="412"/>
    <n v="0"/>
    <n v="0"/>
    <n v="0"/>
    <n v="0"/>
    <n v="0"/>
    <n v="0"/>
    <n v="0"/>
    <n v="0"/>
    <n v="0"/>
    <n v="0"/>
    <n v="0"/>
    <n v="0"/>
    <n v="0"/>
    <n v="0"/>
  </r>
  <r>
    <s v="90F29"/>
    <x v="19"/>
    <n v="4788009"/>
    <s v="248794"/>
    <n v="2097129"/>
    <n v="2097129"/>
    <n v="509"/>
    <n v="509"/>
    <n v="26"/>
    <n v="26"/>
    <n v="12"/>
    <n v="12"/>
    <n v="0"/>
    <n v="0"/>
    <n v="0"/>
    <n v="0"/>
    <n v="0"/>
    <n v="0"/>
    <n v="0"/>
    <n v="0"/>
    <n v="0"/>
    <n v="0"/>
  </r>
  <r>
    <s v="37862D"/>
    <x v="19"/>
    <n v="7833133"/>
    <s v="3BC316"/>
    <n v="4194281"/>
    <n v="2153"/>
    <n v="632"/>
    <n v="70"/>
    <n v="14"/>
    <n v="14"/>
    <n v="14"/>
    <n v="6"/>
    <n v="5"/>
    <n v="2"/>
    <n v="1"/>
    <n v="0"/>
    <n v="0"/>
    <n v="0"/>
    <n v="0"/>
    <n v="0"/>
    <n v="0"/>
    <n v="0"/>
  </r>
  <r>
    <s v="32B6A7"/>
    <x v="19"/>
    <n v="7517863"/>
    <s v="395B53"/>
    <n v="2028"/>
    <n v="2028"/>
    <n v="1004"/>
    <n v="1004"/>
    <n v="34"/>
    <n v="34"/>
    <n v="4"/>
    <n v="4"/>
    <n v="4"/>
    <n v="4"/>
    <n v="2"/>
    <n v="2"/>
    <n v="0"/>
    <n v="0"/>
    <n v="0"/>
    <n v="0"/>
    <n v="0"/>
    <n v="0"/>
  </r>
  <r>
    <s v="152A55"/>
    <x v="19"/>
    <n v="5581397"/>
    <s v="2A952A"/>
    <n v="2025"/>
    <n v="2025"/>
    <n v="2025"/>
    <n v="158"/>
    <n v="2"/>
    <n v="2"/>
    <n v="2"/>
    <n v="2"/>
    <n v="2"/>
    <n v="0"/>
    <n v="0"/>
    <n v="0"/>
    <n v="0"/>
    <n v="0"/>
    <n v="0"/>
    <n v="0"/>
    <n v="0"/>
    <n v="0"/>
  </r>
  <r>
    <s v="21"/>
    <x v="20"/>
    <n v="8388641"/>
    <s v="400010"/>
    <n v="838858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7"/>
    <x v="20"/>
    <n v="8388663"/>
    <s v="40001B"/>
    <n v="4194280"/>
    <n v="4194280"/>
    <n v="133"/>
    <n v="133"/>
    <n v="0"/>
    <n v="0"/>
    <n v="0"/>
    <n v="0"/>
    <n v="0"/>
    <n v="0"/>
    <n v="0"/>
    <n v="0"/>
    <n v="0"/>
    <n v="0"/>
    <n v="0"/>
    <n v="0"/>
    <n v="0"/>
    <n v="0"/>
  </r>
  <r>
    <s v="F7"/>
    <x v="20"/>
    <n v="8388855"/>
    <s v="40007B"/>
    <n v="1653517"/>
    <n v="1653517"/>
    <n v="425"/>
    <n v="425"/>
    <n v="1"/>
    <n v="1"/>
    <n v="0"/>
    <n v="0"/>
    <n v="0"/>
    <n v="0"/>
    <n v="0"/>
    <n v="0"/>
    <n v="0"/>
    <n v="0"/>
    <n v="0"/>
    <n v="0"/>
    <n v="0"/>
    <n v="0"/>
  </r>
  <r>
    <s v="2A9"/>
    <x v="20"/>
    <n v="8389289"/>
    <s v="400154"/>
    <n v="4194280"/>
    <n v="4194280"/>
    <n v="601"/>
    <n v="601"/>
    <n v="0"/>
    <n v="0"/>
    <n v="0"/>
    <n v="0"/>
    <n v="0"/>
    <n v="0"/>
    <n v="0"/>
    <n v="0"/>
    <n v="0"/>
    <n v="0"/>
    <n v="0"/>
    <n v="0"/>
    <n v="0"/>
    <n v="0"/>
  </r>
  <r>
    <s v="49E77"/>
    <x v="20"/>
    <n v="8691319"/>
    <s v="424F3B"/>
    <n v="8388584"/>
    <n v="3180"/>
    <n v="823"/>
    <n v="62"/>
    <n v="38"/>
    <n v="28"/>
    <n v="13"/>
    <n v="6"/>
    <n v="6"/>
    <n v="3"/>
    <n v="1"/>
    <n v="0"/>
    <n v="0"/>
    <n v="0"/>
    <n v="0"/>
    <n v="0"/>
    <n v="0"/>
    <n v="0"/>
  </r>
  <r>
    <s v="52F61"/>
    <x v="20"/>
    <n v="8728417"/>
    <s v="4297B0"/>
    <n v="8388584"/>
    <n v="3560"/>
    <n v="487"/>
    <n v="130"/>
    <n v="47"/>
    <n v="42"/>
    <n v="5"/>
    <n v="5"/>
    <n v="5"/>
    <n v="0"/>
    <n v="0"/>
    <n v="0"/>
    <n v="0"/>
    <n v="0"/>
    <n v="0"/>
    <n v="0"/>
    <n v="0"/>
    <n v="0"/>
  </r>
  <r>
    <s v="C76EF"/>
    <x v="20"/>
    <n v="9205487"/>
    <s v="463B77"/>
    <n v="24"/>
    <n v="24"/>
    <n v="24"/>
    <n v="24"/>
    <n v="24"/>
    <n v="24"/>
    <n v="24"/>
    <n v="24"/>
    <n v="24"/>
    <n v="2"/>
    <n v="1"/>
    <n v="1"/>
    <n v="1"/>
    <n v="0"/>
    <n v="0"/>
    <n v="0"/>
    <n v="0"/>
    <n v="0"/>
  </r>
  <r>
    <s v="D3AF9"/>
    <x v="20"/>
    <n v="9255673"/>
    <s v="469D7C"/>
    <n v="231"/>
    <n v="231"/>
    <n v="105"/>
    <n v="105"/>
    <n v="105"/>
    <n v="105"/>
    <n v="5"/>
    <n v="5"/>
    <n v="5"/>
    <n v="5"/>
    <n v="3"/>
    <n v="3"/>
    <n v="0"/>
    <n v="0"/>
    <n v="0"/>
    <n v="0"/>
    <n v="0"/>
    <n v="0"/>
  </r>
  <r>
    <s v="D6357"/>
    <x v="20"/>
    <n v="9266007"/>
    <s v="46B1AB"/>
    <n v="8388584"/>
    <n v="3590"/>
    <n v="301"/>
    <n v="208"/>
    <n v="28"/>
    <n v="14"/>
    <n v="13"/>
    <n v="4"/>
    <n v="4"/>
    <n v="2"/>
    <n v="2"/>
    <n v="0"/>
    <n v="0"/>
    <n v="0"/>
    <n v="0"/>
    <n v="0"/>
    <n v="0"/>
    <n v="0"/>
  </r>
  <r>
    <s v="135AA5"/>
    <x v="20"/>
    <n v="9656997"/>
    <s v="49AD52"/>
    <n v="4177387"/>
    <n v="4177387"/>
    <n v="378"/>
    <n v="378"/>
    <n v="47"/>
    <n v="47"/>
    <n v="15"/>
    <n v="15"/>
    <n v="13"/>
    <n v="13"/>
    <n v="0"/>
    <n v="0"/>
    <n v="0"/>
    <n v="0"/>
    <n v="0"/>
    <n v="0"/>
    <n v="0"/>
    <n v="0"/>
  </r>
  <r>
    <s v="16B0B1"/>
    <x v="20"/>
    <n v="9875633"/>
    <s v="4B5858"/>
    <n v="8388584"/>
    <n v="6142"/>
    <n v="374"/>
    <n v="83"/>
    <n v="81"/>
    <n v="15"/>
    <n v="10"/>
    <n v="10"/>
    <n v="4"/>
    <n v="0"/>
    <n v="0"/>
    <n v="0"/>
    <n v="0"/>
    <n v="0"/>
    <n v="0"/>
    <n v="0"/>
    <n v="0"/>
    <n v="0"/>
  </r>
  <r>
    <s v="16F3A3"/>
    <x v="20"/>
    <n v="9892771"/>
    <s v="4B79D1"/>
    <n v="453367"/>
    <n v="453367"/>
    <n v="324"/>
    <n v="324"/>
    <n v="44"/>
    <n v="44"/>
    <n v="7"/>
    <n v="7"/>
    <n v="7"/>
    <n v="7"/>
    <n v="5"/>
    <n v="5"/>
    <n v="0"/>
    <n v="0"/>
    <n v="0"/>
    <n v="0"/>
    <n v="0"/>
    <n v="0"/>
  </r>
  <r>
    <s v="27BEDD"/>
    <x v="20"/>
    <n v="10993373"/>
    <s v="53DF6E"/>
    <n v="1193632"/>
    <n v="4816"/>
    <n v="510"/>
    <n v="126"/>
    <n v="33"/>
    <n v="26"/>
    <n v="26"/>
    <n v="7"/>
    <n v="7"/>
    <n v="3"/>
    <n v="2"/>
    <n v="2"/>
    <n v="1"/>
    <n v="1"/>
    <n v="1"/>
    <n v="0"/>
    <n v="0"/>
    <n v="0"/>
  </r>
  <r>
    <s v="281BE1"/>
    <x v="20"/>
    <n v="11017185"/>
    <s v="540DF0"/>
    <n v="8388584"/>
    <n v="18926"/>
    <n v="420"/>
    <n v="96"/>
    <n v="36"/>
    <n v="7"/>
    <n v="7"/>
    <n v="7"/>
    <n v="2"/>
    <n v="0"/>
    <n v="0"/>
    <n v="0"/>
    <n v="0"/>
    <n v="0"/>
    <n v="0"/>
    <n v="0"/>
    <n v="0"/>
    <n v="0"/>
  </r>
  <r>
    <s v="367949"/>
    <x v="20"/>
    <n v="11958601"/>
    <s v="5B3CA4"/>
    <n v="8388584"/>
    <n v="5982"/>
    <n v="134"/>
    <n v="106"/>
    <n v="27"/>
    <n v="27"/>
    <n v="26"/>
    <n v="8"/>
    <n v="3"/>
    <n v="3"/>
    <n v="3"/>
    <n v="0"/>
    <n v="0"/>
    <n v="0"/>
    <n v="0"/>
    <n v="0"/>
    <n v="0"/>
    <n v="0"/>
  </r>
  <r>
    <s v="3C4833"/>
    <x v="20"/>
    <n v="12339251"/>
    <s v="5E2419"/>
    <n v="358"/>
    <n v="358"/>
    <n v="107"/>
    <n v="107"/>
    <n v="106"/>
    <n v="8"/>
    <n v="8"/>
    <n v="8"/>
    <n v="7"/>
    <n v="0"/>
    <n v="0"/>
    <n v="0"/>
    <n v="0"/>
    <n v="0"/>
    <n v="0"/>
    <n v="0"/>
    <n v="0"/>
    <n v="0"/>
  </r>
  <r>
    <s v="3CF647"/>
    <x v="20"/>
    <n v="12383815"/>
    <s v="5E7B23"/>
    <n v="8388584"/>
    <n v="3015"/>
    <n v="312"/>
    <n v="77"/>
    <n v="28"/>
    <n v="28"/>
    <n v="17"/>
    <n v="14"/>
    <n v="14"/>
    <n v="3"/>
    <n v="1"/>
    <n v="1"/>
    <n v="1"/>
    <n v="0"/>
    <n v="0"/>
    <n v="0"/>
    <n v="0"/>
    <n v="0"/>
  </r>
  <r>
    <s v="4E62E3"/>
    <x v="20"/>
    <n v="13525731"/>
    <s v="673171"/>
    <n v="8388584"/>
    <n v="5142"/>
    <n v="435"/>
    <n v="86"/>
    <n v="42"/>
    <n v="11"/>
    <n v="11"/>
    <n v="10"/>
    <n v="10"/>
    <n v="10"/>
    <n v="1"/>
    <n v="0"/>
    <n v="0"/>
    <n v="0"/>
    <n v="0"/>
    <n v="0"/>
    <n v="0"/>
    <n v="0"/>
  </r>
  <r>
    <s v="5781EB"/>
    <x v="20"/>
    <n v="14123499"/>
    <s v="6BC0F5"/>
    <n v="2026"/>
    <n v="2026"/>
    <n v="2026"/>
    <n v="2026"/>
    <n v="39"/>
    <n v="39"/>
    <n v="11"/>
    <n v="11"/>
    <n v="2"/>
    <n v="2"/>
    <n v="1"/>
    <n v="1"/>
    <n v="0"/>
    <n v="0"/>
    <n v="0"/>
    <n v="0"/>
    <n v="0"/>
    <n v="0"/>
  </r>
  <r>
    <s v="7"/>
    <x v="21"/>
    <n v="16777223"/>
    <s v="800003"/>
    <n v="8388583"/>
    <n v="8388583"/>
    <n v="0"/>
    <n v="0"/>
    <n v="0"/>
    <n v="0"/>
    <n v="0"/>
    <n v="0"/>
    <n v="0"/>
    <n v="0"/>
    <n v="0"/>
    <n v="0"/>
    <n v="0"/>
    <n v="0"/>
    <n v="0"/>
    <n v="0"/>
    <n v="0"/>
    <n v="0"/>
  </r>
  <r>
    <s v="1B"/>
    <x v="21"/>
    <n v="16777243"/>
    <s v="80000D"/>
    <n v="16777191"/>
    <n v="5815"/>
    <n v="509"/>
    <n v="0"/>
    <n v="0"/>
    <n v="0"/>
    <n v="0"/>
    <n v="0"/>
    <n v="0"/>
    <n v="0"/>
    <n v="0"/>
    <n v="0"/>
    <n v="0"/>
    <n v="0"/>
    <n v="0"/>
    <n v="0"/>
    <n v="0"/>
    <n v="0"/>
  </r>
  <r>
    <s v="135"/>
    <x v="21"/>
    <n v="16777525"/>
    <s v="80009A"/>
    <n v="8388583"/>
    <n v="8388583"/>
    <n v="667"/>
    <n v="667"/>
    <n v="0"/>
    <n v="0"/>
    <n v="0"/>
    <n v="0"/>
    <n v="0"/>
    <n v="0"/>
    <n v="0"/>
    <n v="0"/>
    <n v="0"/>
    <n v="0"/>
    <n v="0"/>
    <n v="0"/>
    <n v="0"/>
    <n v="0"/>
  </r>
  <r>
    <s v="65B"/>
    <x v="21"/>
    <n v="16778843"/>
    <s v="80032D"/>
    <n v="8388583"/>
    <n v="8388583"/>
    <n v="476"/>
    <n v="476"/>
    <n v="74"/>
    <n v="74"/>
    <n v="0"/>
    <n v="0"/>
    <n v="0"/>
    <n v="0"/>
    <n v="0"/>
    <n v="0"/>
    <n v="0"/>
    <n v="0"/>
    <n v="0"/>
    <n v="0"/>
    <n v="0"/>
    <n v="0"/>
  </r>
  <r>
    <s v="101DCD"/>
    <x v="21"/>
    <n v="17833421"/>
    <s v="880EE6"/>
    <n v="231"/>
    <n v="231"/>
    <n v="231"/>
    <n v="231"/>
    <n v="231"/>
    <n v="42"/>
    <n v="12"/>
    <n v="8"/>
    <n v="4"/>
    <n v="0"/>
    <n v="0"/>
    <n v="0"/>
    <n v="0"/>
    <n v="0"/>
    <n v="0"/>
    <n v="0"/>
    <n v="0"/>
    <n v="0"/>
  </r>
  <r>
    <s v="19B253"/>
    <x v="21"/>
    <n v="18461267"/>
    <s v="8CD929"/>
    <n v="23"/>
    <n v="23"/>
    <n v="23"/>
    <n v="23"/>
    <n v="23"/>
    <n v="23"/>
    <n v="23"/>
    <n v="23"/>
    <n v="23"/>
    <n v="23"/>
    <n v="0"/>
    <n v="0"/>
    <n v="0"/>
    <n v="0"/>
    <n v="0"/>
    <n v="0"/>
    <n v="0"/>
    <n v="0"/>
  </r>
  <r>
    <s v="1A78E5"/>
    <x v="21"/>
    <n v="18512101"/>
    <s v="8D3C72"/>
    <n v="16777191"/>
    <n v="415"/>
    <n v="415"/>
    <n v="135"/>
    <n v="97"/>
    <n v="16"/>
    <n v="11"/>
    <n v="11"/>
    <n v="9"/>
    <n v="4"/>
    <n v="4"/>
    <n v="0"/>
    <n v="0"/>
    <n v="0"/>
    <n v="0"/>
    <n v="0"/>
    <n v="0"/>
    <n v="0"/>
  </r>
  <r>
    <s v="1F21C7"/>
    <x v="21"/>
    <n v="18817479"/>
    <s v="8F90E3"/>
    <n v="16777191"/>
    <n v="22868"/>
    <n v="599"/>
    <n v="47"/>
    <n v="37"/>
    <n v="33"/>
    <n v="12"/>
    <n v="10"/>
    <n v="1"/>
    <n v="1"/>
    <n v="1"/>
    <n v="0"/>
    <n v="0"/>
    <n v="0"/>
    <n v="0"/>
    <n v="0"/>
    <n v="0"/>
    <n v="0"/>
  </r>
  <r>
    <s v="27969F"/>
    <x v="21"/>
    <n v="19371679"/>
    <s v="93CB4F"/>
    <n v="16777191"/>
    <n v="8880"/>
    <n v="1060"/>
    <n v="52"/>
    <n v="39"/>
    <n v="19"/>
    <n v="9"/>
    <n v="9"/>
    <n v="7"/>
    <n v="4"/>
    <n v="3"/>
    <n v="3"/>
    <n v="1"/>
    <n v="0"/>
    <n v="0"/>
    <n v="0"/>
    <n v="0"/>
    <n v="0"/>
  </r>
  <r>
    <s v="2826AD"/>
    <x v="21"/>
    <n v="19408557"/>
    <s v="941356"/>
    <n v="16777191"/>
    <n v="7497"/>
    <n v="179"/>
    <n v="127"/>
    <n v="60"/>
    <n v="48"/>
    <n v="18"/>
    <n v="11"/>
    <n v="6"/>
    <n v="0"/>
    <n v="0"/>
    <n v="0"/>
    <n v="0"/>
    <n v="0"/>
    <n v="0"/>
    <n v="0"/>
    <n v="0"/>
    <n v="0"/>
  </r>
  <r>
    <s v="31FF19"/>
    <x v="21"/>
    <n v="20053785"/>
    <s v="98FF8C"/>
    <n v="4073"/>
    <n v="4073"/>
    <n v="4073"/>
    <n v="228"/>
    <n v="13"/>
    <n v="9"/>
    <n v="9"/>
    <n v="9"/>
    <n v="1"/>
    <n v="1"/>
    <n v="1"/>
    <n v="1"/>
    <n v="1"/>
    <n v="0"/>
    <n v="0"/>
    <n v="0"/>
    <n v="0"/>
    <n v="0"/>
  </r>
  <r>
    <s v="323009"/>
    <x v="21"/>
    <n v="20066313"/>
    <s v="991804"/>
    <n v="4070"/>
    <n v="4070"/>
    <n v="2024"/>
    <n v="2024"/>
    <n v="44"/>
    <n v="44"/>
    <n v="0"/>
    <n v="0"/>
    <n v="0"/>
    <n v="0"/>
    <n v="0"/>
    <n v="0"/>
    <n v="0"/>
    <n v="0"/>
    <n v="0"/>
    <n v="0"/>
    <n v="0"/>
    <n v="0"/>
  </r>
  <r>
    <s v="328B63"/>
    <x v="21"/>
    <n v="20089699"/>
    <s v="9945B1"/>
    <n v="8388583"/>
    <n v="8388583"/>
    <n v="822"/>
    <n v="822"/>
    <n v="37"/>
    <n v="37"/>
    <n v="12"/>
    <n v="12"/>
    <n v="6"/>
    <n v="6"/>
    <n v="0"/>
    <n v="0"/>
    <n v="0"/>
    <n v="0"/>
    <n v="0"/>
    <n v="0"/>
    <n v="0"/>
    <n v="0"/>
  </r>
  <r>
    <s v="401607"/>
    <x v="21"/>
    <n v="20977159"/>
    <s v="A00B03"/>
    <n v="4070"/>
    <n v="4070"/>
    <n v="2024"/>
    <n v="2024"/>
    <n v="31"/>
    <n v="31"/>
    <n v="0"/>
    <n v="0"/>
    <n v="0"/>
    <n v="0"/>
    <n v="0"/>
    <n v="0"/>
    <n v="0"/>
    <n v="0"/>
    <n v="0"/>
    <n v="0"/>
    <n v="0"/>
    <n v="0"/>
  </r>
  <r>
    <s v="45C99D"/>
    <x v="21"/>
    <n v="21350813"/>
    <s v="A2E4CE"/>
    <n v="16777191"/>
    <n v="2562"/>
    <n v="457"/>
    <n v="248"/>
    <n v="70"/>
    <n v="30"/>
    <n v="11"/>
    <n v="9"/>
    <n v="9"/>
    <n v="6"/>
    <n v="4"/>
    <n v="0"/>
    <n v="0"/>
    <n v="0"/>
    <n v="0"/>
    <n v="0"/>
    <n v="0"/>
    <n v="0"/>
  </r>
  <r>
    <s v="46ACEF"/>
    <x v="21"/>
    <n v="21409007"/>
    <s v="A35677"/>
    <n v="16777191"/>
    <n v="3349"/>
    <n v="531"/>
    <n v="72"/>
    <n v="6"/>
    <n v="6"/>
    <n v="6"/>
    <n v="6"/>
    <n v="6"/>
    <n v="6"/>
    <n v="6"/>
    <n v="2"/>
    <n v="2"/>
    <n v="0"/>
    <n v="0"/>
    <n v="0"/>
    <n v="0"/>
    <n v="0"/>
  </r>
  <r>
    <s v="4E6B4F"/>
    <x v="21"/>
    <n v="21916495"/>
    <s v="A735A7"/>
    <n v="16777191"/>
    <n v="5954"/>
    <n v="259"/>
    <n v="135"/>
    <n v="29"/>
    <n v="17"/>
    <n v="15"/>
    <n v="15"/>
    <n v="15"/>
    <n v="3"/>
    <n v="3"/>
    <n v="3"/>
    <n v="3"/>
    <n v="0"/>
    <n v="0"/>
    <n v="0"/>
    <n v="0"/>
    <n v="0"/>
  </r>
  <r>
    <s v="5BC4F5"/>
    <x v="21"/>
    <n v="22791413"/>
    <s v="ADE27A"/>
    <n v="4071"/>
    <n v="4071"/>
    <n v="4071"/>
    <n v="193"/>
    <n v="53"/>
    <n v="17"/>
    <n v="11"/>
    <n v="9"/>
    <n v="7"/>
    <n v="4"/>
    <n v="2"/>
    <n v="2"/>
    <n v="2"/>
    <n v="0"/>
    <n v="0"/>
    <n v="0"/>
    <n v="0"/>
    <n v="0"/>
  </r>
  <r>
    <s v="5D6DCB"/>
    <x v="21"/>
    <n v="22900171"/>
    <s v="AEB6E5"/>
    <n v="4070"/>
    <n v="4070"/>
    <n v="2024"/>
    <n v="2024"/>
    <n v="71"/>
    <n v="71"/>
    <n v="17"/>
    <n v="17"/>
    <n v="2"/>
    <n v="2"/>
    <n v="2"/>
    <n v="2"/>
    <n v="2"/>
    <n v="2"/>
    <n v="0"/>
    <n v="0"/>
    <n v="0"/>
    <n v="0"/>
  </r>
  <r>
    <s v="6E7D23"/>
    <x v="21"/>
    <n v="24018211"/>
    <s v="B73E91"/>
    <n v="6"/>
    <n v="6"/>
    <n v="6"/>
    <n v="6"/>
    <n v="6"/>
    <n v="6"/>
    <n v="6"/>
    <n v="6"/>
    <n v="6"/>
    <n v="6"/>
    <n v="6"/>
    <n v="6"/>
    <n v="1"/>
    <n v="0"/>
    <n v="0"/>
    <n v="0"/>
    <n v="0"/>
    <n v="0"/>
  </r>
  <r>
    <s v="6EBD57"/>
    <x v="21"/>
    <n v="24034647"/>
    <s v="B75EAB"/>
    <n v="16777191"/>
    <n v="8310"/>
    <n v="368"/>
    <n v="111"/>
    <n v="29"/>
    <n v="29"/>
    <n v="29"/>
    <n v="8"/>
    <n v="2"/>
    <n v="2"/>
    <n v="2"/>
    <n v="2"/>
    <n v="2"/>
    <n v="2"/>
    <n v="2"/>
    <n v="0"/>
    <n v="0"/>
    <n v="0"/>
  </r>
  <r>
    <s v="70EA2B"/>
    <x v="21"/>
    <n v="24177195"/>
    <s v="B87515"/>
    <n v="16777191"/>
    <n v="4821"/>
    <n v="432"/>
    <n v="88"/>
    <n v="40"/>
    <n v="31"/>
    <n v="18"/>
    <n v="12"/>
    <n v="12"/>
    <n v="12"/>
    <n v="2"/>
    <n v="0"/>
    <n v="0"/>
    <n v="0"/>
    <n v="0"/>
    <n v="0"/>
    <n v="0"/>
    <n v="0"/>
  </r>
  <r>
    <s v="7B01BD"/>
    <x v="21"/>
    <n v="24838589"/>
    <s v="BD80DE"/>
    <n v="4074"/>
    <n v="4074"/>
    <n v="2026"/>
    <n v="2026"/>
    <n v="59"/>
    <n v="59"/>
    <n v="12"/>
    <n v="12"/>
    <n v="2"/>
    <n v="2"/>
    <n v="1"/>
    <n v="1"/>
    <n v="0"/>
    <n v="0"/>
    <n v="0"/>
    <n v="0"/>
    <n v="0"/>
    <n v="0"/>
  </r>
  <r>
    <s v="7B49AB"/>
    <x v="21"/>
    <n v="24857003"/>
    <s v="BDA4D5"/>
    <n v="16777191"/>
    <n v="10152"/>
    <n v="323"/>
    <n v="146"/>
    <n v="43"/>
    <n v="33"/>
    <n v="19"/>
    <n v="19"/>
    <n v="7"/>
    <n v="4"/>
    <n v="3"/>
    <n v="2"/>
    <n v="2"/>
    <n v="0"/>
    <n v="0"/>
    <n v="0"/>
    <n v="0"/>
    <n v="0"/>
  </r>
  <r>
    <s v="800063"/>
    <x v="21"/>
    <n v="25165923"/>
    <s v="C00031"/>
    <n v="8388583"/>
    <n v="8388583"/>
    <n v="4"/>
    <n v="4"/>
    <n v="0"/>
    <n v="0"/>
    <n v="0"/>
    <n v="0"/>
    <n v="0"/>
    <n v="0"/>
    <n v="0"/>
    <n v="0"/>
    <n v="0"/>
    <n v="0"/>
    <n v="0"/>
    <n v="0"/>
    <n v="0"/>
    <n v="0"/>
  </r>
  <r>
    <s v="805101"/>
    <x v="21"/>
    <n v="25186561"/>
    <s v="C02880"/>
    <n v="7137"/>
    <n v="7137"/>
    <n v="1006"/>
    <n v="1006"/>
    <n v="0"/>
    <n v="0"/>
    <n v="0"/>
    <n v="0"/>
    <n v="0"/>
    <n v="0"/>
    <n v="0"/>
    <n v="0"/>
    <n v="0"/>
    <n v="0"/>
    <n v="0"/>
    <n v="0"/>
    <n v="0"/>
    <n v="0"/>
  </r>
  <r>
    <s v="864CFB"/>
    <x v="21"/>
    <n v="25578747"/>
    <s v="C3267D"/>
    <n v="8388583"/>
    <n v="8388583"/>
    <n v="517"/>
    <n v="517"/>
    <n v="30"/>
    <n v="30"/>
    <n v="9"/>
    <n v="9"/>
    <n v="3"/>
    <n v="3"/>
    <n v="1"/>
    <n v="1"/>
    <n v="0"/>
    <n v="0"/>
    <n v="0"/>
    <n v="0"/>
    <n v="0"/>
    <n v="0"/>
  </r>
  <r>
    <s v="8F5B13"/>
    <x v="21"/>
    <n v="26172179"/>
    <s v="C7AD89"/>
    <n v="8371178"/>
    <n v="8371178"/>
    <n v="218"/>
    <n v="218"/>
    <n v="35"/>
    <n v="35"/>
    <n v="26"/>
    <n v="26"/>
    <n v="5"/>
    <n v="5"/>
    <n v="2"/>
    <n v="2"/>
    <n v="0"/>
    <n v="0"/>
    <n v="0"/>
    <n v="0"/>
    <n v="0"/>
    <n v="0"/>
  </r>
  <r>
    <s v="974F0B"/>
    <x v="21"/>
    <n v="26693387"/>
    <s v="CBA785"/>
    <n v="484"/>
    <n v="484"/>
    <n v="105"/>
    <n v="105"/>
    <n v="105"/>
    <n v="105"/>
    <n v="9"/>
    <n v="9"/>
    <n v="9"/>
    <n v="9"/>
    <n v="3"/>
    <n v="3"/>
    <n v="0"/>
    <n v="0"/>
    <n v="0"/>
    <n v="0"/>
    <n v="0"/>
    <n v="0"/>
  </r>
  <r>
    <s v="B2B117"/>
    <x v="21"/>
    <n v="28487959"/>
    <s v="D9588B"/>
    <n v="28062"/>
    <n v="5110"/>
    <n v="479"/>
    <n v="157"/>
    <n v="27"/>
    <n v="18"/>
    <n v="18"/>
    <n v="7"/>
    <n v="7"/>
    <n v="7"/>
    <n v="7"/>
    <n v="0"/>
    <n v="0"/>
    <n v="0"/>
    <n v="0"/>
    <n v="0"/>
    <n v="0"/>
    <n v="0"/>
  </r>
  <r>
    <s v="DB2777"/>
    <x v="21"/>
    <n v="31139703"/>
    <s v="ED93BB"/>
    <n v="39"/>
    <n v="39"/>
    <n v="39"/>
    <n v="39"/>
    <n v="39"/>
    <n v="39"/>
    <n v="39"/>
    <n v="6"/>
    <n v="4"/>
    <n v="2"/>
    <n v="2"/>
    <n v="2"/>
    <n v="1"/>
    <n v="1"/>
    <n v="1"/>
    <n v="0"/>
    <n v="0"/>
    <n v="0"/>
  </r>
  <r>
    <s v="9"/>
    <x v="22"/>
    <n v="33554441"/>
    <s v="1000004"/>
    <n v="3355440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37"/>
    <x v="22"/>
    <n v="33554487"/>
    <s v="100001B"/>
    <n v="2097126"/>
    <n v="2097126"/>
    <n v="719"/>
    <n v="719"/>
    <n v="0"/>
    <n v="0"/>
    <n v="0"/>
    <n v="0"/>
    <n v="0"/>
    <n v="0"/>
    <n v="0"/>
    <n v="0"/>
    <n v="0"/>
    <n v="0"/>
    <n v="0"/>
    <n v="0"/>
    <n v="0"/>
    <n v="0"/>
  </r>
  <r>
    <s v="97"/>
    <x v="22"/>
    <n v="33554583"/>
    <s v="100004B"/>
    <n v="16777190"/>
    <n v="16777190"/>
    <n v="429"/>
    <n v="429"/>
    <n v="0"/>
    <n v="0"/>
    <n v="0"/>
    <n v="0"/>
    <n v="0"/>
    <n v="0"/>
    <n v="0"/>
    <n v="0"/>
    <n v="0"/>
    <n v="0"/>
    <n v="0"/>
    <n v="0"/>
    <n v="0"/>
    <n v="0"/>
  </r>
  <r>
    <s v="2D219"/>
    <x v="22"/>
    <n v="33739289"/>
    <s v="101690C"/>
    <n v="33554406"/>
    <n v="38912"/>
    <n v="604"/>
    <n v="128"/>
    <n v="72"/>
    <n v="13"/>
    <n v="13"/>
    <n v="0"/>
    <n v="0"/>
    <n v="0"/>
    <n v="0"/>
    <n v="0"/>
    <n v="0"/>
    <n v="0"/>
    <n v="0"/>
    <n v="0"/>
    <n v="0"/>
    <n v="0"/>
  </r>
  <r>
    <s v="17745B"/>
    <x v="22"/>
    <n v="35091547"/>
    <s v="10BBA2D"/>
    <n v="16777190"/>
    <n v="16777190"/>
    <n v="1059"/>
    <n v="1059"/>
    <n v="38"/>
    <n v="38"/>
    <n v="8"/>
    <n v="8"/>
    <n v="6"/>
    <n v="6"/>
    <n v="2"/>
    <n v="2"/>
    <n v="0"/>
    <n v="0"/>
    <n v="0"/>
    <n v="0"/>
    <n v="0"/>
    <n v="0"/>
  </r>
  <r>
    <s v="4E517F"/>
    <x v="22"/>
    <n v="38687103"/>
    <s v="12728BF"/>
    <n v="8371688"/>
    <n v="8188"/>
    <n v="775"/>
    <n v="43"/>
    <n v="43"/>
    <n v="26"/>
    <n v="21"/>
    <n v="11"/>
    <n v="8"/>
    <n v="8"/>
    <n v="8"/>
    <n v="3"/>
    <n v="1"/>
    <n v="0"/>
    <n v="0"/>
    <n v="0"/>
    <n v="0"/>
    <n v="0"/>
  </r>
  <r>
    <s v="52399F"/>
    <x v="22"/>
    <n v="38943135"/>
    <s v="1291CCF"/>
    <n v="70190"/>
    <n v="70190"/>
    <n v="330"/>
    <n v="330"/>
    <n v="30"/>
    <n v="30"/>
    <n v="20"/>
    <n v="20"/>
    <n v="7"/>
    <n v="7"/>
    <n v="7"/>
    <n v="7"/>
    <n v="0"/>
    <n v="0"/>
    <n v="0"/>
    <n v="0"/>
    <n v="0"/>
    <n v="0"/>
  </r>
  <r>
    <s v="5601A9"/>
    <x v="22"/>
    <n v="39190953"/>
    <s v="12B00D4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</r>
  <r>
    <s v="6DFA63"/>
    <x v="22"/>
    <n v="40761955"/>
    <s v="136FD31"/>
    <n v="230"/>
    <n v="230"/>
    <n v="230"/>
    <n v="230"/>
    <n v="230"/>
    <n v="230"/>
    <n v="20"/>
    <n v="20"/>
    <n v="8"/>
    <n v="8"/>
    <n v="3"/>
    <n v="3"/>
    <n v="1"/>
    <n v="1"/>
    <n v="0"/>
    <n v="0"/>
    <n v="0"/>
    <n v="0"/>
  </r>
  <r>
    <s v="7B7153"/>
    <x v="22"/>
    <n v="41644371"/>
    <s v="13DB8A9"/>
    <n v="33554406"/>
    <n v="5940"/>
    <n v="681"/>
    <n v="103"/>
    <n v="64"/>
    <n v="35"/>
    <n v="20"/>
    <n v="10"/>
    <n v="10"/>
    <n v="7"/>
    <n v="6"/>
    <n v="4"/>
    <n v="4"/>
    <n v="0"/>
    <n v="0"/>
    <n v="0"/>
    <n v="0"/>
    <n v="0"/>
  </r>
  <r>
    <s v="A326A7"/>
    <x v="22"/>
    <n v="44246695"/>
    <s v="1519353"/>
    <n v="33554406"/>
    <n v="8849"/>
    <n v="563"/>
    <n v="185"/>
    <n v="64"/>
    <n v="35"/>
    <n v="23"/>
    <n v="22"/>
    <n v="8"/>
    <n v="5"/>
    <n v="3"/>
    <n v="0"/>
    <n v="0"/>
    <n v="0"/>
    <n v="0"/>
    <n v="0"/>
    <n v="0"/>
    <n v="0"/>
  </r>
  <r>
    <s v="B641D3"/>
    <x v="22"/>
    <n v="45498835"/>
    <s v="15B20E9"/>
    <n v="33554406"/>
    <n v="11629"/>
    <n v="334"/>
    <n v="166"/>
    <n v="43"/>
    <n v="34"/>
    <n v="34"/>
    <n v="6"/>
    <n v="6"/>
    <n v="6"/>
    <n v="6"/>
    <n v="0"/>
    <n v="0"/>
    <n v="0"/>
    <n v="0"/>
    <n v="0"/>
    <n v="0"/>
    <n v="0"/>
  </r>
  <r>
    <s v="BDAD53"/>
    <x v="22"/>
    <n v="45985107"/>
    <s v="15ED6A9"/>
    <n v="69"/>
    <n v="69"/>
    <n v="23"/>
    <n v="23"/>
    <n v="23"/>
    <n v="23"/>
    <n v="23"/>
    <n v="23"/>
    <n v="23"/>
    <n v="23"/>
    <n v="2"/>
    <n v="2"/>
    <n v="2"/>
    <n v="2"/>
    <n v="0"/>
    <n v="0"/>
    <n v="0"/>
    <n v="0"/>
  </r>
  <r>
    <s v="C3A107"/>
    <x v="22"/>
    <n v="46375175"/>
    <s v="161D083"/>
    <n v="33554406"/>
    <n v="7613"/>
    <n v="612"/>
    <n v="157"/>
    <n v="115"/>
    <n v="29"/>
    <n v="16"/>
    <n v="12"/>
    <n v="9"/>
    <n v="0"/>
    <n v="0"/>
    <n v="0"/>
    <n v="0"/>
    <n v="0"/>
    <n v="0"/>
    <n v="0"/>
    <n v="0"/>
    <n v="0"/>
  </r>
  <r>
    <s v="C40A97"/>
    <x v="22"/>
    <n v="46402199"/>
    <s v="162054B"/>
    <n v="116"/>
    <n v="116"/>
    <n v="25"/>
    <n v="25"/>
    <n v="24"/>
    <n v="24"/>
    <n v="24"/>
    <n v="24"/>
    <n v="24"/>
    <n v="0"/>
    <n v="0"/>
    <n v="0"/>
    <n v="0"/>
    <n v="0"/>
    <n v="0"/>
    <n v="0"/>
    <n v="0"/>
    <n v="0"/>
  </r>
  <r>
    <s v="D0B243"/>
    <x v="22"/>
    <n v="47231555"/>
    <s v="1685921"/>
    <n v="33554406"/>
    <n v="7086"/>
    <n v="569"/>
    <n v="136"/>
    <n v="59"/>
    <n v="36"/>
    <n v="22"/>
    <n v="16"/>
    <n v="16"/>
    <n v="0"/>
    <n v="0"/>
    <n v="0"/>
    <n v="0"/>
    <n v="0"/>
    <n v="0"/>
    <n v="0"/>
    <n v="0"/>
    <n v="0"/>
  </r>
  <r>
    <s v="E70EFB"/>
    <x v="22"/>
    <n v="48697083"/>
    <s v="173877D"/>
    <n v="33554406"/>
    <n v="4640"/>
    <n v="707"/>
    <n v="203"/>
    <n v="92"/>
    <n v="60"/>
    <n v="12"/>
    <n v="5"/>
    <n v="5"/>
    <n v="3"/>
    <n v="1"/>
    <n v="1"/>
    <n v="1"/>
    <n v="1"/>
    <n v="1"/>
    <n v="0"/>
    <n v="0"/>
    <n v="0"/>
  </r>
  <r>
    <s v="E891F7"/>
    <x v="22"/>
    <n v="48796151"/>
    <s v="17448FB"/>
    <n v="33554406"/>
    <n v="3930"/>
    <n v="362"/>
    <n v="120"/>
    <n v="56"/>
    <n v="45"/>
    <n v="21"/>
    <n v="12"/>
    <n v="7"/>
    <n v="7"/>
    <n v="6"/>
    <n v="6"/>
    <n v="1"/>
    <n v="0"/>
    <n v="0"/>
    <n v="0"/>
    <n v="0"/>
    <n v="0"/>
  </r>
  <r>
    <s v="1480E5F"/>
    <x v="22"/>
    <n v="55053919"/>
    <s v="1A4072F"/>
    <n v="33554406"/>
    <n v="7699"/>
    <n v="422"/>
    <n v="297"/>
    <n v="86"/>
    <n v="28"/>
    <n v="21"/>
    <n v="11"/>
    <n v="4"/>
    <n v="4"/>
    <n v="1"/>
    <n v="0"/>
    <n v="0"/>
    <n v="0"/>
    <n v="0"/>
    <n v="0"/>
    <n v="0"/>
    <n v="0"/>
  </r>
  <r>
    <s v="168AC5F"/>
    <x v="22"/>
    <n v="57191519"/>
    <s v="1B4562F"/>
    <n v="33554406"/>
    <n v="15206"/>
    <n v="8"/>
    <n v="8"/>
    <n v="8"/>
    <n v="8"/>
    <n v="8"/>
    <n v="8"/>
    <n v="8"/>
    <n v="8"/>
    <n v="8"/>
    <n v="2"/>
    <n v="2"/>
    <n v="0"/>
    <n v="0"/>
    <n v="0"/>
    <n v="0"/>
    <n v="0"/>
  </r>
  <r>
    <s v="172313B"/>
    <x v="22"/>
    <n v="57815355"/>
    <s v="1B9189D"/>
    <n v="4072"/>
    <n v="4072"/>
    <n v="4072"/>
    <n v="4072"/>
    <n v="65"/>
    <n v="65"/>
    <n v="7"/>
    <n v="7"/>
    <n v="7"/>
    <n v="7"/>
    <n v="4"/>
    <n v="4"/>
    <n v="0"/>
    <n v="0"/>
    <n v="0"/>
    <n v="0"/>
    <n v="0"/>
    <n v="0"/>
  </r>
  <r>
    <s v="1973D1F"/>
    <x v="22"/>
    <n v="60243231"/>
    <s v="1CB9E8F"/>
    <n v="33554406"/>
    <n v="11039"/>
    <n v="795"/>
    <n v="155"/>
    <n v="56"/>
    <n v="28"/>
    <n v="14"/>
    <n v="14"/>
    <n v="13"/>
    <n v="13"/>
    <n v="1"/>
    <n v="1"/>
    <n v="1"/>
    <n v="1"/>
    <n v="1"/>
    <n v="0"/>
    <n v="0"/>
    <n v="0"/>
  </r>
  <r>
    <s v="1AF2719"/>
    <x v="22"/>
    <n v="61810457"/>
    <s v="1D7938C"/>
    <n v="33554406"/>
    <n v="13554"/>
    <n v="1494"/>
    <n v="115"/>
    <n v="25"/>
    <n v="22"/>
    <n v="19"/>
    <n v="13"/>
    <n v="10"/>
    <n v="4"/>
    <n v="4"/>
    <n v="3"/>
    <n v="1"/>
    <n v="0"/>
    <n v="0"/>
    <n v="0"/>
    <n v="0"/>
    <n v="0"/>
  </r>
  <r>
    <s v="13"/>
    <x v="23"/>
    <n v="67108883"/>
    <s v="2000009"/>
    <n v="33554405"/>
    <n v="33554405"/>
    <n v="0"/>
    <n v="0"/>
    <n v="0"/>
    <n v="0"/>
    <n v="0"/>
    <n v="0"/>
    <n v="0"/>
    <n v="0"/>
    <n v="0"/>
    <n v="0"/>
    <n v="0"/>
    <n v="0"/>
    <n v="0"/>
    <n v="0"/>
    <n v="0"/>
    <n v="0"/>
  </r>
  <r>
    <s v="47"/>
    <x v="23"/>
    <n v="67108935"/>
    <s v="2000023"/>
    <n v="67108837"/>
    <n v="2577"/>
    <n v="80"/>
    <n v="0"/>
    <n v="0"/>
    <n v="0"/>
    <n v="0"/>
    <n v="0"/>
    <n v="0"/>
    <n v="0"/>
    <n v="0"/>
    <n v="0"/>
    <n v="0"/>
    <n v="0"/>
    <n v="0"/>
    <n v="0"/>
    <n v="0"/>
    <n v="0"/>
  </r>
  <r>
    <s v="67"/>
    <x v="23"/>
    <n v="67108967"/>
    <s v="2000033"/>
    <n v="11173180"/>
    <n v="11173180"/>
    <n v="1041"/>
    <n v="1041"/>
    <n v="0"/>
    <n v="0"/>
    <n v="0"/>
    <n v="0"/>
    <n v="0"/>
    <n v="0"/>
    <n v="0"/>
    <n v="0"/>
    <n v="0"/>
    <n v="0"/>
    <n v="0"/>
    <n v="0"/>
    <n v="0"/>
    <n v="0"/>
  </r>
  <r>
    <s v="30D861"/>
    <x v="23"/>
    <n v="70309985"/>
    <s v="2186C30"/>
    <n v="8168"/>
    <n v="8168"/>
    <n v="4072"/>
    <n v="4072"/>
    <n v="74"/>
    <n v="74"/>
    <n v="6"/>
    <n v="6"/>
    <n v="0"/>
    <n v="0"/>
    <n v="0"/>
    <n v="0"/>
    <n v="0"/>
    <n v="0"/>
    <n v="0"/>
    <n v="0"/>
    <n v="0"/>
    <n v="0"/>
  </r>
  <r>
    <s v="776C25"/>
    <x v="23"/>
    <n v="74935333"/>
    <s v="23BB612"/>
    <n v="11141009"/>
    <n v="11141009"/>
    <n v="669"/>
    <n v="669"/>
    <n v="66"/>
    <n v="66"/>
    <n v="8"/>
    <n v="8"/>
    <n v="8"/>
    <n v="8"/>
    <n v="8"/>
    <n v="8"/>
    <n v="0"/>
    <n v="0"/>
    <n v="0"/>
    <n v="0"/>
    <n v="0"/>
    <n v="0"/>
  </r>
  <r>
    <s v="91A77D"/>
    <x v="23"/>
    <n v="76654461"/>
    <s v="248D3BE"/>
    <n v="303"/>
    <n v="303"/>
    <n v="28"/>
    <n v="28"/>
    <n v="24"/>
    <n v="24"/>
    <n v="24"/>
    <n v="24"/>
    <n v="24"/>
    <n v="3"/>
    <n v="3"/>
    <n v="3"/>
    <n v="3"/>
    <n v="0"/>
    <n v="0"/>
    <n v="0"/>
    <n v="0"/>
    <n v="0"/>
  </r>
  <r>
    <s v="A3ECD7"/>
    <x v="23"/>
    <n v="77851863"/>
    <s v="251F66B"/>
    <n v="41584"/>
    <n v="41584"/>
    <n v="870"/>
    <n v="870"/>
    <n v="6"/>
    <n v="6"/>
    <n v="6"/>
    <n v="6"/>
    <n v="6"/>
    <n v="6"/>
    <n v="6"/>
    <n v="6"/>
    <n v="5"/>
    <n v="5"/>
    <n v="0"/>
    <n v="0"/>
    <n v="0"/>
    <n v="0"/>
  </r>
  <r>
    <s v="F1692B"/>
    <x v="23"/>
    <n v="82929963"/>
    <s v="278B495"/>
    <n v="33554405"/>
    <n v="33554405"/>
    <n v="1493"/>
    <n v="1493"/>
    <n v="24"/>
    <n v="24"/>
    <n v="18"/>
    <n v="18"/>
    <n v="9"/>
    <n v="9"/>
    <n v="4"/>
    <n v="4"/>
    <n v="0"/>
    <n v="0"/>
    <n v="0"/>
    <n v="0"/>
    <n v="0"/>
    <n v="0"/>
  </r>
  <r>
    <s v="FD6F67"/>
    <x v="23"/>
    <n v="83717991"/>
    <s v="27EB7B3"/>
    <n v="67108837"/>
    <n v="15247"/>
    <n v="210"/>
    <n v="163"/>
    <n v="71"/>
    <n v="48"/>
    <n v="11"/>
    <n v="10"/>
    <n v="7"/>
    <n v="7"/>
    <n v="7"/>
    <n v="7"/>
    <n v="1"/>
    <n v="1"/>
    <n v="1"/>
    <n v="1"/>
    <n v="1"/>
    <n v="0"/>
  </r>
  <r>
    <s v="12145F5"/>
    <x v="23"/>
    <n v="86066677"/>
    <s v="290A2FA"/>
    <n v="67108837"/>
    <n v="14375"/>
    <n v="405"/>
    <n v="169"/>
    <n v="72"/>
    <n v="48"/>
    <n v="26"/>
    <n v="26"/>
    <n v="2"/>
    <n v="2"/>
    <n v="2"/>
    <n v="0"/>
    <n v="0"/>
    <n v="0"/>
    <n v="0"/>
    <n v="0"/>
    <n v="0"/>
    <n v="0"/>
  </r>
  <r>
    <s v="129EF3D"/>
    <x v="23"/>
    <n v="86634301"/>
    <s v="294F79E"/>
    <n v="67108837"/>
    <n v="6915"/>
    <n v="299"/>
    <n v="255"/>
    <n v="135"/>
    <n v="25"/>
    <n v="18"/>
    <n v="4"/>
    <n v="4"/>
    <n v="3"/>
    <n v="3"/>
    <n v="3"/>
    <n v="2"/>
    <n v="2"/>
    <n v="1"/>
    <n v="0"/>
    <n v="0"/>
    <n v="0"/>
  </r>
  <r>
    <s v="17B1277"/>
    <x v="23"/>
    <n v="91951735"/>
    <s v="2BD893B"/>
    <n v="484"/>
    <n v="484"/>
    <n v="230"/>
    <n v="230"/>
    <n v="230"/>
    <n v="230"/>
    <n v="24"/>
    <n v="24"/>
    <n v="7"/>
    <n v="7"/>
    <n v="3"/>
    <n v="3"/>
    <n v="3"/>
    <n v="3"/>
    <n v="0"/>
    <n v="0"/>
    <n v="0"/>
    <n v="0"/>
  </r>
  <r>
    <s v="17F7B1F"/>
    <x v="23"/>
    <n v="92240671"/>
    <s v="2BFBD8F"/>
    <n v="162"/>
    <n v="162"/>
    <n v="23"/>
    <n v="23"/>
    <n v="23"/>
    <n v="23"/>
    <n v="23"/>
    <n v="23"/>
    <n v="23"/>
    <n v="23"/>
    <n v="1"/>
    <n v="1"/>
    <n v="1"/>
    <n v="1"/>
    <n v="1"/>
    <n v="1"/>
    <n v="1"/>
    <n v="1"/>
  </r>
  <r>
    <s v="188A88D"/>
    <x v="23"/>
    <n v="92842125"/>
    <s v="2C45446"/>
    <n v="8165"/>
    <n v="8165"/>
    <n v="8165"/>
    <n v="328"/>
    <n v="89"/>
    <n v="32"/>
    <n v="13"/>
    <n v="13"/>
    <n v="7"/>
    <n v="0"/>
    <n v="0"/>
    <n v="0"/>
    <n v="0"/>
    <n v="0"/>
    <n v="0"/>
    <n v="0"/>
    <n v="0"/>
    <n v="0"/>
  </r>
  <r>
    <s v="1AF40CF"/>
    <x v="23"/>
    <n v="95371471"/>
    <s v="2D7A067"/>
    <n v="20971489"/>
    <n v="20971489"/>
    <n v="574"/>
    <n v="195"/>
    <n v="73"/>
    <n v="15"/>
    <n v="14"/>
    <n v="14"/>
    <n v="9"/>
    <n v="9"/>
    <n v="9"/>
    <n v="2"/>
    <n v="1"/>
    <n v="0"/>
    <n v="0"/>
    <n v="0"/>
    <n v="0"/>
    <n v="0"/>
  </r>
  <r>
    <s v="1B0773F"/>
    <x v="23"/>
    <n v="95450943"/>
    <s v="2D83B9F"/>
    <n v="67108837"/>
    <n v="5825"/>
    <n v="871"/>
    <n v="374"/>
    <n v="67"/>
    <n v="39"/>
    <n v="23"/>
    <n v="23"/>
    <n v="6"/>
    <n v="6"/>
    <n v="1"/>
    <n v="1"/>
    <n v="1"/>
    <n v="1"/>
    <n v="1"/>
    <n v="0"/>
    <n v="0"/>
    <n v="0"/>
  </r>
  <r>
    <s v="1D01F4F"/>
    <x v="23"/>
    <n v="97525583"/>
    <s v="2E80FA7"/>
    <n v="67108837"/>
    <n v="6451"/>
    <n v="226"/>
    <n v="207"/>
    <n v="71"/>
    <n v="30"/>
    <n v="23"/>
    <n v="19"/>
    <n v="19"/>
    <n v="3"/>
    <n v="1"/>
    <n v="1"/>
    <n v="1"/>
    <n v="0"/>
    <n v="0"/>
    <n v="0"/>
    <n v="0"/>
    <n v="0"/>
  </r>
  <r>
    <s v="20DFCEB"/>
    <x v="23"/>
    <n v="101580011"/>
    <s v="306FE75"/>
    <n v="67108837"/>
    <n v="2120"/>
    <n v="763"/>
    <n v="155"/>
    <n v="43"/>
    <n v="20"/>
    <n v="17"/>
    <n v="17"/>
    <n v="17"/>
    <n v="17"/>
    <n v="1"/>
    <n v="1"/>
    <n v="1"/>
    <n v="1"/>
    <n v="1"/>
    <n v="0"/>
    <n v="0"/>
    <n v="0"/>
  </r>
  <r>
    <s v="223D35B"/>
    <x v="23"/>
    <n v="103011163"/>
    <s v="311E9AD"/>
    <n v="507847"/>
    <n v="507847"/>
    <n v="656"/>
    <n v="136"/>
    <n v="105"/>
    <n v="49"/>
    <n v="41"/>
    <n v="17"/>
    <n v="7"/>
    <n v="7"/>
    <n v="7"/>
    <n v="2"/>
    <n v="2"/>
    <n v="0"/>
    <n v="0"/>
    <n v="0"/>
    <n v="0"/>
    <n v="0"/>
  </r>
  <r>
    <s v="25BDED3"/>
    <x v="23"/>
    <n v="106684115"/>
    <s v="32DEF69"/>
    <n v="104"/>
    <n v="104"/>
    <n v="40"/>
    <n v="40"/>
    <n v="40"/>
    <n v="40"/>
    <n v="40"/>
    <n v="40"/>
    <n v="4"/>
    <n v="4"/>
    <n v="2"/>
    <n v="2"/>
    <n v="2"/>
    <n v="2"/>
    <n v="1"/>
    <n v="1"/>
    <n v="0"/>
    <n v="0"/>
  </r>
  <r>
    <s v="27833DF"/>
    <x v="23"/>
    <n v="108540895"/>
    <s v="33C19EF"/>
    <n v="67108837"/>
    <n v="51801"/>
    <n v="451"/>
    <n v="97"/>
    <n v="75"/>
    <n v="35"/>
    <n v="7"/>
    <n v="7"/>
    <n v="1"/>
    <n v="1"/>
    <n v="1"/>
    <n v="1"/>
    <n v="1"/>
    <n v="1"/>
    <n v="1"/>
    <n v="0"/>
    <n v="0"/>
    <n v="0"/>
  </r>
  <r>
    <s v="2C95597"/>
    <x v="23"/>
    <n v="113857943"/>
    <s v="364AACB"/>
    <n v="67108837"/>
    <n v="11792"/>
    <n v="1765"/>
    <n v="155"/>
    <n v="82"/>
    <n v="24"/>
    <n v="9"/>
    <n v="8"/>
    <n v="8"/>
    <n v="3"/>
    <n v="3"/>
    <n v="3"/>
    <n v="3"/>
    <n v="0"/>
    <n v="0"/>
    <n v="0"/>
    <n v="0"/>
    <n v="0"/>
  </r>
  <r>
    <s v="3497C9F"/>
    <x v="23"/>
    <n v="122256543"/>
    <s v="3A4BE4F"/>
    <n v="67108837"/>
    <n v="3754"/>
    <n v="757"/>
    <n v="105"/>
    <n v="83"/>
    <n v="9"/>
    <n v="9"/>
    <n v="9"/>
    <n v="9"/>
    <n v="9"/>
    <n v="9"/>
    <n v="3"/>
    <n v="1"/>
    <n v="1"/>
    <n v="1"/>
    <n v="0"/>
    <n v="0"/>
    <n v="0"/>
  </r>
  <r>
    <s v="34CDC9F"/>
    <x v="23"/>
    <n v="122477727"/>
    <s v="3A66E4F"/>
    <n v="67108837"/>
    <n v="18147"/>
    <n v="510"/>
    <n v="115"/>
    <n v="65"/>
    <n v="44"/>
    <n v="41"/>
    <n v="7"/>
    <n v="7"/>
    <n v="3"/>
    <n v="3"/>
    <n v="3"/>
    <n v="1"/>
    <n v="1"/>
    <n v="1"/>
    <n v="0"/>
    <n v="0"/>
    <n v="0"/>
  </r>
  <r>
    <s v="36C28CF"/>
    <x v="23"/>
    <n v="124528847"/>
    <s v="3B61467"/>
    <n v="67108837"/>
    <n v="11347"/>
    <n v="647"/>
    <n v="194"/>
    <n v="69"/>
    <n v="68"/>
    <n v="24"/>
    <n v="7"/>
    <n v="5"/>
    <n v="5"/>
    <n v="5"/>
    <n v="2"/>
    <n v="1"/>
    <n v="0"/>
    <n v="0"/>
    <n v="0"/>
    <n v="0"/>
    <n v="0"/>
  </r>
  <r>
    <s v="3D32257"/>
    <x v="23"/>
    <n v="131277399"/>
    <s v="3E9912B"/>
    <n v="67108837"/>
    <n v="8355"/>
    <n v="809"/>
    <n v="230"/>
    <n v="89"/>
    <n v="12"/>
    <n v="12"/>
    <n v="12"/>
    <n v="10"/>
    <n v="9"/>
    <n v="6"/>
    <n v="5"/>
    <n v="5"/>
    <n v="0"/>
    <n v="0"/>
    <n v="0"/>
    <n v="0"/>
    <n v="0"/>
  </r>
  <r>
    <s v="23"/>
    <x v="24"/>
    <n v="134217763"/>
    <s v="4000011"/>
    <n v="67108836"/>
    <n v="67108836"/>
    <n v="0"/>
    <n v="0"/>
    <n v="0"/>
    <n v="0"/>
    <n v="0"/>
    <n v="0"/>
    <n v="0"/>
    <n v="0"/>
    <n v="0"/>
    <n v="0"/>
    <n v="0"/>
    <n v="0"/>
    <n v="0"/>
    <n v="0"/>
    <n v="0"/>
    <n v="0"/>
  </r>
  <r>
    <s v="27"/>
    <x v="24"/>
    <n v="134217767"/>
    <s v="4000013"/>
    <n v="134217700"/>
    <n v="19511"/>
    <n v="662"/>
    <n v="0"/>
    <n v="0"/>
    <n v="0"/>
    <n v="0"/>
    <n v="0"/>
    <n v="0"/>
    <n v="0"/>
    <n v="0"/>
    <n v="0"/>
    <n v="0"/>
    <n v="0"/>
    <n v="0"/>
    <n v="0"/>
    <n v="0"/>
    <n v="0"/>
  </r>
  <r>
    <s v="E9"/>
    <x v="24"/>
    <n v="134217961"/>
    <s v="4000074"/>
    <n v="67067881"/>
    <n v="67067881"/>
    <n v="1084"/>
    <n v="1084"/>
    <n v="0"/>
    <n v="0"/>
    <n v="0"/>
    <n v="0"/>
    <n v="0"/>
    <n v="0"/>
    <n v="0"/>
    <n v="0"/>
    <n v="0"/>
    <n v="0"/>
    <n v="0"/>
    <n v="0"/>
    <n v="0"/>
    <n v="0"/>
  </r>
  <r>
    <s v="4B181F"/>
    <x v="24"/>
    <n v="139139103"/>
    <s v="4258C0F"/>
    <n v="161"/>
    <n v="161"/>
    <n v="24"/>
    <n v="24"/>
    <n v="24"/>
    <n v="24"/>
    <n v="23"/>
    <n v="23"/>
    <n v="23"/>
    <n v="23"/>
    <n v="0"/>
    <n v="0"/>
    <n v="0"/>
    <n v="0"/>
    <n v="0"/>
    <n v="0"/>
    <n v="0"/>
    <n v="0"/>
  </r>
  <r>
    <s v="79B5DB"/>
    <x v="24"/>
    <n v="142194139"/>
    <s v="43CDAED"/>
    <n v="134217700"/>
    <n v="30670"/>
    <n v="2312"/>
    <n v="256"/>
    <n v="93"/>
    <n v="45"/>
    <n v="25"/>
    <n v="8"/>
    <n v="8"/>
    <n v="2"/>
    <n v="2"/>
    <n v="2"/>
    <n v="2"/>
    <n v="2"/>
    <n v="1"/>
    <n v="0"/>
    <n v="0"/>
    <n v="0"/>
  </r>
  <r>
    <s v="852D0D"/>
    <x v="24"/>
    <n v="142945549"/>
    <s v="4429686"/>
    <n v="134217700"/>
    <n v="27028"/>
    <n v="624"/>
    <n v="270"/>
    <n v="112"/>
    <n v="48"/>
    <n v="48"/>
    <n v="17"/>
    <n v="11"/>
    <n v="0"/>
    <n v="0"/>
    <n v="0"/>
    <n v="0"/>
    <n v="0"/>
    <n v="0"/>
    <n v="0"/>
    <n v="0"/>
    <n v="0"/>
  </r>
  <r>
    <s v="CAD3F7"/>
    <x v="24"/>
    <n v="147510263"/>
    <s v="46569FB"/>
    <n v="134217700"/>
    <n v="5364"/>
    <n v="969"/>
    <n v="185"/>
    <n v="69"/>
    <n v="40"/>
    <n v="34"/>
    <n v="10"/>
    <n v="6"/>
    <n v="5"/>
    <n v="5"/>
    <n v="5"/>
    <n v="5"/>
    <n v="5"/>
    <n v="1"/>
    <n v="0"/>
    <n v="0"/>
    <n v="0"/>
  </r>
  <r>
    <s v="E5A839"/>
    <x v="24"/>
    <n v="149268537"/>
    <s v="472D41C"/>
    <n v="134217700"/>
    <n v="10790"/>
    <n v="1042"/>
    <n v="207"/>
    <n v="95"/>
    <n v="54"/>
    <n v="24"/>
    <n v="16"/>
    <n v="16"/>
    <n v="15"/>
    <n v="4"/>
    <n v="0"/>
    <n v="0"/>
    <n v="0"/>
    <n v="0"/>
    <n v="0"/>
    <n v="0"/>
    <n v="0"/>
  </r>
  <r>
    <s v="E9FA8F"/>
    <x v="24"/>
    <n v="149551759"/>
    <s v="474FD47"/>
    <n v="36"/>
    <n v="36"/>
    <n v="36"/>
    <n v="36"/>
    <n v="36"/>
    <n v="36"/>
    <n v="36"/>
    <n v="36"/>
    <n v="36"/>
    <n v="7"/>
    <n v="5"/>
    <n v="3"/>
    <n v="1"/>
    <n v="1"/>
    <n v="1"/>
    <n v="0"/>
    <n v="0"/>
    <n v="0"/>
  </r>
  <r>
    <s v="196CB1F"/>
    <x v="24"/>
    <n v="160877343"/>
    <s v="4CB658F"/>
    <n v="993"/>
    <n v="993"/>
    <n v="230"/>
    <n v="230"/>
    <n v="230"/>
    <n v="230"/>
    <n v="26"/>
    <n v="26"/>
    <n v="6"/>
    <n v="6"/>
    <n v="5"/>
    <n v="5"/>
    <n v="3"/>
    <n v="3"/>
    <n v="0"/>
    <n v="0"/>
    <n v="0"/>
    <n v="0"/>
  </r>
  <r>
    <s v="1975E83"/>
    <x v="24"/>
    <n v="160915075"/>
    <s v="4CBAF41"/>
    <n v="134217700"/>
    <n v="14634"/>
    <n v="713"/>
    <n v="274"/>
    <n v="70"/>
    <n v="54"/>
    <n v="24"/>
    <n v="17"/>
    <n v="7"/>
    <n v="7"/>
    <n v="7"/>
    <n v="7"/>
    <n v="7"/>
    <n v="0"/>
    <n v="0"/>
    <n v="0"/>
    <n v="0"/>
    <n v="0"/>
  </r>
  <r>
    <s v="1E5D3CD"/>
    <x v="24"/>
    <n v="166056909"/>
    <s v="4F2E9E6"/>
    <n v="134217700"/>
    <n v="22817"/>
    <n v="853"/>
    <n v="244"/>
    <n v="87"/>
    <n v="83"/>
    <n v="30"/>
    <n v="20"/>
    <n v="5"/>
    <n v="3"/>
    <n v="3"/>
    <n v="3"/>
    <n v="3"/>
    <n v="3"/>
    <n v="1"/>
    <n v="0"/>
    <n v="0"/>
    <n v="0"/>
  </r>
  <r>
    <s v="1EE17B3"/>
    <x v="24"/>
    <n v="166598579"/>
    <s v="4F70BD9"/>
    <n v="134217700"/>
    <n v="9144"/>
    <n v="804"/>
    <n v="39"/>
    <n v="39"/>
    <n v="39"/>
    <n v="37"/>
    <n v="30"/>
    <n v="5"/>
    <n v="5"/>
    <n v="5"/>
    <n v="3"/>
    <n v="1"/>
    <n v="1"/>
    <n v="1"/>
    <n v="0"/>
    <n v="0"/>
    <n v="0"/>
  </r>
  <r>
    <s v="235FF35"/>
    <x v="24"/>
    <n v="171310901"/>
    <s v="51AFF9A"/>
    <n v="64495907"/>
    <n v="64495907"/>
    <n v="882"/>
    <n v="882"/>
    <n v="68"/>
    <n v="68"/>
    <n v="41"/>
    <n v="41"/>
    <n v="4"/>
    <n v="4"/>
    <n v="2"/>
    <n v="2"/>
    <n v="2"/>
    <n v="2"/>
    <n v="1"/>
    <n v="1"/>
    <n v="0"/>
    <n v="0"/>
  </r>
  <r>
    <s v="243EC97"/>
    <x v="24"/>
    <n v="172223639"/>
    <s v="521F64B"/>
    <n v="484"/>
    <n v="484"/>
    <n v="484"/>
    <n v="484"/>
    <n v="484"/>
    <n v="63"/>
    <n v="26"/>
    <n v="14"/>
    <n v="11"/>
    <n v="5"/>
    <n v="5"/>
    <n v="3"/>
    <n v="3"/>
    <n v="0"/>
    <n v="0"/>
    <n v="0"/>
    <n v="0"/>
    <n v="0"/>
  </r>
  <r>
    <s v="30D2BC7"/>
    <x v="24"/>
    <n v="185412551"/>
    <s v="58695E3"/>
    <n v="644778"/>
    <n v="644778"/>
    <n v="845"/>
    <n v="137"/>
    <n v="31"/>
    <n v="24"/>
    <n v="24"/>
    <n v="24"/>
    <n v="8"/>
    <n v="7"/>
    <n v="7"/>
    <n v="7"/>
    <n v="7"/>
    <n v="0"/>
    <n v="0"/>
    <n v="0"/>
    <n v="0"/>
    <n v="0"/>
  </r>
  <r>
    <s v="3C08C6B"/>
    <x v="24"/>
    <n v="197168235"/>
    <s v="5E04635"/>
    <n v="134217700"/>
    <n v="75090"/>
    <n v="1050"/>
    <n v="204"/>
    <n v="43"/>
    <n v="41"/>
    <n v="28"/>
    <n v="16"/>
    <n v="11"/>
    <n v="4"/>
    <n v="4"/>
    <n v="0"/>
    <n v="0"/>
    <n v="0"/>
    <n v="0"/>
    <n v="0"/>
    <n v="0"/>
    <n v="0"/>
  </r>
  <r>
    <s v="471D12F"/>
    <x v="24"/>
    <n v="208785711"/>
    <s v="638E897"/>
    <n v="134217700"/>
    <n v="27260"/>
    <n v="653"/>
    <n v="446"/>
    <n v="91"/>
    <n v="54"/>
    <n v="29"/>
    <n v="20"/>
    <n v="8"/>
    <n v="8"/>
    <n v="5"/>
    <n v="4"/>
    <n v="1"/>
    <n v="0"/>
    <n v="0"/>
    <n v="0"/>
    <n v="0"/>
    <n v="0"/>
  </r>
  <r>
    <s v="4B7AA27"/>
    <x v="24"/>
    <n v="213363239"/>
    <s v="65BD513"/>
    <n v="22357307"/>
    <n v="22357307"/>
    <n v="6"/>
    <n v="6"/>
    <n v="6"/>
    <n v="6"/>
    <n v="6"/>
    <n v="6"/>
    <n v="6"/>
    <n v="6"/>
    <n v="6"/>
    <n v="6"/>
    <n v="6"/>
    <n v="6"/>
    <n v="0"/>
    <n v="0"/>
    <n v="0"/>
    <n v="0"/>
  </r>
  <r>
    <s v="530C627"/>
    <x v="24"/>
    <n v="221300263"/>
    <s v="6986313"/>
    <n v="134217700"/>
    <n v="3942"/>
    <n v="1156"/>
    <n v="223"/>
    <n v="84"/>
    <n v="52"/>
    <n v="11"/>
    <n v="11"/>
    <n v="11"/>
    <n v="11"/>
    <n v="11"/>
    <n v="0"/>
    <n v="0"/>
    <n v="0"/>
    <n v="0"/>
    <n v="0"/>
    <n v="0"/>
    <n v="0"/>
  </r>
  <r>
    <s v="5443C9F"/>
    <x v="24"/>
    <n v="222575775"/>
    <s v="6A21E4F"/>
    <n v="134217700"/>
    <n v="30200"/>
    <n v="399"/>
    <n v="192"/>
    <n v="66"/>
    <n v="50"/>
    <n v="18"/>
    <n v="14"/>
    <n v="8"/>
    <n v="8"/>
    <n v="8"/>
    <n v="8"/>
    <n v="1"/>
    <n v="0"/>
    <n v="0"/>
    <n v="0"/>
    <n v="0"/>
    <n v="0"/>
  </r>
  <r>
    <s v="54C237F"/>
    <x v="24"/>
    <n v="223093631"/>
    <s v="6A611BF"/>
    <n v="66977254"/>
    <n v="66977254"/>
    <n v="1161"/>
    <n v="1161"/>
    <n v="64"/>
    <n v="64"/>
    <n v="16"/>
    <n v="16"/>
    <n v="9"/>
    <n v="9"/>
    <n v="9"/>
    <n v="9"/>
    <n v="1"/>
    <n v="1"/>
    <n v="0"/>
    <n v="0"/>
    <n v="0"/>
    <n v="0"/>
  </r>
  <r>
    <s v="55D08DB"/>
    <x v="24"/>
    <n v="224200923"/>
    <s v="6AE846D"/>
    <n v="134217700"/>
    <n v="24977"/>
    <n v="391"/>
    <n v="172"/>
    <n v="161"/>
    <n v="41"/>
    <n v="16"/>
    <n v="16"/>
    <n v="15"/>
    <n v="2"/>
    <n v="2"/>
    <n v="2"/>
    <n v="2"/>
    <n v="0"/>
    <n v="0"/>
    <n v="0"/>
    <n v="0"/>
    <n v="0"/>
  </r>
  <r>
    <s v="587FE1B"/>
    <x v="24"/>
    <n v="227016219"/>
    <s v="6C3FF0D"/>
    <n v="8166"/>
    <n v="8166"/>
    <n v="8166"/>
    <n v="8166"/>
    <n v="86"/>
    <n v="86"/>
    <n v="16"/>
    <n v="16"/>
    <n v="1"/>
    <n v="1"/>
    <n v="1"/>
    <n v="1"/>
    <n v="1"/>
    <n v="1"/>
    <n v="1"/>
    <n v="1"/>
    <n v="0"/>
    <n v="0"/>
  </r>
  <r>
    <s v="68BD17F"/>
    <x v="24"/>
    <n v="244044159"/>
    <s v="745E8BF"/>
    <n v="67108836"/>
    <n v="67108836"/>
    <n v="1785"/>
    <n v="1785"/>
    <n v="45"/>
    <n v="45"/>
    <n v="10"/>
    <n v="10"/>
    <n v="6"/>
    <n v="6"/>
    <n v="2"/>
    <n v="2"/>
    <n v="1"/>
    <n v="1"/>
    <n v="1"/>
    <n v="1"/>
    <n v="0"/>
    <n v="0"/>
  </r>
  <r>
    <s v="68C884F"/>
    <x v="24"/>
    <n v="244090959"/>
    <s v="7464427"/>
    <n v="134217700"/>
    <n v="21092"/>
    <n v="1450"/>
    <n v="185"/>
    <n v="79"/>
    <n v="30"/>
    <n v="21"/>
    <n v="21"/>
    <n v="20"/>
    <n v="5"/>
    <n v="5"/>
    <n v="0"/>
    <n v="0"/>
    <n v="0"/>
    <n v="0"/>
    <n v="0"/>
    <n v="0"/>
    <n v="0"/>
  </r>
  <r>
    <s v="9"/>
    <x v="25"/>
    <n v="268435465"/>
    <s v="8000004"/>
    <n v="26843542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5"/>
    <x v="25"/>
    <n v="268435493"/>
    <s v="8000012"/>
    <n v="134217699"/>
    <n v="134217699"/>
    <n v="0"/>
    <n v="0"/>
    <n v="0"/>
    <n v="0"/>
    <n v="0"/>
    <n v="0"/>
    <n v="0"/>
    <n v="0"/>
    <n v="0"/>
    <n v="0"/>
    <n v="0"/>
    <n v="0"/>
    <n v="0"/>
    <n v="0"/>
    <n v="0"/>
    <n v="0"/>
  </r>
  <r>
    <s v="9B"/>
    <x v="25"/>
    <n v="268435611"/>
    <s v="800004D"/>
    <n v="100663265"/>
    <n v="100663265"/>
    <n v="1403"/>
    <n v="1403"/>
    <n v="0"/>
    <n v="0"/>
    <n v="0"/>
    <n v="0"/>
    <n v="0"/>
    <n v="0"/>
    <n v="0"/>
    <n v="0"/>
    <n v="0"/>
    <n v="0"/>
    <n v="0"/>
    <n v="0"/>
    <n v="0"/>
    <n v="0"/>
  </r>
  <r>
    <s v="2C41CB"/>
    <x v="25"/>
    <n v="271335883"/>
    <s v="81620E5"/>
    <n v="268435427"/>
    <n v="44913"/>
    <n v="1217"/>
    <n v="92"/>
    <n v="92"/>
    <n v="92"/>
    <n v="10"/>
    <n v="10"/>
    <n v="10"/>
    <n v="0"/>
    <n v="0"/>
    <n v="0"/>
    <n v="0"/>
    <n v="0"/>
    <n v="0"/>
    <n v="0"/>
    <n v="0"/>
    <n v="0"/>
  </r>
  <r>
    <s v="D6CAB9"/>
    <x v="25"/>
    <n v="282512057"/>
    <s v="86B655C"/>
    <n v="268435427"/>
    <n v="23240"/>
    <n v="485"/>
    <n v="217"/>
    <n v="90"/>
    <n v="31"/>
    <n v="25"/>
    <n v="19"/>
    <n v="11"/>
    <n v="9"/>
    <n v="9"/>
    <n v="8"/>
    <n v="8"/>
    <n v="0"/>
    <n v="0"/>
    <n v="0"/>
    <n v="0"/>
    <n v="0"/>
  </r>
  <r>
    <s v="12A0CBD"/>
    <x v="25"/>
    <n v="287968445"/>
    <s v="895065E"/>
    <n v="268435427"/>
    <n v="25515"/>
    <n v="2004"/>
    <n v="95"/>
    <n v="57"/>
    <n v="42"/>
    <n v="24"/>
    <n v="24"/>
    <n v="22"/>
    <n v="6"/>
    <n v="6"/>
    <n v="0"/>
    <n v="0"/>
    <n v="0"/>
    <n v="0"/>
    <n v="0"/>
    <n v="0"/>
    <n v="0"/>
  </r>
  <r>
    <s v="1747AD7"/>
    <x v="25"/>
    <n v="292846295"/>
    <s v="8BA3D6B"/>
    <n v="268435427"/>
    <n v="32665"/>
    <n v="2997"/>
    <n v="151"/>
    <n v="123"/>
    <n v="62"/>
    <n v="7"/>
    <n v="7"/>
    <n v="7"/>
    <n v="7"/>
    <n v="5"/>
    <n v="4"/>
    <n v="2"/>
    <n v="2"/>
    <n v="2"/>
    <n v="0"/>
    <n v="0"/>
    <n v="0"/>
  </r>
  <r>
    <s v="206EC09"/>
    <x v="25"/>
    <n v="302443529"/>
    <s v="9037604"/>
    <n v="16357"/>
    <n v="16357"/>
    <n v="16357"/>
    <n v="488"/>
    <n v="35"/>
    <n v="35"/>
    <n v="8"/>
    <n v="8"/>
    <n v="3"/>
    <n v="0"/>
    <n v="0"/>
    <n v="0"/>
    <n v="0"/>
    <n v="0"/>
    <n v="0"/>
    <n v="0"/>
    <n v="0"/>
    <n v="0"/>
  </r>
  <r>
    <s v="23B83C7"/>
    <x v="25"/>
    <n v="305890247"/>
    <s v="91DC1E3"/>
    <n v="268435427"/>
    <n v="112011"/>
    <n v="851"/>
    <n v="283"/>
    <n v="116"/>
    <n v="48"/>
    <n v="41"/>
    <n v="23"/>
    <n v="4"/>
    <n v="4"/>
    <n v="1"/>
    <n v="1"/>
    <n v="1"/>
    <n v="0"/>
    <n v="0"/>
    <n v="0"/>
    <n v="0"/>
    <n v="0"/>
  </r>
  <r>
    <s v="2B5FA7D"/>
    <x v="25"/>
    <n v="313916029"/>
    <s v="95AFD3E"/>
    <n v="268435427"/>
    <n v="19899"/>
    <n v="1143"/>
    <n v="551"/>
    <n v="111"/>
    <n v="59"/>
    <n v="19"/>
    <n v="19"/>
    <n v="9"/>
    <n v="6"/>
    <n v="2"/>
    <n v="2"/>
    <n v="2"/>
    <n v="2"/>
    <n v="2"/>
    <n v="2"/>
    <n v="1"/>
    <n v="0"/>
  </r>
  <r>
    <s v="596D5DB"/>
    <x v="25"/>
    <n v="362206683"/>
    <s v="ACB6AED"/>
    <n v="133954534"/>
    <n v="133954534"/>
    <n v="898"/>
    <n v="898"/>
    <n v="62"/>
    <n v="62"/>
    <n v="48"/>
    <n v="48"/>
    <n v="2"/>
    <n v="2"/>
    <n v="2"/>
    <n v="2"/>
    <n v="2"/>
    <n v="2"/>
    <n v="2"/>
    <n v="2"/>
    <n v="0"/>
    <n v="0"/>
  </r>
  <r>
    <s v="5EE9F8F"/>
    <x v="25"/>
    <n v="367959951"/>
    <s v="AF74FC7"/>
    <n v="97517354"/>
    <n v="97517354"/>
    <n v="1046"/>
    <n v="1046"/>
    <n v="81"/>
    <n v="81"/>
    <n v="28"/>
    <n v="28"/>
    <n v="12"/>
    <n v="12"/>
    <n v="11"/>
    <n v="11"/>
    <n v="1"/>
    <n v="1"/>
    <n v="1"/>
    <n v="1"/>
    <n v="1"/>
    <n v="1"/>
  </r>
  <r>
    <s v="612947D"/>
    <x v="25"/>
    <n v="370316413"/>
    <s v="B094A3E"/>
    <n v="35"/>
    <n v="35"/>
    <n v="35"/>
    <n v="35"/>
    <n v="35"/>
    <n v="35"/>
    <n v="35"/>
    <n v="35"/>
    <n v="35"/>
    <n v="35"/>
    <n v="5"/>
    <n v="5"/>
    <n v="0"/>
    <n v="0"/>
    <n v="0"/>
    <n v="0"/>
    <n v="0"/>
    <n v="0"/>
  </r>
  <r>
    <s v="69D901F"/>
    <x v="25"/>
    <n v="379424799"/>
    <s v="B4EC80F"/>
    <n v="268435427"/>
    <n v="22683"/>
    <n v="1002"/>
    <n v="306"/>
    <n v="86"/>
    <n v="36"/>
    <n v="22"/>
    <n v="21"/>
    <n v="13"/>
    <n v="10"/>
    <n v="9"/>
    <n v="9"/>
    <n v="1"/>
    <n v="0"/>
    <n v="0"/>
    <n v="0"/>
    <n v="0"/>
    <n v="0"/>
  </r>
  <r>
    <s v="6C51133"/>
    <x v="25"/>
    <n v="382013747"/>
    <s v="B628899"/>
    <n v="268435427"/>
    <n v="15847"/>
    <n v="745"/>
    <n v="295"/>
    <n v="81"/>
    <n v="60"/>
    <n v="53"/>
    <n v="7"/>
    <n v="7"/>
    <n v="7"/>
    <n v="4"/>
    <n v="0"/>
    <n v="0"/>
    <n v="0"/>
    <n v="0"/>
    <n v="0"/>
    <n v="0"/>
    <n v="0"/>
  </r>
  <r>
    <s v="6CF6A23"/>
    <x v="25"/>
    <n v="382691875"/>
    <s v="B67B511"/>
    <n v="134217699"/>
    <n v="134217699"/>
    <n v="2311"/>
    <n v="2311"/>
    <n v="92"/>
    <n v="92"/>
    <n v="24"/>
    <n v="24"/>
    <n v="8"/>
    <n v="8"/>
    <n v="4"/>
    <n v="4"/>
    <n v="2"/>
    <n v="2"/>
    <n v="0"/>
    <n v="0"/>
    <n v="0"/>
    <n v="0"/>
  </r>
  <r>
    <s v="6E7D233"/>
    <x v="25"/>
    <n v="384291379"/>
    <s v="B73E919"/>
    <n v="268435427"/>
    <n v="17941"/>
    <n v="1299"/>
    <n v="326"/>
    <n v="6"/>
    <n v="6"/>
    <n v="6"/>
    <n v="6"/>
    <n v="6"/>
    <n v="6"/>
    <n v="6"/>
    <n v="6"/>
    <n v="6"/>
    <n v="6"/>
    <n v="1"/>
    <n v="0"/>
    <n v="0"/>
    <n v="0"/>
  </r>
  <r>
    <s v="73996EB"/>
    <x v="25"/>
    <n v="389650155"/>
    <s v="B9CCB75"/>
    <n v="483"/>
    <n v="483"/>
    <n v="483"/>
    <n v="483"/>
    <n v="483"/>
    <n v="483"/>
    <n v="31"/>
    <n v="31"/>
    <n v="3"/>
    <n v="3"/>
    <n v="3"/>
    <n v="3"/>
    <n v="2"/>
    <n v="2"/>
    <n v="2"/>
    <n v="2"/>
    <n v="0"/>
    <n v="0"/>
  </r>
  <r>
    <s v="7A0E8A7"/>
    <x v="25"/>
    <n v="396421287"/>
    <s v="BD07453"/>
    <n v="268435427"/>
    <n v="40233"/>
    <n v="1065"/>
    <n v="282"/>
    <n v="192"/>
    <n v="32"/>
    <n v="23"/>
    <n v="16"/>
    <n v="14"/>
    <n v="10"/>
    <n v="4"/>
    <n v="3"/>
    <n v="2"/>
    <n v="0"/>
    <n v="0"/>
    <n v="0"/>
    <n v="0"/>
    <n v="0"/>
  </r>
  <r>
    <s v="9E2372B"/>
    <x v="25"/>
    <n v="434255659"/>
    <s v="CF11B95"/>
    <n v="134217699"/>
    <n v="134217699"/>
    <n v="769"/>
    <n v="769"/>
    <n v="54"/>
    <n v="54"/>
    <n v="9"/>
    <n v="9"/>
    <n v="8"/>
    <n v="8"/>
    <n v="8"/>
    <n v="8"/>
    <n v="8"/>
    <n v="8"/>
    <n v="0"/>
    <n v="0"/>
    <n v="0"/>
    <n v="0"/>
  </r>
  <r>
    <s v="9ED232F"/>
    <x v="25"/>
    <n v="434971439"/>
    <s v="CF69197"/>
    <n v="268435427"/>
    <n v="35900"/>
    <n v="1724"/>
    <n v="210"/>
    <n v="116"/>
    <n v="42"/>
    <n v="34"/>
    <n v="21"/>
    <n v="19"/>
    <n v="19"/>
    <n v="5"/>
    <n v="4"/>
    <n v="4"/>
    <n v="4"/>
    <n v="1"/>
    <n v="0"/>
    <n v="0"/>
    <n v="0"/>
  </r>
  <r>
    <s v="A24048B"/>
    <x v="25"/>
    <n v="438568075"/>
    <s v="D120245"/>
    <n v="16358"/>
    <n v="16358"/>
    <n v="8166"/>
    <n v="8166"/>
    <n v="104"/>
    <n v="104"/>
    <n v="22"/>
    <n v="22"/>
    <n v="0"/>
    <n v="0"/>
    <n v="0"/>
    <n v="0"/>
    <n v="0"/>
    <n v="0"/>
    <n v="0"/>
    <n v="0"/>
    <n v="0"/>
    <n v="0"/>
  </r>
  <r>
    <s v="BC0144F"/>
    <x v="25"/>
    <n v="465572943"/>
    <s v="DE00A27"/>
    <n v="268435427"/>
    <n v="10170"/>
    <n v="1075"/>
    <n v="147"/>
    <n v="115"/>
    <n v="34"/>
    <n v="34"/>
    <n v="33"/>
    <n v="16"/>
    <n v="4"/>
    <n v="1"/>
    <n v="0"/>
    <n v="0"/>
    <n v="0"/>
    <n v="0"/>
    <n v="0"/>
    <n v="0"/>
    <n v="0"/>
  </r>
  <r>
    <s v="D3B5B97"/>
    <x v="25"/>
    <n v="490429335"/>
    <s v="E9DADCB"/>
    <n v="15"/>
    <n v="15"/>
    <n v="15"/>
    <n v="15"/>
    <n v="15"/>
    <n v="15"/>
    <n v="15"/>
    <n v="15"/>
    <n v="15"/>
    <n v="15"/>
    <n v="15"/>
    <n v="2"/>
    <n v="2"/>
    <n v="2"/>
    <n v="2"/>
    <n v="2"/>
    <n v="1"/>
    <n v="0"/>
  </r>
  <r>
    <s v="D54E557"/>
    <x v="25"/>
    <n v="492102999"/>
    <s v="EAA72AB"/>
    <n v="99"/>
    <n v="99"/>
    <n v="99"/>
    <n v="99"/>
    <n v="99"/>
    <n v="99"/>
    <n v="99"/>
    <n v="28"/>
    <n v="4"/>
    <n v="4"/>
    <n v="2"/>
    <n v="2"/>
    <n v="2"/>
    <n v="2"/>
    <n v="2"/>
    <n v="0"/>
    <n v="0"/>
    <n v="0"/>
  </r>
  <r>
    <s v="5"/>
    <x v="26"/>
    <n v="536870917"/>
    <s v="10000002"/>
    <n v="53687088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F"/>
    <x v="26"/>
    <n v="536871103"/>
    <s v="1000005F"/>
    <n v="268435426"/>
    <n v="268435426"/>
    <n v="1057"/>
    <n v="1057"/>
    <n v="1"/>
    <n v="1"/>
    <n v="0"/>
    <n v="0"/>
    <n v="0"/>
    <n v="0"/>
    <n v="0"/>
    <n v="0"/>
    <n v="0"/>
    <n v="0"/>
    <n v="0"/>
    <n v="0"/>
    <n v="0"/>
    <n v="0"/>
  </r>
  <r>
    <s v="1EB"/>
    <x v="26"/>
    <n v="536871403"/>
    <s v="100000F5"/>
    <n v="89478456"/>
    <n v="89478456"/>
    <n v="2193"/>
    <n v="2193"/>
    <n v="4"/>
    <n v="4"/>
    <n v="0"/>
    <n v="0"/>
    <n v="0"/>
    <n v="0"/>
    <n v="0"/>
    <n v="0"/>
    <n v="0"/>
    <n v="0"/>
    <n v="0"/>
    <n v="0"/>
    <n v="0"/>
    <n v="0"/>
  </r>
  <r>
    <s v="AF9237"/>
    <x v="26"/>
    <n v="548377143"/>
    <s v="1057C91B"/>
    <n v="536870882"/>
    <n v="19053"/>
    <n v="1463"/>
    <n v="288"/>
    <n v="100"/>
    <n v="45"/>
    <n v="45"/>
    <n v="20"/>
    <n v="12"/>
    <n v="9"/>
    <n v="9"/>
    <n v="9"/>
    <n v="9"/>
    <n v="0"/>
    <n v="0"/>
    <n v="0"/>
    <n v="0"/>
    <n v="0"/>
  </r>
  <r>
    <s v="1CE0CED"/>
    <x v="26"/>
    <n v="567151853"/>
    <s v="10E70676"/>
    <n v="536870882"/>
    <n v="83259"/>
    <n v="1264"/>
    <n v="145"/>
    <n v="80"/>
    <n v="77"/>
    <n v="62"/>
    <n v="27"/>
    <n v="7"/>
    <n v="7"/>
    <n v="7"/>
    <n v="3"/>
    <n v="1"/>
    <n v="0"/>
    <n v="0"/>
    <n v="0"/>
    <n v="0"/>
    <n v="0"/>
  </r>
  <r>
    <s v="2572B53"/>
    <x v="26"/>
    <n v="576138067"/>
    <s v="112B95A9"/>
    <n v="536870882"/>
    <n v="43878"/>
    <n v="1996"/>
    <n v="298"/>
    <n v="109"/>
    <n v="68"/>
    <n v="38"/>
    <n v="27"/>
    <n v="18"/>
    <n v="10"/>
    <n v="10"/>
    <n v="10"/>
    <n v="5"/>
    <n v="0"/>
    <n v="0"/>
    <n v="0"/>
    <n v="0"/>
    <n v="0"/>
  </r>
  <r>
    <s v="389BF6B"/>
    <x v="26"/>
    <n v="596229995"/>
    <s v="11C4DFB5"/>
    <n v="268435426"/>
    <n v="268435426"/>
    <n v="2859"/>
    <n v="2859"/>
    <n v="116"/>
    <n v="116"/>
    <n v="30"/>
    <n v="30"/>
    <n v="6"/>
    <n v="6"/>
    <n v="6"/>
    <n v="6"/>
    <n v="4"/>
    <n v="4"/>
    <n v="1"/>
    <n v="1"/>
    <n v="0"/>
    <n v="0"/>
  </r>
  <r>
    <s v="3EA80C5"/>
    <x v="26"/>
    <n v="602570949"/>
    <s v="11F54062"/>
    <n v="536870882"/>
    <n v="11794"/>
    <n v="1940"/>
    <n v="656"/>
    <n v="116"/>
    <n v="40"/>
    <n v="25"/>
    <n v="13"/>
    <n v="13"/>
    <n v="8"/>
    <n v="2"/>
    <n v="0"/>
    <n v="0"/>
    <n v="0"/>
    <n v="0"/>
    <n v="0"/>
    <n v="0"/>
    <n v="0"/>
  </r>
  <r>
    <s v="43737F7"/>
    <x v="26"/>
    <n v="607598583"/>
    <s v="121B9BFB"/>
    <n v="536870882"/>
    <n v="11272"/>
    <n v="2280"/>
    <n v="343"/>
    <n v="108"/>
    <n v="41"/>
    <n v="40"/>
    <n v="39"/>
    <n v="9"/>
    <n v="9"/>
    <n v="6"/>
    <n v="5"/>
    <n v="1"/>
    <n v="1"/>
    <n v="1"/>
    <n v="1"/>
    <n v="1"/>
    <n v="0"/>
  </r>
  <r>
    <s v="46959F7"/>
    <x v="26"/>
    <n v="610884087"/>
    <s v="1234ACFB"/>
    <n v="536870882"/>
    <n v="69997"/>
    <n v="1050"/>
    <n v="423"/>
    <n v="102"/>
    <n v="51"/>
    <n v="34"/>
    <n v="12"/>
    <n v="12"/>
    <n v="12"/>
    <n v="9"/>
    <n v="8"/>
    <n v="6"/>
    <n v="5"/>
    <n v="3"/>
    <n v="0"/>
    <n v="0"/>
    <n v="0"/>
  </r>
  <r>
    <s v="5CEF98F"/>
    <x v="26"/>
    <n v="634321295"/>
    <s v="12E77CC7"/>
    <n v="536870882"/>
    <n v="14946"/>
    <n v="3770"/>
    <n v="283"/>
    <n v="100"/>
    <n v="76"/>
    <n v="45"/>
    <n v="23"/>
    <n v="11"/>
    <n v="9"/>
    <n v="7"/>
    <n v="3"/>
    <n v="1"/>
    <n v="1"/>
    <n v="1"/>
    <n v="1"/>
    <n v="1"/>
    <n v="0"/>
  </r>
  <r>
    <s v="5D16B6D"/>
    <x v="26"/>
    <n v="634481517"/>
    <s v="12E8B5B6"/>
    <n v="1504"/>
    <n v="1504"/>
    <n v="485"/>
    <n v="485"/>
    <n v="484"/>
    <n v="54"/>
    <n v="39"/>
    <n v="10"/>
    <n v="10"/>
    <n v="10"/>
    <n v="3"/>
    <n v="2"/>
    <n v="2"/>
    <n v="2"/>
    <n v="2"/>
    <n v="0"/>
    <n v="0"/>
    <n v="0"/>
  </r>
  <r>
    <s v="5FE7275"/>
    <x v="26"/>
    <n v="637432437"/>
    <s v="12FF393A"/>
    <n v="22282126"/>
    <n v="14822"/>
    <n v="1863"/>
    <n v="443"/>
    <n v="151"/>
    <n v="57"/>
    <n v="16"/>
    <n v="11"/>
    <n v="11"/>
    <n v="10"/>
    <n v="9"/>
    <n v="9"/>
    <n v="9"/>
    <n v="3"/>
    <n v="1"/>
    <n v="1"/>
    <n v="1"/>
    <n v="0"/>
  </r>
  <r>
    <s v="620E51B"/>
    <x v="26"/>
    <n v="639690011"/>
    <s v="1310728D"/>
    <n v="536870882"/>
    <n v="34201"/>
    <n v="1867"/>
    <n v="240"/>
    <n v="226"/>
    <n v="55"/>
    <n v="44"/>
    <n v="15"/>
    <n v="13"/>
    <n v="11"/>
    <n v="7"/>
    <n v="0"/>
    <n v="0"/>
    <n v="0"/>
    <n v="0"/>
    <n v="0"/>
    <n v="0"/>
    <n v="0"/>
  </r>
  <r>
    <s v="748CEAB"/>
    <x v="26"/>
    <n v="659082923"/>
    <s v="13A46755"/>
    <n v="993"/>
    <n v="993"/>
    <n v="483"/>
    <n v="483"/>
    <n v="483"/>
    <n v="483"/>
    <n v="44"/>
    <n v="44"/>
    <n v="18"/>
    <n v="18"/>
    <n v="5"/>
    <n v="5"/>
    <n v="3"/>
    <n v="3"/>
    <n v="0"/>
    <n v="0"/>
    <n v="0"/>
    <n v="0"/>
  </r>
  <r>
    <s v="74DECB9"/>
    <x v="26"/>
    <n v="659418297"/>
    <s v="13A6F65C"/>
    <n v="14"/>
    <n v="14"/>
    <n v="14"/>
    <n v="14"/>
    <n v="14"/>
    <n v="14"/>
    <n v="14"/>
    <n v="14"/>
    <n v="14"/>
    <n v="14"/>
    <n v="14"/>
    <n v="14"/>
    <n v="3"/>
    <n v="3"/>
    <n v="3"/>
    <n v="3"/>
    <n v="0"/>
    <n v="0"/>
  </r>
  <r>
    <s v="84A0F77"/>
    <x v="26"/>
    <n v="675942263"/>
    <s v="142507BB"/>
    <n v="536870882"/>
    <n v="17116"/>
    <n v="1150"/>
    <n v="288"/>
    <n v="106"/>
    <n v="67"/>
    <n v="21"/>
    <n v="17"/>
    <n v="15"/>
    <n v="13"/>
    <n v="13"/>
    <n v="6"/>
    <n v="2"/>
    <n v="0"/>
    <n v="0"/>
    <n v="0"/>
    <n v="0"/>
    <n v="0"/>
  </r>
  <r>
    <s v="BC2CB4D"/>
    <x v="26"/>
    <n v="734186317"/>
    <s v="15E165A6"/>
    <n v="268394468"/>
    <n v="268394468"/>
    <n v="1038"/>
    <n v="1038"/>
    <n v="82"/>
    <n v="82"/>
    <n v="9"/>
    <n v="9"/>
    <n v="8"/>
    <n v="8"/>
    <n v="8"/>
    <n v="8"/>
    <n v="8"/>
    <n v="8"/>
    <n v="0"/>
    <n v="0"/>
    <n v="0"/>
    <n v="0"/>
  </r>
  <r>
    <s v="DBF7EA3"/>
    <x v="26"/>
    <n v="767524515"/>
    <s v="16DFBF51"/>
    <n v="536870882"/>
    <n v="156945"/>
    <n v="1567"/>
    <n v="280"/>
    <n v="67"/>
    <n v="62"/>
    <n v="43"/>
    <n v="19"/>
    <n v="15"/>
    <n v="5"/>
    <n v="5"/>
    <n v="5"/>
    <n v="2"/>
    <n v="2"/>
    <n v="1"/>
    <n v="1"/>
    <n v="1"/>
    <n v="1"/>
  </r>
  <r>
    <s v="E7EDE43"/>
    <x v="26"/>
    <n v="780066371"/>
    <s v="173F6F21"/>
    <n v="536870882"/>
    <n v="15530"/>
    <n v="1383"/>
    <n v="312"/>
    <n v="137"/>
    <n v="46"/>
    <n v="32"/>
    <n v="28"/>
    <n v="27"/>
    <n v="10"/>
    <n v="7"/>
    <n v="7"/>
    <n v="1"/>
    <n v="1"/>
    <n v="1"/>
    <n v="1"/>
    <n v="1"/>
    <n v="0"/>
  </r>
  <r>
    <s v="EA0B063"/>
    <x v="26"/>
    <n v="782282851"/>
    <s v="17505831"/>
    <n v="536870882"/>
    <n v="28734"/>
    <n v="1199"/>
    <n v="265"/>
    <n v="118"/>
    <n v="108"/>
    <n v="23"/>
    <n v="23"/>
    <n v="10"/>
    <n v="10"/>
    <n v="10"/>
    <n v="0"/>
    <n v="0"/>
    <n v="0"/>
    <n v="0"/>
    <n v="0"/>
    <n v="0"/>
    <n v="0"/>
  </r>
  <r>
    <s v="149539DB"/>
    <x v="26"/>
    <n v="882194907"/>
    <s v="1A4A9CED"/>
    <n v="536870882"/>
    <n v="16252"/>
    <n v="1219"/>
    <n v="302"/>
    <n v="61"/>
    <n v="59"/>
    <n v="41"/>
    <n v="22"/>
    <n v="20"/>
    <n v="20"/>
    <n v="4"/>
    <n v="3"/>
    <n v="3"/>
    <n v="3"/>
    <n v="3"/>
    <n v="0"/>
    <n v="0"/>
    <n v="0"/>
  </r>
  <r>
    <s v="184F7B17"/>
    <x v="26"/>
    <n v="944732951"/>
    <s v="1C27BD8B"/>
    <n v="97"/>
    <n v="97"/>
    <n v="35"/>
    <n v="35"/>
    <n v="35"/>
    <n v="35"/>
    <n v="35"/>
    <n v="35"/>
    <n v="35"/>
    <n v="35"/>
    <n v="5"/>
    <n v="5"/>
    <n v="1"/>
    <n v="1"/>
    <n v="1"/>
    <n v="1"/>
    <n v="0"/>
    <n v="0"/>
  </r>
  <r>
    <s v="19E925E7"/>
    <x v="26"/>
    <n v="971580903"/>
    <s v="1CF492F3"/>
    <n v="16356"/>
    <n v="16356"/>
    <n v="16356"/>
    <n v="16356"/>
    <n v="66"/>
    <n v="66"/>
    <n v="26"/>
    <n v="26"/>
    <n v="12"/>
    <n v="12"/>
    <n v="3"/>
    <n v="3"/>
    <n v="3"/>
    <n v="3"/>
    <n v="1"/>
    <n v="1"/>
    <n v="0"/>
    <n v="0"/>
  </r>
  <r>
    <s v="1C2A150F"/>
    <x v="26"/>
    <n v="1009390863"/>
    <s v="1E150A87"/>
    <n v="100"/>
    <n v="100"/>
    <n v="100"/>
    <n v="100"/>
    <n v="100"/>
    <n v="100"/>
    <n v="100"/>
    <n v="100"/>
    <n v="18"/>
    <n v="18"/>
    <n v="2"/>
    <n v="2"/>
    <n v="0"/>
    <n v="0"/>
    <n v="0"/>
    <n v="0"/>
    <n v="0"/>
    <n v="0"/>
  </r>
  <r>
    <s v="2F"/>
    <x v="27"/>
    <n v="1073741871"/>
    <s v="20000017"/>
    <n v="536870881"/>
    <n v="536870881"/>
    <n v="1225"/>
    <n v="1225"/>
    <n v="0"/>
    <n v="0"/>
    <n v="0"/>
    <n v="0"/>
    <n v="0"/>
    <n v="0"/>
    <n v="0"/>
    <n v="0"/>
    <n v="0"/>
    <n v="0"/>
    <n v="0"/>
    <n v="0"/>
    <n v="0"/>
    <n v="0"/>
  </r>
  <r>
    <s v="53"/>
    <x v="27"/>
    <n v="1073741907"/>
    <s v="20000029"/>
    <n v="1073741793"/>
    <n v="12003"/>
    <n v="1899"/>
    <n v="0"/>
    <n v="0"/>
    <n v="0"/>
    <n v="0"/>
    <n v="0"/>
    <n v="0"/>
    <n v="0"/>
    <n v="0"/>
    <n v="0"/>
    <n v="0"/>
    <n v="0"/>
    <n v="0"/>
    <n v="0"/>
    <n v="0"/>
    <n v="0"/>
  </r>
  <r>
    <s v="B9"/>
    <x v="27"/>
    <n v="1073742009"/>
    <s v="2000005C"/>
    <n v="536870881"/>
    <n v="536870881"/>
    <n v="2533"/>
    <n v="2533"/>
    <n v="0"/>
    <n v="0"/>
    <n v="0"/>
    <n v="0"/>
    <n v="0"/>
    <n v="0"/>
    <n v="0"/>
    <n v="0"/>
    <n v="0"/>
    <n v="0"/>
    <n v="0"/>
    <n v="0"/>
    <n v="0"/>
    <n v="0"/>
  </r>
  <r>
    <s v="2FDAD5"/>
    <x v="27"/>
    <n v="1076878037"/>
    <s v="2017ED6A"/>
    <n v="1503"/>
    <n v="1503"/>
    <n v="484"/>
    <n v="484"/>
    <n v="483"/>
    <n v="483"/>
    <n v="41"/>
    <n v="41"/>
    <n v="2"/>
    <n v="2"/>
    <n v="2"/>
    <n v="2"/>
    <n v="2"/>
    <n v="2"/>
    <n v="0"/>
    <n v="0"/>
    <n v="0"/>
    <n v="0"/>
  </r>
  <r>
    <s v="1667891"/>
    <x v="27"/>
    <n v="1097234577"/>
    <s v="20B33C48"/>
    <n v="1073741793"/>
    <n v="66878"/>
    <n v="1308"/>
    <n v="558"/>
    <n v="121"/>
    <n v="76"/>
    <n v="36"/>
    <n v="32"/>
    <n v="30"/>
    <n v="12"/>
    <n v="8"/>
    <n v="0"/>
    <n v="0"/>
    <n v="0"/>
    <n v="0"/>
    <n v="0"/>
    <n v="0"/>
    <n v="0"/>
  </r>
  <r>
    <s v="4644AE3"/>
    <x v="27"/>
    <n v="1147423459"/>
    <s v="22322571"/>
    <n v="1073741793"/>
    <n v="5271"/>
    <n v="614"/>
    <n v="272"/>
    <n v="146"/>
    <n v="58"/>
    <n v="44"/>
    <n v="44"/>
    <n v="19"/>
    <n v="5"/>
    <n v="4"/>
    <n v="0"/>
    <n v="0"/>
    <n v="0"/>
    <n v="0"/>
    <n v="0"/>
    <n v="0"/>
    <n v="0"/>
  </r>
  <r>
    <s v="4A8653B"/>
    <x v="27"/>
    <n v="1151886651"/>
    <s v="2254329D"/>
    <n v="536870881"/>
    <n v="536870881"/>
    <n v="3769"/>
    <n v="3769"/>
    <n v="99"/>
    <n v="99"/>
    <n v="44"/>
    <n v="44"/>
    <n v="10"/>
    <n v="10"/>
    <n v="6"/>
    <n v="6"/>
    <n v="0"/>
    <n v="0"/>
    <n v="0"/>
    <n v="0"/>
    <n v="0"/>
    <n v="0"/>
  </r>
  <r>
    <s v="53BE359"/>
    <x v="27"/>
    <n v="1161552729"/>
    <s v="229DF1AC"/>
    <n v="153391659"/>
    <n v="54693"/>
    <n v="961"/>
    <n v="243"/>
    <n v="138"/>
    <n v="73"/>
    <n v="46"/>
    <n v="22"/>
    <n v="11"/>
    <n v="11"/>
    <n v="10"/>
    <n v="8"/>
    <n v="7"/>
    <n v="5"/>
    <n v="4"/>
    <n v="0"/>
    <n v="0"/>
    <n v="0"/>
  </r>
  <r>
    <s v="626DCAD"/>
    <x v="27"/>
    <n v="1176951981"/>
    <s v="23136E56"/>
    <n v="11176590"/>
    <n v="11176590"/>
    <n v="1550"/>
    <n v="1550"/>
    <n v="83"/>
    <n v="83"/>
    <n v="27"/>
    <n v="27"/>
    <n v="23"/>
    <n v="23"/>
    <n v="9"/>
    <n v="9"/>
    <n v="9"/>
    <n v="9"/>
    <n v="0"/>
    <n v="0"/>
    <n v="0"/>
    <n v="0"/>
  </r>
  <r>
    <s v="6D305C7"/>
    <x v="27"/>
    <n v="1188234695"/>
    <s v="236982E3"/>
    <n v="1073741793"/>
    <n v="49379"/>
    <n v="869"/>
    <n v="444"/>
    <n v="118"/>
    <n v="72"/>
    <n v="33"/>
    <n v="25"/>
    <n v="19"/>
    <n v="15"/>
    <n v="11"/>
    <n v="10"/>
    <n v="10"/>
    <n v="0"/>
    <n v="0"/>
    <n v="0"/>
    <n v="0"/>
    <n v="0"/>
  </r>
  <r>
    <s v="8580D09"/>
    <x v="27"/>
    <n v="1213730057"/>
    <s v="242C0684"/>
    <n v="228"/>
    <n v="228"/>
    <n v="100"/>
    <n v="100"/>
    <n v="100"/>
    <n v="100"/>
    <n v="100"/>
    <n v="100"/>
    <n v="0"/>
    <n v="0"/>
    <n v="0"/>
    <n v="0"/>
    <n v="0"/>
    <n v="0"/>
    <n v="0"/>
    <n v="0"/>
    <n v="0"/>
    <n v="0"/>
  </r>
  <r>
    <s v="8D18D39"/>
    <x v="27"/>
    <n v="1221692729"/>
    <s v="2468C69C"/>
    <n v="222"/>
    <n v="222"/>
    <n v="35"/>
    <n v="35"/>
    <n v="35"/>
    <n v="35"/>
    <n v="35"/>
    <n v="35"/>
    <n v="35"/>
    <n v="35"/>
    <n v="4"/>
    <n v="4"/>
    <n v="0"/>
    <n v="0"/>
    <n v="0"/>
    <n v="0"/>
    <n v="0"/>
    <n v="0"/>
  </r>
  <r>
    <s v="922D0AB"/>
    <x v="27"/>
    <n v="1227018411"/>
    <s v="24916855"/>
    <n v="1073741793"/>
    <n v="55553"/>
    <n v="1243"/>
    <n v="361"/>
    <n v="114"/>
    <n v="74"/>
    <n v="49"/>
    <n v="27"/>
    <n v="19"/>
    <n v="19"/>
    <n v="12"/>
    <n v="0"/>
    <n v="0"/>
    <n v="0"/>
    <n v="0"/>
    <n v="0"/>
    <n v="0"/>
    <n v="0"/>
  </r>
  <r>
    <s v="DA63A79"/>
    <x v="27"/>
    <n v="1302739577"/>
    <s v="26D31D3C"/>
    <n v="1073741793"/>
    <n v="38136"/>
    <n v="1617"/>
    <n v="463"/>
    <n v="123"/>
    <n v="81"/>
    <n v="44"/>
    <n v="24"/>
    <n v="16"/>
    <n v="15"/>
    <n v="15"/>
    <n v="3"/>
    <n v="3"/>
    <n v="3"/>
    <n v="3"/>
    <n v="0"/>
    <n v="0"/>
    <n v="0"/>
  </r>
  <r>
    <s v="E51F75B"/>
    <x v="27"/>
    <n v="1313994587"/>
    <s v="2728FBAD"/>
    <n v="1073741793"/>
    <n v="18343"/>
    <n v="1383"/>
    <n v="383"/>
    <n v="166"/>
    <n v="46"/>
    <n v="35"/>
    <n v="24"/>
    <n v="9"/>
    <n v="8"/>
    <n v="8"/>
    <n v="7"/>
    <n v="7"/>
    <n v="5"/>
    <n v="4"/>
    <n v="2"/>
    <n v="1"/>
    <n v="0"/>
  </r>
  <r>
    <s v="112FF0CB"/>
    <x v="27"/>
    <n v="1362096331"/>
    <s v="2897F865"/>
    <n v="1073741793"/>
    <n v="54065"/>
    <n v="2555"/>
    <n v="395"/>
    <n v="143"/>
    <n v="58"/>
    <n v="24"/>
    <n v="24"/>
    <n v="19"/>
    <n v="9"/>
    <n v="9"/>
    <n v="9"/>
    <n v="8"/>
    <n v="8"/>
    <n v="1"/>
    <n v="0"/>
    <n v="0"/>
    <n v="0"/>
  </r>
  <r>
    <s v="121ADA1D"/>
    <x v="27"/>
    <n v="1377491485"/>
    <s v="290D6D0E"/>
    <n v="357886605"/>
    <n v="35049"/>
    <n v="2011"/>
    <n v="496"/>
    <n v="111"/>
    <n v="80"/>
    <n v="32"/>
    <n v="23"/>
    <n v="14"/>
    <n v="11"/>
    <n v="11"/>
    <n v="11"/>
    <n v="11"/>
    <n v="0"/>
    <n v="0"/>
    <n v="0"/>
    <n v="0"/>
    <n v="0"/>
  </r>
  <r>
    <s v="14B7233B"/>
    <x v="27"/>
    <n v="1421288251"/>
    <s v="2A5B919D"/>
    <n v="1073741793"/>
    <n v="81187"/>
    <n v="1579"/>
    <n v="786"/>
    <n v="104"/>
    <n v="68"/>
    <n v="44"/>
    <n v="22"/>
    <n v="13"/>
    <n v="6"/>
    <n v="6"/>
    <n v="6"/>
    <n v="6"/>
    <n v="3"/>
    <n v="3"/>
    <n v="0"/>
    <n v="0"/>
    <n v="0"/>
  </r>
  <r>
    <s v="15367C2B"/>
    <x v="27"/>
    <n v="1429634091"/>
    <s v="2A9B3E15"/>
    <n v="993"/>
    <n v="993"/>
    <n v="993"/>
    <n v="993"/>
    <n v="993"/>
    <n v="96"/>
    <n v="50"/>
    <n v="27"/>
    <n v="16"/>
    <n v="13"/>
    <n v="3"/>
    <n v="3"/>
    <n v="3"/>
    <n v="3"/>
    <n v="2"/>
    <n v="0"/>
    <n v="0"/>
    <n v="0"/>
  </r>
  <r>
    <s v="15A94AD5"/>
    <x v="27"/>
    <n v="1437158101"/>
    <s v="2AD4A56A"/>
    <n v="32740"/>
    <n v="32740"/>
    <n v="16356"/>
    <n v="16356"/>
    <n v="138"/>
    <n v="138"/>
    <n v="25"/>
    <n v="25"/>
    <n v="2"/>
    <n v="2"/>
    <n v="2"/>
    <n v="2"/>
    <n v="2"/>
    <n v="2"/>
    <n v="0"/>
    <n v="0"/>
    <n v="0"/>
    <n v="0"/>
  </r>
  <r>
    <s v="15BE755F"/>
    <x v="27"/>
    <n v="1438545247"/>
    <s v="2ADF3AAF"/>
    <n v="32737"/>
    <n v="32737"/>
    <n v="32737"/>
    <n v="514"/>
    <n v="237"/>
    <n v="74"/>
    <n v="23"/>
    <n v="23"/>
    <n v="16"/>
    <n v="5"/>
    <n v="2"/>
    <n v="2"/>
    <n v="2"/>
    <n v="2"/>
    <n v="2"/>
    <n v="2"/>
    <n v="2"/>
    <n v="2"/>
  </r>
  <r>
    <s v="172CFDF3"/>
    <x v="27"/>
    <n v="1462566387"/>
    <s v="2B967EF9"/>
    <n v="8371683"/>
    <n v="38564"/>
    <n v="1777"/>
    <n v="396"/>
    <n v="63"/>
    <n v="63"/>
    <n v="34"/>
    <n v="22"/>
    <n v="19"/>
    <n v="16"/>
    <n v="16"/>
    <n v="3"/>
    <n v="3"/>
    <n v="3"/>
    <n v="1"/>
    <n v="1"/>
    <n v="1"/>
    <n v="1"/>
  </r>
  <r>
    <s v="1DF68557"/>
    <x v="27"/>
    <n v="1576437079"/>
    <s v="2EFB42AB"/>
    <n v="1073741793"/>
    <n v="19534"/>
    <n v="1765"/>
    <n v="342"/>
    <n v="267"/>
    <n v="56"/>
    <n v="47"/>
    <n v="23"/>
    <n v="16"/>
    <n v="9"/>
    <n v="2"/>
    <n v="2"/>
    <n v="2"/>
    <n v="2"/>
    <n v="2"/>
    <n v="2"/>
    <n v="2"/>
    <n v="0"/>
  </r>
  <r>
    <s v="2030B9C7"/>
    <x v="27"/>
    <n v="1613806023"/>
    <s v="30185CE3"/>
    <n v="536870881"/>
    <n v="536870881"/>
    <n v="1762"/>
    <n v="1762"/>
    <n v="148"/>
    <n v="148"/>
    <n v="31"/>
    <n v="31"/>
    <n v="15"/>
    <n v="15"/>
    <n v="1"/>
    <n v="1"/>
    <n v="0"/>
    <n v="0"/>
    <n v="0"/>
    <n v="0"/>
    <n v="0"/>
    <n v="0"/>
  </r>
  <r>
    <s v="2220E663"/>
    <x v="27"/>
    <n v="1646323299"/>
    <s v="31107331"/>
    <n v="1073741793"/>
    <n v="55080"/>
    <n v="4958"/>
    <n v="457"/>
    <n v="158"/>
    <n v="77"/>
    <n v="36"/>
    <n v="21"/>
    <n v="10"/>
    <n v="9"/>
    <n v="4"/>
    <n v="0"/>
    <n v="0"/>
    <n v="0"/>
    <n v="0"/>
    <n v="0"/>
    <n v="0"/>
    <n v="0"/>
  </r>
  <r>
    <s v="2268545F"/>
    <x v="27"/>
    <n v="1651004511"/>
    <s v="31342A2F"/>
    <n v="1073741793"/>
    <n v="212811"/>
    <n v="1604"/>
    <n v="318"/>
    <n v="78"/>
    <n v="78"/>
    <n v="41"/>
    <n v="28"/>
    <n v="16"/>
    <n v="15"/>
    <n v="11"/>
    <n v="7"/>
    <n v="6"/>
    <n v="0"/>
    <n v="0"/>
    <n v="0"/>
    <n v="0"/>
    <n v="0"/>
  </r>
  <r>
    <s v="28A55347"/>
    <x v="27"/>
    <n v="1755665223"/>
    <s v="3452A9A3"/>
    <n v="1073741793"/>
    <n v="71125"/>
    <n v="2113"/>
    <n v="328"/>
    <n v="112"/>
    <n v="41"/>
    <n v="29"/>
    <n v="25"/>
    <n v="12"/>
    <n v="12"/>
    <n v="12"/>
    <n v="12"/>
    <n v="4"/>
    <n v="0"/>
    <n v="0"/>
    <n v="0"/>
    <n v="0"/>
    <n v="0"/>
  </r>
  <r>
    <s v="2991C01B"/>
    <x v="27"/>
    <n v="1771159579"/>
    <s v="34C8E00D"/>
    <n v="96"/>
    <n v="96"/>
    <n v="40"/>
    <n v="40"/>
    <n v="36"/>
    <n v="36"/>
    <n v="36"/>
    <n v="36"/>
    <n v="36"/>
    <n v="6"/>
    <n v="6"/>
    <n v="0"/>
    <n v="0"/>
    <n v="0"/>
    <n v="0"/>
    <n v="0"/>
    <n v="0"/>
    <n v="0"/>
  </r>
  <r>
    <s v="2B71A17F"/>
    <x v="27"/>
    <n v="1802609023"/>
    <s v="35B8D0BF"/>
    <n v="1073741793"/>
    <n v="32573"/>
    <n v="2019"/>
    <n v="450"/>
    <n v="96"/>
    <n v="76"/>
    <n v="71"/>
    <n v="24"/>
    <n v="18"/>
    <n v="9"/>
    <n v="4"/>
    <n v="4"/>
    <n v="4"/>
    <n v="2"/>
    <n v="1"/>
    <n v="1"/>
    <n v="1"/>
    <n v="0"/>
  </r>
  <r>
    <s v="3934164F"/>
    <x v="27"/>
    <n v="2033456719"/>
    <s v="3C9A0B27"/>
    <n v="56"/>
    <n v="56"/>
    <n v="14"/>
    <n v="14"/>
    <n v="14"/>
    <n v="14"/>
    <n v="14"/>
    <n v="14"/>
    <n v="14"/>
    <n v="14"/>
    <n v="14"/>
    <n v="14"/>
    <n v="6"/>
    <n v="6"/>
    <n v="0"/>
    <n v="0"/>
    <n v="0"/>
    <n v="0"/>
  </r>
  <r>
    <s v="3AC0333F"/>
    <x v="27"/>
    <n v="2059416383"/>
    <s v="3D60199F"/>
    <n v="1073741793"/>
    <n v="32233"/>
    <n v="1633"/>
    <n v="385"/>
    <n v="158"/>
    <n v="125"/>
    <n v="29"/>
    <n v="23"/>
    <n v="3"/>
    <n v="3"/>
    <n v="1"/>
    <n v="1"/>
    <n v="1"/>
    <n v="1"/>
    <n v="1"/>
    <n v="0"/>
    <n v="0"/>
    <n v="0"/>
  </r>
  <r>
    <s v="9"/>
    <x v="28"/>
    <n v="2147483657"/>
    <s v="40000004"/>
    <n v="214748361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7"/>
    <x v="28"/>
    <n v="2147483799"/>
    <s v="4000004B"/>
    <n v="1073741792"/>
    <n v="1073741792"/>
    <n v="2674"/>
    <n v="2674"/>
    <n v="0"/>
    <n v="0"/>
    <n v="0"/>
    <n v="0"/>
    <n v="0"/>
    <n v="0"/>
    <n v="0"/>
    <n v="0"/>
    <n v="0"/>
    <n v="0"/>
    <n v="0"/>
    <n v="0"/>
    <n v="0"/>
    <n v="0"/>
  </r>
  <r>
    <s v="177"/>
    <x v="28"/>
    <n v="2147484023"/>
    <s v="400000BB"/>
    <n v="1073215458"/>
    <n v="1073215458"/>
    <n v="3122"/>
    <n v="3122"/>
    <n v="3"/>
    <n v="3"/>
    <n v="0"/>
    <n v="0"/>
    <n v="0"/>
    <n v="0"/>
    <n v="0"/>
    <n v="0"/>
    <n v="0"/>
    <n v="0"/>
    <n v="0"/>
    <n v="0"/>
    <n v="0"/>
    <n v="0"/>
  </r>
  <r>
    <s v="C3001"/>
    <x v="28"/>
    <n v="2148282369"/>
    <s v="40061800"/>
    <n v="32738"/>
    <n v="32738"/>
    <n v="32738"/>
    <n v="32738"/>
    <n v="0"/>
    <n v="0"/>
    <n v="0"/>
    <n v="0"/>
    <n v="0"/>
    <n v="0"/>
    <n v="0"/>
    <n v="0"/>
    <n v="0"/>
    <n v="0"/>
    <n v="0"/>
    <n v="0"/>
    <n v="0"/>
    <n v="0"/>
  </r>
  <r>
    <s v="D419FF"/>
    <x v="28"/>
    <n v="2161383935"/>
    <s v="406A0CFF"/>
    <n v="992"/>
    <n v="992"/>
    <n v="992"/>
    <n v="992"/>
    <n v="992"/>
    <n v="992"/>
    <n v="43"/>
    <n v="43"/>
    <n v="10"/>
    <n v="10"/>
    <n v="1"/>
    <n v="1"/>
    <n v="1"/>
    <n v="1"/>
    <n v="0"/>
    <n v="0"/>
    <n v="0"/>
    <n v="0"/>
  </r>
  <r>
    <s v="1ABD30B"/>
    <x v="28"/>
    <n v="2175521547"/>
    <s v="40D5E985"/>
    <n v="2147483616"/>
    <n v="57299"/>
    <n v="1437"/>
    <n v="158"/>
    <n v="132"/>
    <n v="42"/>
    <n v="42"/>
    <n v="31"/>
    <n v="15"/>
    <n v="15"/>
    <n v="13"/>
    <n v="13"/>
    <n v="6"/>
    <n v="0"/>
    <n v="0"/>
    <n v="0"/>
    <n v="0"/>
    <n v="0"/>
  </r>
  <r>
    <s v="3BE548F"/>
    <x v="28"/>
    <n v="2210288783"/>
    <s v="41DF2A47"/>
    <n v="2147483616"/>
    <n v="24992"/>
    <n v="2361"/>
    <n v="279"/>
    <n v="160"/>
    <n v="67"/>
    <n v="46"/>
    <n v="20"/>
    <n v="12"/>
    <n v="11"/>
    <n v="9"/>
    <n v="9"/>
    <n v="9"/>
    <n v="9"/>
    <n v="1"/>
    <n v="0"/>
    <n v="0"/>
    <n v="0"/>
  </r>
  <r>
    <s v="AD46A03"/>
    <x v="28"/>
    <n v="2329176579"/>
    <s v="456A3501"/>
    <n v="284"/>
    <n v="284"/>
    <n v="47"/>
    <n v="47"/>
    <n v="36"/>
    <n v="36"/>
    <n v="36"/>
    <n v="36"/>
    <n v="36"/>
    <n v="18"/>
    <n v="9"/>
    <n v="0"/>
    <n v="0"/>
    <n v="0"/>
    <n v="0"/>
    <n v="0"/>
    <n v="0"/>
    <n v="0"/>
  </r>
  <r>
    <s v="C1DC77F"/>
    <x v="28"/>
    <n v="2350761855"/>
    <s v="460EE3BF"/>
    <n v="2147483616"/>
    <n v="58790"/>
    <n v="1420"/>
    <n v="452"/>
    <n v="84"/>
    <n v="52"/>
    <n v="45"/>
    <n v="39"/>
    <n v="35"/>
    <n v="13"/>
    <n v="1"/>
    <n v="1"/>
    <n v="1"/>
    <n v="1"/>
    <n v="1"/>
    <n v="1"/>
    <n v="1"/>
    <n v="0"/>
  </r>
  <r>
    <s v="DCAD4F9"/>
    <x v="28"/>
    <n v="2378880249"/>
    <s v="46E56A7C"/>
    <n v="938599400"/>
    <n v="938599400"/>
    <n v="1453"/>
    <n v="1453"/>
    <n v="162"/>
    <n v="162"/>
    <n v="28"/>
    <n v="28"/>
    <n v="17"/>
    <n v="17"/>
    <n v="8"/>
    <n v="8"/>
    <n v="8"/>
    <n v="8"/>
    <n v="4"/>
    <n v="4"/>
    <n v="0"/>
    <n v="0"/>
  </r>
  <r>
    <s v="E9C0759"/>
    <x v="28"/>
    <n v="2392590169"/>
    <s v="474E03AC"/>
    <n v="2147483616"/>
    <n v="24098"/>
    <n v="6168"/>
    <n v="510"/>
    <n v="149"/>
    <n v="98"/>
    <n v="45"/>
    <n v="22"/>
    <n v="22"/>
    <n v="15"/>
    <n v="9"/>
    <n v="3"/>
    <n v="3"/>
    <n v="0"/>
    <n v="0"/>
    <n v="0"/>
    <n v="0"/>
    <n v="0"/>
  </r>
  <r>
    <s v="FA5B357"/>
    <x v="28"/>
    <n v="2410001239"/>
    <s v="47D2D9AB"/>
    <n v="2147385314"/>
    <n v="88286"/>
    <n v="2108"/>
    <n v="669"/>
    <n v="191"/>
    <n v="49"/>
    <n v="49"/>
    <n v="29"/>
    <n v="15"/>
    <n v="14"/>
    <n v="7"/>
    <n v="6"/>
    <n v="6"/>
    <n v="6"/>
    <n v="5"/>
    <n v="2"/>
    <n v="2"/>
    <n v="0"/>
  </r>
  <r>
    <s v="FCC4AC9"/>
    <x v="28"/>
    <n v="2412530377"/>
    <s v="47E62564"/>
    <n v="357886604"/>
    <n v="357886604"/>
    <n v="2703"/>
    <n v="2703"/>
    <n v="174"/>
    <n v="174"/>
    <n v="39"/>
    <n v="39"/>
    <n v="17"/>
    <n v="17"/>
    <n v="16"/>
    <n v="16"/>
    <n v="4"/>
    <n v="4"/>
    <n v="0"/>
    <n v="0"/>
    <n v="0"/>
    <n v="0"/>
  </r>
  <r>
    <s v="13E5E56B"/>
    <x v="28"/>
    <n v="2481317227"/>
    <s v="49F2F2B5"/>
    <n v="2147483616"/>
    <n v="79707"/>
    <n v="2486"/>
    <n v="574"/>
    <n v="147"/>
    <n v="147"/>
    <n v="36"/>
    <n v="23"/>
    <n v="21"/>
    <n v="13"/>
    <n v="6"/>
    <n v="3"/>
    <n v="3"/>
    <n v="3"/>
    <n v="3"/>
    <n v="3"/>
    <n v="2"/>
    <n v="0"/>
  </r>
  <r>
    <s v="14619FAD"/>
    <x v="28"/>
    <n v="2489425837"/>
    <s v="4A30CFD6"/>
    <n v="2147483616"/>
    <n v="39591"/>
    <n v="1518"/>
    <n v="320"/>
    <n v="139"/>
    <n v="90"/>
    <n v="81"/>
    <n v="18"/>
    <n v="18"/>
    <n v="14"/>
    <n v="9"/>
    <n v="7"/>
    <n v="5"/>
    <n v="5"/>
    <n v="3"/>
    <n v="0"/>
    <n v="0"/>
    <n v="0"/>
  </r>
  <r>
    <s v="147DACD7"/>
    <x v="28"/>
    <n v="2491264215"/>
    <s v="4A3ED66B"/>
    <n v="2147483616"/>
    <n v="101769"/>
    <n v="2646"/>
    <n v="450"/>
    <n v="6"/>
    <n v="6"/>
    <n v="6"/>
    <n v="6"/>
    <n v="6"/>
    <n v="6"/>
    <n v="6"/>
    <n v="6"/>
    <n v="6"/>
    <n v="6"/>
    <n v="5"/>
    <n v="2"/>
    <n v="2"/>
    <n v="0"/>
  </r>
  <r>
    <s v="14B3C703"/>
    <x v="28"/>
    <n v="2494809859"/>
    <s v="4A59E381"/>
    <n v="2147483616"/>
    <n v="69278"/>
    <n v="1131"/>
    <n v="554"/>
    <n v="124"/>
    <n v="76"/>
    <n v="47"/>
    <n v="43"/>
    <n v="22"/>
    <n v="11"/>
    <n v="11"/>
    <n v="10"/>
    <n v="10"/>
    <n v="0"/>
    <n v="0"/>
    <n v="0"/>
    <n v="0"/>
    <n v="0"/>
  </r>
  <r>
    <s v="17E875D3"/>
    <x v="28"/>
    <n v="2548594131"/>
    <s v="4BF43AE9"/>
    <n v="2147483616"/>
    <n v="68274"/>
    <n v="2788"/>
    <n v="1019"/>
    <n v="147"/>
    <n v="73"/>
    <n v="35"/>
    <n v="21"/>
    <n v="21"/>
    <n v="8"/>
    <n v="8"/>
    <n v="8"/>
    <n v="4"/>
    <n v="3"/>
    <n v="2"/>
    <n v="2"/>
    <n v="1"/>
    <n v="0"/>
  </r>
  <r>
    <s v="1FD4D475"/>
    <x v="28"/>
    <n v="2681525365"/>
    <s v="4FEA6A3A"/>
    <n v="2147483616"/>
    <n v="23848"/>
    <n v="2157"/>
    <n v="339"/>
    <n v="40"/>
    <n v="40"/>
    <n v="40"/>
    <n v="26"/>
    <n v="25"/>
    <n v="24"/>
    <n v="10"/>
    <n v="3"/>
    <n v="2"/>
    <n v="2"/>
    <n v="2"/>
    <n v="2"/>
    <n v="2"/>
    <n v="0"/>
  </r>
  <r>
    <s v="25548665"/>
    <x v="28"/>
    <n v="2773780069"/>
    <s v="52AA4332"/>
    <n v="1073741792"/>
    <n v="1073741792"/>
    <n v="4957"/>
    <n v="4957"/>
    <n v="157"/>
    <n v="157"/>
    <n v="35"/>
    <n v="35"/>
    <n v="9"/>
    <n v="9"/>
    <n v="3"/>
    <n v="3"/>
    <n v="0"/>
    <n v="0"/>
    <n v="0"/>
    <n v="0"/>
    <n v="0"/>
    <n v="0"/>
  </r>
  <r>
    <s v="25A48DC3"/>
    <x v="28"/>
    <n v="2779024835"/>
    <s v="52D246E1"/>
    <n v="22020044"/>
    <n v="21758"/>
    <n v="2792"/>
    <n v="474"/>
    <n v="132"/>
    <n v="82"/>
    <n v="61"/>
    <n v="23"/>
    <n v="23"/>
    <n v="14"/>
    <n v="14"/>
    <n v="12"/>
    <n v="12"/>
    <n v="0"/>
    <n v="0"/>
    <n v="0"/>
    <n v="0"/>
    <n v="0"/>
  </r>
  <r>
    <s v="336A2E4B"/>
    <x v="28"/>
    <n v="3010080331"/>
    <s v="59B51725"/>
    <n v="2147483616"/>
    <n v="38610"/>
    <n v="1932"/>
    <n v="386"/>
    <n v="143"/>
    <n v="52"/>
    <n v="52"/>
    <n v="51"/>
    <n v="11"/>
    <n v="11"/>
    <n v="11"/>
    <n v="7"/>
    <n v="6"/>
    <n v="3"/>
    <n v="3"/>
    <n v="0"/>
    <n v="0"/>
    <n v="0"/>
  </r>
  <r>
    <s v="41E52417"/>
    <x v="28"/>
    <n v="3253019671"/>
    <s v="60F2920B"/>
    <n v="992"/>
    <n v="992"/>
    <n v="992"/>
    <n v="992"/>
    <n v="992"/>
    <n v="992"/>
    <n v="53"/>
    <n v="53"/>
    <n v="10"/>
    <n v="10"/>
    <n v="9"/>
    <n v="9"/>
    <n v="0"/>
    <n v="0"/>
    <n v="0"/>
    <n v="0"/>
    <n v="0"/>
    <n v="0"/>
  </r>
  <r>
    <s v="4C4965D7"/>
    <x v="28"/>
    <n v="3427362263"/>
    <s v="6624B2EB"/>
    <n v="713031564"/>
    <n v="129449"/>
    <n v="1806"/>
    <n v="587"/>
    <n v="109"/>
    <n v="73"/>
    <n v="48"/>
    <n v="27"/>
    <n v="19"/>
    <n v="18"/>
    <n v="18"/>
    <n v="3"/>
    <n v="3"/>
    <n v="3"/>
    <n v="3"/>
    <n v="0"/>
    <n v="0"/>
    <n v="0"/>
  </r>
  <r>
    <s v="4D9A6A6F"/>
    <x v="28"/>
    <n v="3449449071"/>
    <s v="66CD3537"/>
    <n v="2147483616"/>
    <n v="89836"/>
    <n v="2279"/>
    <n v="363"/>
    <n v="319"/>
    <n v="88"/>
    <n v="45"/>
    <n v="30"/>
    <n v="11"/>
    <n v="11"/>
    <n v="3"/>
    <n v="3"/>
    <n v="3"/>
    <n v="2"/>
    <n v="2"/>
    <n v="2"/>
    <n v="2"/>
    <n v="0"/>
  </r>
  <r>
    <s v="520D8A81"/>
    <x v="28"/>
    <n v="3524102785"/>
    <s v="6906C540"/>
    <n v="32736"/>
    <n v="32736"/>
    <n v="32736"/>
    <n v="32736"/>
    <n v="55"/>
    <n v="55"/>
    <n v="30"/>
    <n v="30"/>
    <n v="11"/>
    <n v="11"/>
    <n v="0"/>
    <n v="0"/>
    <n v="0"/>
    <n v="0"/>
    <n v="0"/>
    <n v="0"/>
    <n v="0"/>
    <n v="0"/>
  </r>
  <r>
    <s v="57DC507F"/>
    <x v="28"/>
    <n v="3621539967"/>
    <s v="6BEE283F"/>
    <n v="95"/>
    <n v="95"/>
    <n v="39"/>
    <n v="39"/>
    <n v="35"/>
    <n v="35"/>
    <n v="35"/>
    <n v="35"/>
    <n v="35"/>
    <n v="35"/>
    <n v="8"/>
    <n v="8"/>
    <n v="1"/>
    <n v="1"/>
    <n v="1"/>
    <n v="1"/>
    <n v="1"/>
    <n v="1"/>
  </r>
  <r>
    <s v="58E8171B"/>
    <x v="28"/>
    <n v="3639088923"/>
    <s v="6C740B8D"/>
    <n v="485"/>
    <n v="485"/>
    <n v="100"/>
    <n v="100"/>
    <n v="100"/>
    <n v="100"/>
    <n v="100"/>
    <n v="100"/>
    <n v="7"/>
    <n v="7"/>
    <n v="2"/>
    <n v="2"/>
    <n v="2"/>
    <n v="2"/>
    <n v="0"/>
    <n v="0"/>
    <n v="0"/>
    <n v="0"/>
  </r>
  <r>
    <s v="5A1298BB"/>
    <x v="28"/>
    <n v="3658651835"/>
    <s v="6D094C5D"/>
    <n v="3035"/>
    <n v="3035"/>
    <n v="137"/>
    <n v="137"/>
    <n v="50"/>
    <n v="50"/>
    <n v="22"/>
    <n v="22"/>
    <n v="11"/>
    <n v="11"/>
    <n v="11"/>
    <n v="11"/>
    <n v="11"/>
    <n v="11"/>
    <n v="0"/>
    <n v="0"/>
    <n v="0"/>
    <n v="0"/>
  </r>
  <r>
    <s v="60B47357"/>
    <x v="28"/>
    <n v="3769922391"/>
    <s v="705A39AB"/>
    <n v="2147483616"/>
    <n v="54608"/>
    <n v="826"/>
    <n v="327"/>
    <n v="130"/>
    <n v="91"/>
    <n v="65"/>
    <n v="26"/>
    <n v="18"/>
    <n v="18"/>
    <n v="18"/>
    <n v="6"/>
    <n v="4"/>
    <n v="2"/>
    <n v="2"/>
    <n v="0"/>
    <n v="0"/>
    <n v="0"/>
  </r>
  <r>
    <s v="66FC6257"/>
    <x v="28"/>
    <n v="3875299927"/>
    <s v="737E312B"/>
    <n v="2147483616"/>
    <n v="335041"/>
    <n v="2609"/>
    <n v="214"/>
    <n v="140"/>
    <n v="55"/>
    <n v="45"/>
    <n v="30"/>
    <n v="7"/>
    <n v="7"/>
    <n v="7"/>
    <n v="5"/>
    <n v="4"/>
    <n v="4"/>
    <n v="1"/>
    <n v="1"/>
    <n v="1"/>
    <n v="0"/>
  </r>
  <r>
    <s v="69F3CF97"/>
    <x v="28"/>
    <n v="3925069719"/>
    <s v="74F9E7CB"/>
    <n v="32738"/>
    <n v="32738"/>
    <n v="32738"/>
    <n v="32738"/>
    <n v="151"/>
    <n v="151"/>
    <n v="14"/>
    <n v="14"/>
    <n v="13"/>
    <n v="13"/>
    <n v="7"/>
    <n v="7"/>
    <n v="1"/>
    <n v="1"/>
    <n v="1"/>
    <n v="1"/>
    <n v="1"/>
    <n v="1"/>
  </r>
  <r>
    <s v="AF"/>
    <x v="29"/>
    <n v="4294967471"/>
    <s v="80000057"/>
    <n v="4294967263"/>
    <n v="107274"/>
    <n v="2770"/>
    <n v="325"/>
    <n v="2"/>
    <n v="0"/>
    <n v="0"/>
    <n v="0"/>
    <n v="0"/>
    <n v="0"/>
    <n v="0"/>
    <n v="0"/>
    <n v="0"/>
    <n v="0"/>
    <n v="0"/>
    <n v="0"/>
    <n v="0"/>
    <n v="0"/>
  </r>
  <r>
    <s v="E5"/>
    <x v="29"/>
    <n v="4294967525"/>
    <s v="80000072"/>
    <n v="1761607438"/>
    <n v="1761607438"/>
    <n v="4113"/>
    <n v="4113"/>
    <n v="0"/>
    <n v="0"/>
    <n v="0"/>
    <n v="0"/>
    <n v="0"/>
    <n v="0"/>
    <n v="0"/>
    <n v="0"/>
    <n v="0"/>
    <n v="0"/>
    <n v="0"/>
    <n v="0"/>
    <n v="0"/>
    <n v="0"/>
  </r>
  <r>
    <s v="1ED"/>
    <x v="29"/>
    <n v="4294967789"/>
    <s v="800000F6"/>
    <n v="715128459"/>
    <n v="715128459"/>
    <n v="2738"/>
    <n v="2738"/>
    <n v="100"/>
    <n v="100"/>
    <n v="0"/>
    <n v="0"/>
    <n v="0"/>
    <n v="0"/>
    <n v="0"/>
    <n v="0"/>
    <n v="0"/>
    <n v="0"/>
    <n v="0"/>
    <n v="0"/>
    <n v="0"/>
    <n v="0"/>
  </r>
  <r>
    <s v="571B"/>
    <x v="29"/>
    <n v="4294989595"/>
    <s v="80002B8D"/>
    <n v="2147483615"/>
    <n v="2147483615"/>
    <n v="3525"/>
    <n v="3525"/>
    <n v="176"/>
    <n v="176"/>
    <n v="59"/>
    <n v="59"/>
    <n v="0"/>
    <n v="0"/>
    <n v="0"/>
    <n v="0"/>
    <n v="0"/>
    <n v="0"/>
    <n v="0"/>
    <n v="0"/>
    <n v="0"/>
    <n v="0"/>
  </r>
  <r>
    <s v="210801"/>
    <x v="29"/>
    <n v="4297132033"/>
    <s v="80108400"/>
    <n v="65505"/>
    <n v="65505"/>
    <n v="65505"/>
    <n v="0"/>
    <n v="0"/>
    <n v="0"/>
    <n v="0"/>
    <n v="0"/>
    <n v="0"/>
    <n v="0"/>
    <n v="0"/>
    <n v="0"/>
    <n v="0"/>
    <n v="0"/>
    <n v="0"/>
    <n v="0"/>
    <n v="0"/>
    <n v="0"/>
  </r>
  <r>
    <s v="3AFCE8F"/>
    <x v="29"/>
    <n v="4356820623"/>
    <s v="81D7E747"/>
    <n v="4294967263"/>
    <n v="27933"/>
    <n v="2311"/>
    <n v="664"/>
    <n v="199"/>
    <n v="70"/>
    <n v="58"/>
    <n v="33"/>
    <n v="18"/>
    <n v="18"/>
    <n v="16"/>
    <n v="15"/>
    <n v="1"/>
    <n v="1"/>
    <n v="1"/>
    <n v="1"/>
    <n v="1"/>
    <n v="0"/>
  </r>
  <r>
    <s v="4811DB7"/>
    <x v="29"/>
    <n v="4370537911"/>
    <s v="82408EDB"/>
    <n v="65011649"/>
    <n v="65011649"/>
    <n v="1746"/>
    <n v="1746"/>
    <n v="120"/>
    <n v="120"/>
    <n v="45"/>
    <n v="45"/>
    <n v="21"/>
    <n v="21"/>
    <n v="9"/>
    <n v="9"/>
    <n v="0"/>
    <n v="0"/>
    <n v="0"/>
    <n v="0"/>
    <n v="0"/>
    <n v="0"/>
  </r>
  <r>
    <s v="4C11DB7"/>
    <x v="29"/>
    <n v="4374732215"/>
    <s v="82608EDB"/>
    <n v="4294967263"/>
    <n v="91607"/>
    <n v="2974"/>
    <n v="268"/>
    <n v="171"/>
    <n v="91"/>
    <n v="57"/>
    <n v="34"/>
    <n v="21"/>
    <n v="12"/>
    <n v="10"/>
    <n v="10"/>
    <n v="10"/>
    <n v="0"/>
    <n v="0"/>
    <n v="0"/>
    <n v="0"/>
    <n v="0"/>
  </r>
  <r>
    <s v="B72AC3B"/>
    <x v="29"/>
    <n v="4487031867"/>
    <s v="85B9561D"/>
    <n v="3758096345"/>
    <n v="182765"/>
    <n v="4916"/>
    <n v="575"/>
    <n v="106"/>
    <n v="86"/>
    <n v="47"/>
    <n v="41"/>
    <n v="38"/>
    <n v="18"/>
    <n v="9"/>
    <n v="9"/>
    <n v="6"/>
    <n v="2"/>
    <n v="2"/>
    <n v="0"/>
    <n v="0"/>
    <n v="0"/>
  </r>
  <r>
    <s v="E838E4D"/>
    <x v="29"/>
    <n v="4538469965"/>
    <s v="8741C726"/>
    <n v="4294967263"/>
    <n v="93289"/>
    <n v="2083"/>
    <n v="725"/>
    <n v="249"/>
    <n v="163"/>
    <n v="58"/>
    <n v="30"/>
    <n v="13"/>
    <n v="13"/>
    <n v="7"/>
    <n v="3"/>
    <n v="3"/>
    <n v="0"/>
    <n v="0"/>
    <n v="0"/>
    <n v="0"/>
    <n v="0"/>
  </r>
  <r>
    <s v="E92C2CD"/>
    <x v="29"/>
    <n v="4539466445"/>
    <s v="87496166"/>
    <n v="4294967263"/>
    <n v="126795"/>
    <n v="2098"/>
    <n v="272"/>
    <n v="103"/>
    <n v="103"/>
    <n v="52"/>
    <n v="35"/>
    <n v="21"/>
    <n v="15"/>
    <n v="15"/>
    <n v="14"/>
    <n v="14"/>
    <n v="0"/>
    <n v="0"/>
    <n v="0"/>
    <n v="0"/>
    <n v="0"/>
  </r>
  <r>
    <s v="18E8DDA9"/>
    <x v="29"/>
    <n v="4712881577"/>
    <s v="8C746ED4"/>
    <n v="4294967263"/>
    <n v="116655"/>
    <n v="1682"/>
    <n v="490"/>
    <n v="102"/>
    <n v="76"/>
    <n v="67"/>
    <n v="42"/>
    <n v="22"/>
    <n v="15"/>
    <n v="10"/>
    <n v="10"/>
    <n v="10"/>
    <n v="10"/>
    <n v="4"/>
    <n v="0"/>
    <n v="0"/>
    <n v="0"/>
  </r>
  <r>
    <s v="1C46E3DF"/>
    <x v="29"/>
    <n v="4769375199"/>
    <s v="8E2371EF"/>
    <n v="4294967263"/>
    <n v="118103"/>
    <n v="2438"/>
    <n v="1199"/>
    <n v="201"/>
    <n v="66"/>
    <n v="45"/>
    <n v="38"/>
    <n v="24"/>
    <n v="14"/>
    <n v="10"/>
    <n v="6"/>
    <n v="1"/>
    <n v="1"/>
    <n v="1"/>
    <n v="1"/>
    <n v="1"/>
    <n v="0"/>
  </r>
  <r>
    <s v="1DCA6D1F"/>
    <x v="29"/>
    <n v="4794772767"/>
    <s v="8EE5368F"/>
    <n v="4294967263"/>
    <n v="82664"/>
    <n v="2704"/>
    <n v="489"/>
    <n v="145"/>
    <n v="86"/>
    <n v="30"/>
    <n v="27"/>
    <n v="27"/>
    <n v="27"/>
    <n v="10"/>
    <n v="6"/>
    <n v="6"/>
    <n v="4"/>
    <n v="4"/>
    <n v="3"/>
    <n v="1"/>
    <n v="0"/>
  </r>
  <r>
    <s v="1DFA979B"/>
    <x v="29"/>
    <n v="4797929371"/>
    <s v="8EFD4BCD"/>
    <n v="4294967263"/>
    <n v="115159"/>
    <n v="1173"/>
    <n v="469"/>
    <n v="157"/>
    <n v="96"/>
    <n v="6"/>
    <n v="6"/>
    <n v="6"/>
    <n v="6"/>
    <n v="6"/>
    <n v="6"/>
    <n v="6"/>
    <n v="6"/>
    <n v="6"/>
    <n v="4"/>
    <n v="1"/>
    <n v="1"/>
  </r>
  <r>
    <s v="1EDC6F41"/>
    <x v="29"/>
    <n v="4812730177"/>
    <s v="8F6E37A0"/>
    <n v="2147483615"/>
    <n v="2147483615"/>
    <n v="5243"/>
    <n v="5243"/>
    <n v="177"/>
    <n v="177"/>
    <n v="47"/>
    <n v="47"/>
    <n v="20"/>
    <n v="20"/>
    <n v="8"/>
    <n v="8"/>
    <n v="6"/>
    <n v="6"/>
    <n v="1"/>
    <n v="1"/>
    <n v="0"/>
    <n v="0"/>
  </r>
  <r>
    <s v="20044009"/>
    <x v="29"/>
    <n v="4832116745"/>
    <s v="90022004"/>
    <n v="65506"/>
    <n v="65506"/>
    <n v="32738"/>
    <n v="32738"/>
    <n v="0"/>
    <n v="0"/>
    <n v="0"/>
    <n v="0"/>
    <n v="0"/>
    <n v="0"/>
    <n v="0"/>
    <n v="0"/>
    <n v="0"/>
    <n v="0"/>
    <n v="0"/>
    <n v="0"/>
    <n v="0"/>
    <n v="0"/>
  </r>
  <r>
    <s v="27673637"/>
    <x v="29"/>
    <n v="4956042807"/>
    <s v="93B39B1B"/>
    <n v="4294967263"/>
    <n v="41385"/>
    <n v="1745"/>
    <n v="515"/>
    <n v="210"/>
    <n v="71"/>
    <n v="67"/>
    <n v="32"/>
    <n v="29"/>
    <n v="20"/>
    <n v="20"/>
    <n v="8"/>
    <n v="4"/>
    <n v="4"/>
    <n v="4"/>
    <n v="2"/>
    <n v="1"/>
    <n v="0"/>
  </r>
  <r>
    <s v="28BA08BB"/>
    <x v="29"/>
    <n v="4978247867"/>
    <s v="945D045D"/>
    <n v="4294967263"/>
    <n v="184268"/>
    <n v="3603"/>
    <n v="526"/>
    <n v="136"/>
    <n v="100"/>
    <n v="48"/>
    <n v="38"/>
    <n v="38"/>
    <n v="10"/>
    <n v="10"/>
    <n v="10"/>
    <n v="4"/>
    <n v="0"/>
    <n v="0"/>
    <n v="0"/>
    <n v="0"/>
    <n v="0"/>
  </r>
  <r>
    <s v="2A1D7F5D"/>
    <x v="29"/>
    <n v="5001543517"/>
    <s v="950EBFAE"/>
    <n v="306184014"/>
    <n v="306184014"/>
    <n v="2340"/>
    <n v="2340"/>
    <n v="162"/>
    <n v="162"/>
    <n v="41"/>
    <n v="41"/>
    <n v="36"/>
    <n v="36"/>
    <n v="2"/>
    <n v="2"/>
    <n v="2"/>
    <n v="2"/>
    <n v="2"/>
    <n v="2"/>
    <n v="2"/>
    <n v="2"/>
  </r>
  <r>
    <s v="2E75F6A3"/>
    <x v="29"/>
    <n v="5074450083"/>
    <s v="973AFB51"/>
    <n v="2147483612"/>
    <n v="2147483612"/>
    <n v="4159"/>
    <n v="4159"/>
    <n v="173"/>
    <n v="173"/>
    <n v="50"/>
    <n v="50"/>
    <n v="8"/>
    <n v="8"/>
    <n v="8"/>
    <n v="8"/>
    <n v="8"/>
    <n v="8"/>
    <n v="5"/>
    <n v="5"/>
    <n v="2"/>
    <n v="2"/>
  </r>
  <r>
    <s v="32583499"/>
    <x v="29"/>
    <n v="5139608729"/>
    <s v="992C1A4C"/>
    <n v="65506"/>
    <n v="65506"/>
    <n v="32738"/>
    <n v="32738"/>
    <n v="134"/>
    <n v="134"/>
    <n v="26"/>
    <n v="26"/>
    <n v="16"/>
    <n v="16"/>
    <n v="3"/>
    <n v="3"/>
    <n v="0"/>
    <n v="0"/>
    <n v="0"/>
    <n v="0"/>
    <n v="0"/>
    <n v="0"/>
  </r>
  <r>
    <s v="32C00699"/>
    <x v="29"/>
    <n v="5146412697"/>
    <s v="9960034C"/>
    <n v="65506"/>
    <n v="65506"/>
    <n v="32738"/>
    <n v="32738"/>
    <n v="193"/>
    <n v="193"/>
    <n v="31"/>
    <n v="31"/>
    <n v="17"/>
    <n v="17"/>
    <n v="0"/>
    <n v="0"/>
    <n v="0"/>
    <n v="0"/>
    <n v="0"/>
    <n v="0"/>
    <n v="0"/>
    <n v="0"/>
  </r>
  <r>
    <s v="3AFF2FAD"/>
    <x v="29"/>
    <n v="5284769709"/>
    <s v="9D7F97D6"/>
    <n v="223"/>
    <n v="223"/>
    <n v="223"/>
    <n v="223"/>
    <n v="223"/>
    <n v="223"/>
    <n v="223"/>
    <n v="46"/>
    <n v="12"/>
    <n v="12"/>
    <n v="8"/>
    <n v="8"/>
    <n v="2"/>
    <n v="2"/>
    <n v="2"/>
    <n v="2"/>
    <n v="1"/>
    <n v="1"/>
  </r>
  <r>
    <s v="3B328FFB"/>
    <x v="29"/>
    <n v="5288136699"/>
    <s v="9D9947FD"/>
    <n v="4294967263"/>
    <n v="146826"/>
    <n v="8162"/>
    <n v="361"/>
    <n v="145"/>
    <n v="60"/>
    <n v="56"/>
    <n v="33"/>
    <n v="16"/>
    <n v="16"/>
    <n v="6"/>
    <n v="6"/>
    <n v="4"/>
    <n v="4"/>
    <n v="1"/>
    <n v="1"/>
    <n v="1"/>
    <n v="1"/>
  </r>
  <r>
    <s v="41295F6B"/>
    <x v="29"/>
    <n v="5388197739"/>
    <s v="A094AFB5"/>
    <n v="19"/>
    <n v="19"/>
    <n v="19"/>
    <n v="19"/>
    <n v="19"/>
    <n v="19"/>
    <n v="19"/>
    <n v="19"/>
    <n v="19"/>
    <n v="19"/>
    <n v="19"/>
    <n v="19"/>
    <n v="2"/>
    <n v="2"/>
    <n v="2"/>
    <n v="0"/>
    <n v="0"/>
    <n v="0"/>
  </r>
  <r>
    <s v="44AE52C5"/>
    <x v="29"/>
    <n v="5447242437"/>
    <s v="A2572962"/>
    <n v="73678013"/>
    <n v="73678013"/>
    <n v="3008"/>
    <n v="646"/>
    <n v="132"/>
    <n v="60"/>
    <n v="16"/>
    <n v="16"/>
    <n v="16"/>
    <n v="15"/>
    <n v="15"/>
    <n v="15"/>
    <n v="15"/>
    <n v="0"/>
    <n v="0"/>
    <n v="0"/>
    <n v="0"/>
    <n v="0"/>
  </r>
  <r>
    <s v="50D7C9B7"/>
    <x v="29"/>
    <n v="5651286455"/>
    <s v="A86BE4DB"/>
    <n v="3758096345"/>
    <n v="85881"/>
    <n v="2460"/>
    <n v="754"/>
    <n v="171"/>
    <n v="97"/>
    <n v="50"/>
    <n v="26"/>
    <n v="17"/>
    <n v="11"/>
    <n v="9"/>
    <n v="8"/>
    <n v="7"/>
    <n v="7"/>
    <n v="7"/>
    <n v="2"/>
    <n v="2"/>
    <n v="0"/>
  </r>
  <r>
    <s v="572D7285"/>
    <x v="29"/>
    <n v="5757563525"/>
    <s v="AB96B942"/>
    <n v="65503"/>
    <n v="65503"/>
    <n v="65503"/>
    <n v="997"/>
    <n v="234"/>
    <n v="78"/>
    <n v="48"/>
    <n v="36"/>
    <n v="20"/>
    <n v="6"/>
    <n v="6"/>
    <n v="3"/>
    <n v="2"/>
    <n v="2"/>
    <n v="2"/>
    <n v="0"/>
    <n v="0"/>
    <n v="0"/>
  </r>
  <r>
    <s v="5A0849E7"/>
    <x v="29"/>
    <n v="5805459943"/>
    <s v="AD0424F3"/>
    <n v="4294967263"/>
    <n v="427053"/>
    <n v="817"/>
    <n v="522"/>
    <n v="149"/>
    <n v="63"/>
    <n v="27"/>
    <n v="19"/>
    <n v="19"/>
    <n v="19"/>
    <n v="9"/>
    <n v="9"/>
    <n v="6"/>
    <n v="0"/>
    <n v="0"/>
    <n v="0"/>
    <n v="0"/>
    <n v="0"/>
  </r>
  <r>
    <s v="66715BAD"/>
    <x v="29"/>
    <n v="6013672365"/>
    <s v="B338ADD6"/>
    <n v="4294967263"/>
    <n v="40931"/>
    <n v="1969"/>
    <n v="224"/>
    <n v="198"/>
    <n v="63"/>
    <n v="63"/>
    <n v="58"/>
    <n v="25"/>
    <n v="11"/>
    <n v="11"/>
    <n v="5"/>
    <n v="4"/>
    <n v="2"/>
    <n v="2"/>
    <n v="2"/>
    <n v="2"/>
    <n v="0"/>
  </r>
  <r>
    <s v="6938392D"/>
    <x v="29"/>
    <n v="6060259629"/>
    <s v="B49C1C96"/>
    <n v="484"/>
    <n v="484"/>
    <n v="101"/>
    <n v="101"/>
    <n v="101"/>
    <n v="101"/>
    <n v="100"/>
    <n v="100"/>
    <n v="6"/>
    <n v="6"/>
    <n v="6"/>
    <n v="6"/>
    <n v="6"/>
    <n v="6"/>
    <n v="0"/>
    <n v="0"/>
    <n v="0"/>
    <n v="0"/>
  </r>
  <r>
    <s v="741B8CD7"/>
    <x v="29"/>
    <n v="6242929879"/>
    <s v="BA0DC66B"/>
    <n v="114663"/>
    <n v="114663"/>
    <n v="16360"/>
    <n v="16360"/>
    <n v="152"/>
    <n v="152"/>
    <n v="18"/>
    <n v="18"/>
    <n v="16"/>
    <n v="16"/>
    <n v="4"/>
    <n v="4"/>
    <n v="2"/>
    <n v="2"/>
    <n v="2"/>
    <n v="2"/>
    <n v="0"/>
    <n v="0"/>
  </r>
  <r>
    <s v="814141AB"/>
    <x v="29"/>
    <n v="6463504811"/>
    <s v="C0A0A0D5"/>
    <n v="2147483615"/>
    <n v="2147483615"/>
    <n v="2275"/>
    <n v="2275"/>
    <n v="160"/>
    <n v="160"/>
    <n v="34"/>
    <n v="34"/>
    <n v="7"/>
    <n v="7"/>
    <n v="0"/>
    <n v="0"/>
    <n v="0"/>
    <n v="0"/>
    <n v="0"/>
    <n v="0"/>
    <n v="0"/>
    <n v="0"/>
  </r>
  <r>
    <s v="93A409EB"/>
    <x v="29"/>
    <n v="6771968491"/>
    <s v="C9D204F5"/>
    <n v="2147483615"/>
    <n v="2147483615"/>
    <n v="6167"/>
    <n v="6167"/>
    <n v="148"/>
    <n v="148"/>
    <n v="44"/>
    <n v="44"/>
    <n v="25"/>
    <n v="25"/>
    <n v="8"/>
    <n v="8"/>
    <n v="3"/>
    <n v="3"/>
    <n v="0"/>
    <n v="0"/>
    <n v="0"/>
    <n v="0"/>
  </r>
  <r>
    <s v="A581DE0F"/>
    <x v="29"/>
    <n v="7071718927"/>
    <s v="D2C0EF07"/>
    <n v="4294967263"/>
    <n v="50057"/>
    <n v="971"/>
    <n v="625"/>
    <n v="153"/>
    <n v="91"/>
    <n v="90"/>
    <n v="39"/>
    <n v="11"/>
    <n v="11"/>
    <n v="5"/>
    <n v="5"/>
    <n v="1"/>
    <n v="1"/>
    <n v="1"/>
    <n v="0"/>
    <n v="0"/>
    <n v="0"/>
  </r>
  <r>
    <s v="A833982B"/>
    <x v="29"/>
    <n v="7116920875"/>
    <s v="D419CC15"/>
    <n v="65505"/>
    <n v="65505"/>
    <n v="65505"/>
    <n v="1060"/>
    <n v="81"/>
    <n v="58"/>
    <n v="27"/>
    <n v="27"/>
    <n v="21"/>
    <n v="17"/>
    <n v="3"/>
    <n v="3"/>
    <n v="3"/>
    <n v="0"/>
    <n v="0"/>
    <n v="0"/>
    <n v="0"/>
    <n v="0"/>
  </r>
  <r>
    <s v="C8F698AF"/>
    <x v="29"/>
    <n v="7666571439"/>
    <s v="E47B4C57"/>
    <n v="4294967263"/>
    <n v="58599"/>
    <n v="3333"/>
    <n v="722"/>
    <n v="232"/>
    <n v="107"/>
    <n v="59"/>
    <n v="27"/>
    <n v="6"/>
    <n v="6"/>
    <n v="6"/>
    <n v="6"/>
    <n v="6"/>
    <n v="6"/>
    <n v="6"/>
    <n v="4"/>
    <n v="1"/>
    <n v="0"/>
  </r>
  <r>
    <s v="D120C3B7"/>
    <x v="29"/>
    <n v="7803552695"/>
    <s v="E89061DB"/>
    <n v="469503982"/>
    <n v="469503982"/>
    <n v="2782"/>
    <n v="2782"/>
    <n v="128"/>
    <n v="128"/>
    <n v="38"/>
    <n v="38"/>
    <n v="21"/>
    <n v="21"/>
    <n v="13"/>
    <n v="13"/>
    <n v="13"/>
    <n v="13"/>
    <n v="0"/>
    <n v="0"/>
    <n v="0"/>
    <n v="0"/>
  </r>
  <r>
    <s v="F1922815"/>
    <x v="29"/>
    <n v="8347854869"/>
    <s v="F8C9140A"/>
    <n v="2014"/>
    <n v="2014"/>
    <n v="992"/>
    <n v="992"/>
    <n v="992"/>
    <n v="992"/>
    <n v="66"/>
    <n v="66"/>
    <n v="16"/>
    <n v="16"/>
    <n v="12"/>
    <n v="12"/>
    <n v="0"/>
    <n v="0"/>
    <n v="0"/>
    <n v="0"/>
    <n v="0"/>
    <n v="0"/>
  </r>
  <r>
    <s v="F4ACFB13"/>
    <x v="29"/>
    <n v="8399944467"/>
    <s v="FA567D89"/>
    <n v="65502"/>
    <n v="65502"/>
    <n v="32736"/>
    <n v="32736"/>
    <n v="274"/>
    <n v="274"/>
    <n v="24"/>
    <n v="24"/>
    <n v="11"/>
    <n v="11"/>
    <n v="5"/>
    <n v="5"/>
    <n v="4"/>
    <n v="4"/>
    <n v="3"/>
    <n v="3"/>
    <n v="1"/>
    <n v="1"/>
  </r>
  <r>
    <s v="F6ACFB13"/>
    <x v="29"/>
    <n v="8433498899"/>
    <s v="FB567D89"/>
    <n v="12582874"/>
    <n v="105056"/>
    <n v="2922"/>
    <n v="383"/>
    <n v="146"/>
    <n v="101"/>
    <n v="57"/>
    <n v="36"/>
    <n v="12"/>
    <n v="12"/>
    <n v="12"/>
    <n v="7"/>
    <n v="6"/>
    <n v="4"/>
    <n v="3"/>
    <n v="2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tLenForHD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5:T35" firstHeaderRow="0" firstDataRow="1" firstDataCol="1"/>
  <pivotFields count="22">
    <pivotField showAll="0"/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Max of 3" fld="4" subtotal="max" baseField="1" baseItem="0"/>
    <dataField name="Max of 4" fld="5" subtotal="max" baseField="1" baseItem="0"/>
    <dataField name="Max of 5" fld="6" subtotal="max" baseField="1" baseItem="0"/>
    <dataField name="Max of 6" fld="7" subtotal="max" baseField="1" baseItem="0"/>
    <dataField name="Max of 7" fld="8" subtotal="max" baseField="1" baseItem="0"/>
    <dataField name="Max of 8" fld="9" subtotal="max" baseField="1" baseItem="0"/>
    <dataField name="Max of 9" fld="10" subtotal="max" baseField="1" baseItem="16"/>
    <dataField name="Max of 10" fld="11" subtotal="max" baseField="1" baseItem="16"/>
    <dataField name="Max of 11" fld="12" subtotal="max" baseField="1" baseItem="0"/>
    <dataField name="Max of 12" fld="13" subtotal="max" baseField="1" baseItem="0"/>
    <dataField name="Max of 13" fld="14" subtotal="max" baseField="1" baseItem="0"/>
    <dataField name="Max of 14" fld="15" subtotal="max" baseField="1" baseItem="0"/>
    <dataField name="Max of 15" fld="16" subtotal="max" baseField="1" baseItem="0"/>
    <dataField name="Max of 16" fld="17" subtotal="max" baseField="1" baseItem="0"/>
    <dataField name="Max of 17" fld="18" subtotal="max" baseField="1" baseItem="0"/>
    <dataField name="Max of 18" fld="19" subtotal="max" baseField="1" baseItem="0"/>
    <dataField name="Max of 19" fld="20" subtotal="max" baseField="1" baseItem="0"/>
    <dataField name="Max of 20" fld="21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W617" totalsRowShown="0" headerRowDxfId="1">
  <autoFilter ref="B1:W617" xr:uid="{00000000-0009-0000-0100-000001000000}">
    <filterColumn colId="1">
      <filters>
        <filter val="13"/>
      </filters>
    </filterColumn>
  </autoFilter>
  <sortState xmlns:xlrd2="http://schemas.microsoft.com/office/spreadsheetml/2017/richdata2" ref="B114:W134">
    <sortCondition descending="1" ref="H1:H617"/>
  </sortState>
  <tableColumns count="22">
    <tableColumn id="1" xr3:uid="{00000000-0010-0000-0000-000001000000}" name="Poly Norm (Hex)">
      <calculatedColumnFormula>DEC2HEX(_xlfn.BITAND(D2, (2^C2)-1))</calculatedColumnFormula>
    </tableColumn>
    <tableColumn id="2" xr3:uid="{00000000-0010-0000-0000-000002000000}" name="Size (Bits)">
      <calculatedColumnFormula>_xlfn.FLOOR.MATH(LOG(D2,2),1)</calculatedColumnFormula>
    </tableColumn>
    <tableColumn id="3" xr3:uid="{00000000-0010-0000-0000-000003000000}" name="All bits (Dec)">
      <calculatedColumnFormula>HEX2DEC(E2)*2+1</calculatedColumnFormula>
    </tableColumn>
    <tableColumn id="4" xr3:uid="{00000000-0010-0000-0000-000004000000}" name="Poly K (Hex)" dataDxfId="0"/>
    <tableColumn id="5" xr3:uid="{00000000-0010-0000-0000-000005000000}" name="3"/>
    <tableColumn id="6" xr3:uid="{00000000-0010-0000-0000-000006000000}" name="4"/>
    <tableColumn id="7" xr3:uid="{00000000-0010-0000-0000-000007000000}" name="5"/>
    <tableColumn id="8" xr3:uid="{00000000-0010-0000-0000-000008000000}" name="6"/>
    <tableColumn id="9" xr3:uid="{00000000-0010-0000-0000-000009000000}" name="7"/>
    <tableColumn id="10" xr3:uid="{00000000-0010-0000-0000-00000A000000}" name="8"/>
    <tableColumn id="11" xr3:uid="{00000000-0010-0000-0000-00000B000000}" name="9"/>
    <tableColumn id="12" xr3:uid="{00000000-0010-0000-0000-00000C000000}" name="10"/>
    <tableColumn id="13" xr3:uid="{00000000-0010-0000-0000-00000D000000}" name="11"/>
    <tableColumn id="14" xr3:uid="{00000000-0010-0000-0000-00000E000000}" name="12"/>
    <tableColumn id="15" xr3:uid="{00000000-0010-0000-0000-00000F000000}" name="13"/>
    <tableColumn id="16" xr3:uid="{00000000-0010-0000-0000-000010000000}" name="14"/>
    <tableColumn id="17" xr3:uid="{00000000-0010-0000-0000-000011000000}" name="15"/>
    <tableColumn id="18" xr3:uid="{00000000-0010-0000-0000-000012000000}" name="16"/>
    <tableColumn id="19" xr3:uid="{00000000-0010-0000-0000-000013000000}" name="17"/>
    <tableColumn id="20" xr3:uid="{00000000-0010-0000-0000-000014000000}" name="18"/>
    <tableColumn id="21" xr3:uid="{00000000-0010-0000-0000-000015000000}" name="19"/>
    <tableColumn id="22" xr3:uid="{00000000-0010-0000-0000-000016000000}" name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17"/>
  <sheetViews>
    <sheetView workbookViewId="0">
      <selection activeCell="H27" sqref="H27"/>
    </sheetView>
  </sheetViews>
  <sheetFormatPr defaultRowHeight="15" x14ac:dyDescent="0.25"/>
  <cols>
    <col min="1" max="1" width="4.85546875" customWidth="1"/>
    <col min="2" max="2" width="17.7109375" customWidth="1"/>
    <col min="3" max="3" width="11.85546875" customWidth="1"/>
    <col min="4" max="4" width="14.42578125" customWidth="1"/>
    <col min="5" max="5" width="21.140625" style="1" customWidth="1"/>
    <col min="6" max="7" width="11" bestFit="1" customWidth="1"/>
    <col min="8" max="9" width="6" bestFit="1" customWidth="1"/>
    <col min="10" max="12" width="4.140625" customWidth="1"/>
    <col min="13" max="23" width="5.140625" customWidth="1"/>
  </cols>
  <sheetData>
    <row r="1" spans="2:23" s="2" customFormat="1" x14ac:dyDescent="0.25">
      <c r="B1" s="2" t="s">
        <v>483</v>
      </c>
      <c r="C1" s="2" t="s">
        <v>482</v>
      </c>
      <c r="D1" s="2" t="s">
        <v>481</v>
      </c>
      <c r="E1" s="3" t="s">
        <v>619</v>
      </c>
      <c r="F1" s="18" t="s">
        <v>624</v>
      </c>
      <c r="G1" s="18" t="s">
        <v>625</v>
      </c>
      <c r="H1" s="18" t="s">
        <v>582</v>
      </c>
      <c r="I1" s="18" t="s">
        <v>626</v>
      </c>
      <c r="J1" s="18" t="s">
        <v>627</v>
      </c>
      <c r="K1" s="18" t="s">
        <v>628</v>
      </c>
      <c r="L1" s="18" t="s">
        <v>618</v>
      </c>
      <c r="M1" s="18" t="s">
        <v>629</v>
      </c>
      <c r="N1" s="18" t="s">
        <v>630</v>
      </c>
      <c r="O1" s="18" t="s">
        <v>497</v>
      </c>
      <c r="P1" s="18" t="s">
        <v>631</v>
      </c>
      <c r="Q1" s="18" t="s">
        <v>632</v>
      </c>
      <c r="R1" s="18" t="s">
        <v>507</v>
      </c>
      <c r="S1" s="18" t="s">
        <v>633</v>
      </c>
      <c r="T1" s="18" t="s">
        <v>634</v>
      </c>
      <c r="U1" s="18" t="s">
        <v>635</v>
      </c>
      <c r="V1" s="18" t="s">
        <v>636</v>
      </c>
      <c r="W1" s="18" t="s">
        <v>637</v>
      </c>
    </row>
    <row r="2" spans="2:23" hidden="1" x14ac:dyDescent="0.25">
      <c r="B2" t="str">
        <f t="shared" ref="B2:B65" si="0">DEC2HEX(_xlfn.BITAND(D2, (2^C2)-1))</f>
        <v>3</v>
      </c>
      <c r="C2">
        <f t="shared" ref="C2:C65" si="1">_xlfn.FLOOR.MATH(LOG(D2,2),1)</f>
        <v>3</v>
      </c>
      <c r="D2">
        <f t="shared" ref="D2:D65" si="2">HEX2DEC(E2)*2+1</f>
        <v>11</v>
      </c>
      <c r="E2" s="1" t="s">
        <v>582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2:23" hidden="1" x14ac:dyDescent="0.25">
      <c r="B3" t="str">
        <f t="shared" si="0"/>
        <v>3</v>
      </c>
      <c r="C3">
        <f t="shared" si="1"/>
        <v>4</v>
      </c>
      <c r="D3">
        <f t="shared" si="2"/>
        <v>19</v>
      </c>
      <c r="E3" s="1" t="s">
        <v>618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2:23" hidden="1" x14ac:dyDescent="0.25">
      <c r="B4" t="str">
        <f t="shared" si="0"/>
        <v>7</v>
      </c>
      <c r="C4">
        <f t="shared" si="1"/>
        <v>4</v>
      </c>
      <c r="D4">
        <f t="shared" si="2"/>
        <v>23</v>
      </c>
      <c r="E4" s="1" t="s">
        <v>423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23" hidden="1" x14ac:dyDescent="0.25">
      <c r="B5" t="str">
        <f t="shared" si="0"/>
        <v>D</v>
      </c>
      <c r="C5">
        <f t="shared" si="1"/>
        <v>4</v>
      </c>
      <c r="D5">
        <f t="shared" si="2"/>
        <v>29</v>
      </c>
      <c r="E5" s="1" t="s">
        <v>473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2:23" hidden="1" x14ac:dyDescent="0.25">
      <c r="B6" t="str">
        <f t="shared" si="0"/>
        <v>F</v>
      </c>
      <c r="C6">
        <f t="shared" si="1"/>
        <v>4</v>
      </c>
      <c r="D6">
        <f t="shared" si="2"/>
        <v>31</v>
      </c>
      <c r="E6" s="1" t="s">
        <v>480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2:23" hidden="1" x14ac:dyDescent="0.25">
      <c r="B7" t="str">
        <f t="shared" si="0"/>
        <v>5</v>
      </c>
      <c r="C7">
        <f t="shared" si="1"/>
        <v>5</v>
      </c>
      <c r="D7">
        <f t="shared" si="2"/>
        <v>37</v>
      </c>
      <c r="E7" s="1" t="s">
        <v>497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2:23" hidden="1" x14ac:dyDescent="0.25">
      <c r="B8" t="str">
        <f t="shared" si="0"/>
        <v>B</v>
      </c>
      <c r="C8">
        <f t="shared" si="1"/>
        <v>5</v>
      </c>
      <c r="D8">
        <f t="shared" si="2"/>
        <v>43</v>
      </c>
      <c r="E8" s="1" t="s">
        <v>507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2:23" hidden="1" x14ac:dyDescent="0.25">
      <c r="B9" t="str">
        <f t="shared" si="0"/>
        <v>1D</v>
      </c>
      <c r="C9">
        <f t="shared" si="1"/>
        <v>5</v>
      </c>
      <c r="D9">
        <f t="shared" si="2"/>
        <v>61</v>
      </c>
      <c r="E9" s="1" t="s">
        <v>89</v>
      </c>
      <c r="F9">
        <v>26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 hidden="1" x14ac:dyDescent="0.25">
      <c r="B10" t="str">
        <f t="shared" si="0"/>
        <v>3</v>
      </c>
      <c r="C10">
        <f t="shared" si="1"/>
        <v>6</v>
      </c>
      <c r="D10">
        <f t="shared" si="2"/>
        <v>67</v>
      </c>
      <c r="E10" s="1" t="s">
        <v>533</v>
      </c>
      <c r="F10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2:23" hidden="1" x14ac:dyDescent="0.25">
      <c r="B11" t="str">
        <f t="shared" si="0"/>
        <v>7</v>
      </c>
      <c r="C11">
        <f t="shared" si="1"/>
        <v>6</v>
      </c>
      <c r="D11">
        <f t="shared" si="2"/>
        <v>71</v>
      </c>
      <c r="E11" s="1" t="s">
        <v>541</v>
      </c>
      <c r="F11">
        <v>25</v>
      </c>
      <c r="G11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2:23" hidden="1" x14ac:dyDescent="0.25">
      <c r="B12" t="str">
        <f t="shared" si="0"/>
        <v>19</v>
      </c>
      <c r="C12">
        <f t="shared" si="1"/>
        <v>6</v>
      </c>
      <c r="D12">
        <f t="shared" si="2"/>
        <v>89</v>
      </c>
      <c r="E12" s="1" t="s">
        <v>147</v>
      </c>
      <c r="F12">
        <v>25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2:23" hidden="1" x14ac:dyDescent="0.25">
      <c r="B13" t="str">
        <f t="shared" si="0"/>
        <v>1D</v>
      </c>
      <c r="C13">
        <f t="shared" si="1"/>
        <v>6</v>
      </c>
      <c r="D13">
        <f t="shared" si="2"/>
        <v>93</v>
      </c>
      <c r="E13" s="1" t="s">
        <v>158</v>
      </c>
      <c r="F13">
        <v>9</v>
      </c>
      <c r="G13">
        <v>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2:23" hidden="1" x14ac:dyDescent="0.25">
      <c r="B14" t="str">
        <f t="shared" si="0"/>
        <v>27</v>
      </c>
      <c r="C14">
        <f t="shared" si="1"/>
        <v>6</v>
      </c>
      <c r="D14">
        <f t="shared" si="2"/>
        <v>103</v>
      </c>
      <c r="E14" s="1" t="s">
        <v>551</v>
      </c>
      <c r="F14">
        <v>57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2:23" hidden="1" x14ac:dyDescent="0.25">
      <c r="B15" t="str">
        <f t="shared" si="0"/>
        <v>2F</v>
      </c>
      <c r="C15">
        <f t="shared" si="1"/>
        <v>6</v>
      </c>
      <c r="D15">
        <f t="shared" si="2"/>
        <v>111</v>
      </c>
      <c r="E15" s="1" t="s">
        <v>554</v>
      </c>
      <c r="F15">
        <v>25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2:23" hidden="1" x14ac:dyDescent="0.25">
      <c r="B16" t="str">
        <f t="shared" si="0"/>
        <v>3</v>
      </c>
      <c r="C16">
        <f t="shared" si="1"/>
        <v>7</v>
      </c>
      <c r="D16">
        <f t="shared" si="2"/>
        <v>131</v>
      </c>
      <c r="E16" s="1" t="s">
        <v>570</v>
      </c>
      <c r="F16">
        <v>120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hidden="1" x14ac:dyDescent="0.25">
      <c r="B17" t="str">
        <f t="shared" si="0"/>
        <v>9</v>
      </c>
      <c r="C17">
        <f t="shared" si="1"/>
        <v>7</v>
      </c>
      <c r="D17">
        <f t="shared" si="2"/>
        <v>137</v>
      </c>
      <c r="E17" s="1" t="s">
        <v>574</v>
      </c>
      <c r="F17">
        <v>120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hidden="1" x14ac:dyDescent="0.25">
      <c r="B18" t="str">
        <f t="shared" si="0"/>
        <v>15</v>
      </c>
      <c r="C18">
        <f t="shared" si="1"/>
        <v>7</v>
      </c>
      <c r="D18">
        <f t="shared" si="2"/>
        <v>149</v>
      </c>
      <c r="E18" s="1" t="s">
        <v>228</v>
      </c>
      <c r="F18">
        <v>56</v>
      </c>
      <c r="G18">
        <v>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hidden="1" x14ac:dyDescent="0.25">
      <c r="B19" t="str">
        <f t="shared" si="0"/>
        <v>1B</v>
      </c>
      <c r="C19">
        <f t="shared" si="1"/>
        <v>7</v>
      </c>
      <c r="D19">
        <f t="shared" si="2"/>
        <v>155</v>
      </c>
      <c r="E19" s="1" t="s">
        <v>238</v>
      </c>
      <c r="F19">
        <v>28</v>
      </c>
      <c r="G19">
        <v>28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hidden="1" x14ac:dyDescent="0.25">
      <c r="B20" t="str">
        <f t="shared" si="0"/>
        <v>37</v>
      </c>
      <c r="C20">
        <f t="shared" si="1"/>
        <v>7</v>
      </c>
      <c r="D20">
        <f t="shared" si="2"/>
        <v>183</v>
      </c>
      <c r="E20" s="1" t="s">
        <v>262</v>
      </c>
      <c r="F20">
        <v>56</v>
      </c>
      <c r="G20">
        <v>56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hidden="1" x14ac:dyDescent="0.25">
      <c r="B21" t="str">
        <f t="shared" si="0"/>
        <v>45</v>
      </c>
      <c r="C21">
        <f t="shared" si="1"/>
        <v>7</v>
      </c>
      <c r="D21">
        <f t="shared" si="2"/>
        <v>197</v>
      </c>
      <c r="E21" s="1" t="s">
        <v>583</v>
      </c>
      <c r="F21">
        <v>56</v>
      </c>
      <c r="G21">
        <v>56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hidden="1" x14ac:dyDescent="0.25">
      <c r="B22" t="str">
        <f t="shared" si="0"/>
        <v>4B</v>
      </c>
      <c r="C22">
        <f t="shared" si="1"/>
        <v>7</v>
      </c>
      <c r="D22">
        <f t="shared" si="2"/>
        <v>203</v>
      </c>
      <c r="E22" s="1" t="s">
        <v>584</v>
      </c>
      <c r="F22">
        <v>120</v>
      </c>
      <c r="G22">
        <v>14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hidden="1" x14ac:dyDescent="0.25">
      <c r="B23" t="str">
        <f t="shared" si="0"/>
        <v>4F</v>
      </c>
      <c r="C23">
        <f t="shared" si="1"/>
        <v>7</v>
      </c>
      <c r="D23">
        <f t="shared" si="2"/>
        <v>207</v>
      </c>
      <c r="E23" s="1" t="s">
        <v>586</v>
      </c>
      <c r="F23">
        <v>7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hidden="1" x14ac:dyDescent="0.25">
      <c r="B24" t="str">
        <f t="shared" si="0"/>
        <v>51</v>
      </c>
      <c r="C24">
        <f t="shared" si="1"/>
        <v>7</v>
      </c>
      <c r="D24">
        <f t="shared" si="2"/>
        <v>209</v>
      </c>
      <c r="E24" s="1" t="s">
        <v>587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hidden="1" x14ac:dyDescent="0.25">
      <c r="B25" t="str">
        <f t="shared" si="0"/>
        <v>65</v>
      </c>
      <c r="C25">
        <f t="shared" si="1"/>
        <v>7</v>
      </c>
      <c r="D25">
        <f t="shared" si="2"/>
        <v>229</v>
      </c>
      <c r="E25" s="1" t="s">
        <v>589</v>
      </c>
      <c r="F25">
        <v>120</v>
      </c>
      <c r="G25">
        <v>7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2:23" hidden="1" x14ac:dyDescent="0.25">
      <c r="B26" t="str">
        <f t="shared" si="0"/>
        <v>6F</v>
      </c>
      <c r="C26">
        <f t="shared" si="1"/>
        <v>7</v>
      </c>
      <c r="D26">
        <f t="shared" si="2"/>
        <v>239</v>
      </c>
      <c r="E26" s="1" t="s">
        <v>591</v>
      </c>
      <c r="F26">
        <v>120</v>
      </c>
      <c r="G26">
        <v>12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23" hidden="1" x14ac:dyDescent="0.25">
      <c r="B27" t="str">
        <f t="shared" ref="B27:B42" si="3">DEC2HEX(_xlfn.BITAND(D27, (2^C27)-1))</f>
        <v>2F</v>
      </c>
      <c r="C27">
        <f t="shared" ref="C27:C42" si="4">_xlfn.FLOOR.MATH(LOG(D27,2),1)</f>
        <v>8</v>
      </c>
      <c r="D27">
        <f t="shared" ref="D27:D42" si="5">HEX2DEC(E27)*2+1</f>
        <v>303</v>
      </c>
      <c r="E27" s="1" t="s">
        <v>613</v>
      </c>
      <c r="F27">
        <v>119</v>
      </c>
      <c r="G27">
        <v>119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2:23" hidden="1" x14ac:dyDescent="0.25">
      <c r="B28" t="str">
        <f t="shared" si="3"/>
        <v>A7</v>
      </c>
      <c r="C28">
        <f t="shared" si="4"/>
        <v>8</v>
      </c>
      <c r="D28">
        <f t="shared" si="5"/>
        <v>423</v>
      </c>
      <c r="E28" s="1" t="s">
        <v>452</v>
      </c>
      <c r="F28">
        <v>119</v>
      </c>
      <c r="G28">
        <v>119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2:23" hidden="1" x14ac:dyDescent="0.25">
      <c r="B29" t="str">
        <f t="shared" si="3"/>
        <v>9B</v>
      </c>
      <c r="C29">
        <f t="shared" si="4"/>
        <v>8</v>
      </c>
      <c r="D29">
        <f t="shared" si="5"/>
        <v>411</v>
      </c>
      <c r="E29" s="1" t="s">
        <v>443</v>
      </c>
      <c r="F29">
        <v>119</v>
      </c>
      <c r="G29">
        <v>119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2:23" hidden="1" x14ac:dyDescent="0.25">
      <c r="B30" t="str">
        <f t="shared" si="3"/>
        <v>7F</v>
      </c>
      <c r="C30">
        <f t="shared" si="4"/>
        <v>8</v>
      </c>
      <c r="D30">
        <f t="shared" si="5"/>
        <v>383</v>
      </c>
      <c r="E30" s="1" t="s">
        <v>422</v>
      </c>
      <c r="F30">
        <v>119</v>
      </c>
      <c r="G30">
        <v>119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 hidden="1" x14ac:dyDescent="0.25">
      <c r="B31" t="str">
        <f t="shared" si="3"/>
        <v>7</v>
      </c>
      <c r="C31">
        <f t="shared" si="4"/>
        <v>8</v>
      </c>
      <c r="D31">
        <f t="shared" si="5"/>
        <v>263</v>
      </c>
      <c r="E31" s="1" t="s">
        <v>605</v>
      </c>
      <c r="F31">
        <v>119</v>
      </c>
      <c r="G31">
        <v>119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2:23" hidden="1" x14ac:dyDescent="0.25">
      <c r="B32" t="str">
        <f t="shared" si="3"/>
        <v>31</v>
      </c>
      <c r="C32">
        <f t="shared" si="4"/>
        <v>8</v>
      </c>
      <c r="D32">
        <f t="shared" si="5"/>
        <v>305</v>
      </c>
      <c r="E32" s="1" t="s">
        <v>615</v>
      </c>
      <c r="F32">
        <v>119</v>
      </c>
      <c r="G32">
        <v>119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2:23" hidden="1" x14ac:dyDescent="0.25">
      <c r="B33" t="str">
        <f t="shared" si="3"/>
        <v>37</v>
      </c>
      <c r="C33">
        <f t="shared" si="4"/>
        <v>8</v>
      </c>
      <c r="D33">
        <f t="shared" si="5"/>
        <v>311</v>
      </c>
      <c r="E33" s="1" t="s">
        <v>359</v>
      </c>
      <c r="F33">
        <v>118</v>
      </c>
      <c r="G33">
        <v>118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2:23" hidden="1" x14ac:dyDescent="0.25">
      <c r="B34" t="str">
        <f t="shared" si="3"/>
        <v>49</v>
      </c>
      <c r="C34">
        <f t="shared" si="4"/>
        <v>8</v>
      </c>
      <c r="D34">
        <f t="shared" si="5"/>
        <v>329</v>
      </c>
      <c r="E34" s="1" t="s">
        <v>374</v>
      </c>
      <c r="F34">
        <v>97</v>
      </c>
      <c r="G34">
        <v>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hidden="1" x14ac:dyDescent="0.25">
      <c r="B35" t="str">
        <f t="shared" si="3"/>
        <v>D5</v>
      </c>
      <c r="C35">
        <f t="shared" si="4"/>
        <v>8</v>
      </c>
      <c r="D35">
        <f t="shared" si="5"/>
        <v>469</v>
      </c>
      <c r="E35" s="1" t="s">
        <v>468</v>
      </c>
      <c r="F35">
        <v>85</v>
      </c>
      <c r="G35">
        <v>85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2:23" hidden="1" x14ac:dyDescent="0.25">
      <c r="B36" t="str">
        <f t="shared" si="3"/>
        <v>1B</v>
      </c>
      <c r="C36">
        <f t="shared" si="4"/>
        <v>8</v>
      </c>
      <c r="D36">
        <f t="shared" si="5"/>
        <v>283</v>
      </c>
      <c r="E36" s="1" t="s">
        <v>333</v>
      </c>
      <c r="F36">
        <v>43</v>
      </c>
      <c r="G36">
        <v>26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hidden="1" x14ac:dyDescent="0.25">
      <c r="B37" t="str">
        <f t="shared" si="3"/>
        <v>CF</v>
      </c>
      <c r="C37">
        <f t="shared" si="4"/>
        <v>8</v>
      </c>
      <c r="D37">
        <f t="shared" si="5"/>
        <v>463</v>
      </c>
      <c r="E37" s="1" t="s">
        <v>462</v>
      </c>
      <c r="F37">
        <v>247</v>
      </c>
      <c r="G37">
        <v>19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2:23" hidden="1" x14ac:dyDescent="0.25">
      <c r="B38" t="str">
        <f t="shared" si="3"/>
        <v>4D</v>
      </c>
      <c r="C38">
        <f t="shared" si="4"/>
        <v>8</v>
      </c>
      <c r="D38">
        <f t="shared" si="5"/>
        <v>333</v>
      </c>
      <c r="E38" s="1" t="s">
        <v>376</v>
      </c>
      <c r="F38">
        <v>247</v>
      </c>
      <c r="G38">
        <v>15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 hidden="1" x14ac:dyDescent="0.25">
      <c r="B39" t="str">
        <f t="shared" si="3"/>
        <v>1D</v>
      </c>
      <c r="C39">
        <f t="shared" si="4"/>
        <v>8</v>
      </c>
      <c r="D39">
        <f t="shared" si="5"/>
        <v>285</v>
      </c>
      <c r="E39" s="1" t="s">
        <v>338</v>
      </c>
      <c r="F39">
        <v>247</v>
      </c>
      <c r="G39">
        <v>13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hidden="1" x14ac:dyDescent="0.25">
      <c r="B40" t="str">
        <f t="shared" si="3"/>
        <v>63</v>
      </c>
      <c r="C40">
        <f t="shared" si="4"/>
        <v>8</v>
      </c>
      <c r="D40">
        <f t="shared" si="5"/>
        <v>355</v>
      </c>
      <c r="E40" s="1" t="s">
        <v>393</v>
      </c>
      <c r="F40">
        <v>247</v>
      </c>
      <c r="G40">
        <v>12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2:23" hidden="1" x14ac:dyDescent="0.25">
      <c r="B41" t="str">
        <f t="shared" si="3"/>
        <v>39</v>
      </c>
      <c r="C41">
        <f t="shared" si="4"/>
        <v>8</v>
      </c>
      <c r="D41">
        <f t="shared" si="5"/>
        <v>313</v>
      </c>
      <c r="E41" s="1" t="s">
        <v>360</v>
      </c>
      <c r="F41">
        <v>9</v>
      </c>
      <c r="G41">
        <v>9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 hidden="1" x14ac:dyDescent="0.25">
      <c r="B42" t="str">
        <f t="shared" si="3"/>
        <v>D7</v>
      </c>
      <c r="C42">
        <f t="shared" si="4"/>
        <v>8</v>
      </c>
      <c r="D42">
        <f t="shared" si="5"/>
        <v>471</v>
      </c>
      <c r="E42" s="1" t="s">
        <v>469</v>
      </c>
      <c r="F42">
        <v>9</v>
      </c>
      <c r="G42">
        <v>9</v>
      </c>
      <c r="H42">
        <v>9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 hidden="1" x14ac:dyDescent="0.25">
      <c r="B43" t="str">
        <f t="shared" si="0"/>
        <v>11</v>
      </c>
      <c r="C43">
        <f t="shared" si="1"/>
        <v>9</v>
      </c>
      <c r="D43">
        <f t="shared" si="2"/>
        <v>529</v>
      </c>
      <c r="E43" s="1" t="s">
        <v>493</v>
      </c>
      <c r="F43">
        <v>502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2:23" hidden="1" x14ac:dyDescent="0.25">
      <c r="B44" t="str">
        <f t="shared" si="0"/>
        <v>1F</v>
      </c>
      <c r="C44">
        <f t="shared" si="1"/>
        <v>9</v>
      </c>
      <c r="D44">
        <f t="shared" si="2"/>
        <v>543</v>
      </c>
      <c r="E44" s="1" t="s">
        <v>15</v>
      </c>
      <c r="F44">
        <v>246</v>
      </c>
      <c r="G44">
        <v>246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hidden="1" x14ac:dyDescent="0.25">
      <c r="B45" t="str">
        <f t="shared" si="0"/>
        <v>33</v>
      </c>
      <c r="C45">
        <f t="shared" si="1"/>
        <v>9</v>
      </c>
      <c r="D45">
        <f t="shared" si="2"/>
        <v>563</v>
      </c>
      <c r="E45" s="1" t="s">
        <v>494</v>
      </c>
      <c r="F45">
        <v>502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2:23" hidden="1" x14ac:dyDescent="0.25">
      <c r="B46" t="str">
        <f t="shared" si="0"/>
        <v>43</v>
      </c>
      <c r="C46">
        <f t="shared" si="1"/>
        <v>9</v>
      </c>
      <c r="D46">
        <f t="shared" si="2"/>
        <v>579</v>
      </c>
      <c r="E46" s="1" t="s">
        <v>495</v>
      </c>
      <c r="F46">
        <v>245</v>
      </c>
      <c r="G46">
        <v>245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2:23" hidden="1" x14ac:dyDescent="0.25">
      <c r="B47" t="str">
        <f t="shared" si="0"/>
        <v>6F</v>
      </c>
      <c r="C47">
        <f t="shared" si="1"/>
        <v>9</v>
      </c>
      <c r="D47">
        <f t="shared" si="2"/>
        <v>623</v>
      </c>
      <c r="E47" s="1" t="s">
        <v>498</v>
      </c>
      <c r="F47">
        <v>502</v>
      </c>
      <c r="G47">
        <v>4</v>
      </c>
      <c r="H47">
        <v>4</v>
      </c>
      <c r="I47">
        <v>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hidden="1" x14ac:dyDescent="0.25">
      <c r="B48" t="str">
        <f t="shared" si="0"/>
        <v>79</v>
      </c>
      <c r="C48">
        <f t="shared" si="1"/>
        <v>9</v>
      </c>
      <c r="D48">
        <f t="shared" si="2"/>
        <v>633</v>
      </c>
      <c r="E48" s="1" t="s">
        <v>41</v>
      </c>
      <c r="F48">
        <v>8</v>
      </c>
      <c r="G48">
        <v>8</v>
      </c>
      <c r="H48">
        <v>8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hidden="1" x14ac:dyDescent="0.25">
      <c r="B49" t="str">
        <f t="shared" si="0"/>
        <v>7B</v>
      </c>
      <c r="C49">
        <f t="shared" si="1"/>
        <v>9</v>
      </c>
      <c r="D49">
        <f t="shared" si="2"/>
        <v>635</v>
      </c>
      <c r="E49" s="1" t="s">
        <v>43</v>
      </c>
      <c r="F49">
        <v>5</v>
      </c>
      <c r="G49">
        <v>5</v>
      </c>
      <c r="H49">
        <v>5</v>
      </c>
      <c r="I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hidden="1" x14ac:dyDescent="0.25">
      <c r="B50" t="str">
        <f t="shared" si="0"/>
        <v>87</v>
      </c>
      <c r="C50">
        <f t="shared" si="1"/>
        <v>9</v>
      </c>
      <c r="D50">
        <f t="shared" si="2"/>
        <v>647</v>
      </c>
      <c r="E50" s="1" t="s">
        <v>500</v>
      </c>
      <c r="F50">
        <v>502</v>
      </c>
      <c r="G50">
        <v>10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hidden="1" x14ac:dyDescent="0.25">
      <c r="B51" t="str">
        <f t="shared" si="0"/>
        <v>8B</v>
      </c>
      <c r="C51">
        <f t="shared" si="1"/>
        <v>9</v>
      </c>
      <c r="D51">
        <f t="shared" si="2"/>
        <v>651</v>
      </c>
      <c r="E51" s="1" t="s">
        <v>501</v>
      </c>
      <c r="F51">
        <v>146</v>
      </c>
      <c r="G51">
        <v>146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hidden="1" x14ac:dyDescent="0.25">
      <c r="B52" t="str">
        <f t="shared" si="0"/>
        <v>97</v>
      </c>
      <c r="C52">
        <f t="shared" si="1"/>
        <v>9</v>
      </c>
      <c r="D52">
        <f t="shared" si="2"/>
        <v>663</v>
      </c>
      <c r="E52" s="1" t="s">
        <v>45</v>
      </c>
      <c r="F52">
        <v>246</v>
      </c>
      <c r="G52">
        <v>246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hidden="1" x14ac:dyDescent="0.25">
      <c r="B53" t="str">
        <f t="shared" si="0"/>
        <v>9F</v>
      </c>
      <c r="C53">
        <f t="shared" si="1"/>
        <v>9</v>
      </c>
      <c r="D53">
        <f t="shared" si="2"/>
        <v>671</v>
      </c>
      <c r="E53" s="1" t="s">
        <v>46</v>
      </c>
      <c r="F53">
        <v>75</v>
      </c>
      <c r="G53">
        <v>11</v>
      </c>
      <c r="H53">
        <v>9</v>
      </c>
      <c r="I53">
        <v>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23" hidden="1" x14ac:dyDescent="0.25">
      <c r="B54" t="str">
        <f t="shared" si="0"/>
        <v>AF</v>
      </c>
      <c r="C54">
        <f t="shared" si="1"/>
        <v>9</v>
      </c>
      <c r="D54">
        <f t="shared" si="2"/>
        <v>687</v>
      </c>
      <c r="E54" s="1" t="s">
        <v>506</v>
      </c>
      <c r="F54">
        <v>502</v>
      </c>
      <c r="G54">
        <v>36</v>
      </c>
      <c r="H54">
        <v>2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2:23" hidden="1" x14ac:dyDescent="0.25">
      <c r="B55" t="str">
        <f t="shared" si="0"/>
        <v>CF</v>
      </c>
      <c r="C55">
        <f t="shared" si="1"/>
        <v>9</v>
      </c>
      <c r="D55">
        <f t="shared" si="2"/>
        <v>719</v>
      </c>
      <c r="E55" s="1" t="s">
        <v>509</v>
      </c>
      <c r="F55">
        <v>502</v>
      </c>
      <c r="G55">
        <v>48</v>
      </c>
      <c r="H55">
        <v>8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2:23" hidden="1" x14ac:dyDescent="0.25">
      <c r="B56" t="str">
        <f t="shared" si="0"/>
        <v>FB</v>
      </c>
      <c r="C56">
        <f t="shared" si="1"/>
        <v>9</v>
      </c>
      <c r="D56">
        <f t="shared" si="2"/>
        <v>763</v>
      </c>
      <c r="E56" s="1" t="s">
        <v>63</v>
      </c>
      <c r="F56">
        <v>246</v>
      </c>
      <c r="G56">
        <v>246</v>
      </c>
      <c r="H56">
        <v>5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2:23" hidden="1" x14ac:dyDescent="0.25">
      <c r="B57" t="str">
        <f t="shared" si="0"/>
        <v>10B</v>
      </c>
      <c r="C57">
        <f t="shared" si="1"/>
        <v>9</v>
      </c>
      <c r="D57">
        <f t="shared" si="2"/>
        <v>779</v>
      </c>
      <c r="E57" s="1" t="s">
        <v>513</v>
      </c>
      <c r="F57">
        <v>96</v>
      </c>
      <c r="G57">
        <v>16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2:23" hidden="1" x14ac:dyDescent="0.25">
      <c r="B58" t="str">
        <f t="shared" si="0"/>
        <v>17F</v>
      </c>
      <c r="C58">
        <f t="shared" si="1"/>
        <v>9</v>
      </c>
      <c r="D58">
        <f t="shared" si="2"/>
        <v>895</v>
      </c>
      <c r="E58" s="1" t="s">
        <v>77</v>
      </c>
      <c r="F58">
        <v>502</v>
      </c>
      <c r="G58">
        <v>46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2:23" hidden="1" x14ac:dyDescent="0.25">
      <c r="B59" t="str">
        <f t="shared" si="0"/>
        <v>9</v>
      </c>
      <c r="C59">
        <f t="shared" si="1"/>
        <v>10</v>
      </c>
      <c r="D59">
        <f t="shared" si="2"/>
        <v>1033</v>
      </c>
      <c r="E59" s="1" t="s">
        <v>530</v>
      </c>
      <c r="F59">
        <v>1013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2:23" hidden="1" x14ac:dyDescent="0.25">
      <c r="B60" t="str">
        <f t="shared" si="0"/>
        <v>D</v>
      </c>
      <c r="C60">
        <f t="shared" si="1"/>
        <v>10</v>
      </c>
      <c r="D60">
        <f t="shared" si="2"/>
        <v>1037</v>
      </c>
      <c r="E60" s="1" t="s">
        <v>531</v>
      </c>
      <c r="F60">
        <v>501</v>
      </c>
      <c r="G60">
        <v>501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2:23" hidden="1" x14ac:dyDescent="0.25">
      <c r="B61" t="str">
        <f t="shared" si="0"/>
        <v>43</v>
      </c>
      <c r="C61">
        <f t="shared" si="1"/>
        <v>10</v>
      </c>
      <c r="D61">
        <f t="shared" si="2"/>
        <v>1091</v>
      </c>
      <c r="E61" s="1" t="s">
        <v>534</v>
      </c>
      <c r="F61">
        <v>95</v>
      </c>
      <c r="G61">
        <v>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2:23" hidden="1" x14ac:dyDescent="0.25">
      <c r="B62" t="str">
        <f t="shared" si="0"/>
        <v>8F</v>
      </c>
      <c r="C62">
        <f t="shared" si="1"/>
        <v>10</v>
      </c>
      <c r="D62">
        <f t="shared" si="2"/>
        <v>1167</v>
      </c>
      <c r="E62" s="1" t="s">
        <v>543</v>
      </c>
      <c r="F62">
        <v>501</v>
      </c>
      <c r="G62">
        <v>501</v>
      </c>
      <c r="H62">
        <v>10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23" hidden="1" x14ac:dyDescent="0.25">
      <c r="B63" t="str">
        <f t="shared" si="0"/>
        <v>BB</v>
      </c>
      <c r="C63">
        <f t="shared" si="1"/>
        <v>10</v>
      </c>
      <c r="D63">
        <f t="shared" si="2"/>
        <v>1211</v>
      </c>
      <c r="E63" s="1" t="s">
        <v>108</v>
      </c>
      <c r="F63">
        <v>305</v>
      </c>
      <c r="G63">
        <v>305</v>
      </c>
      <c r="H63">
        <v>5</v>
      </c>
      <c r="I63">
        <v>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23" hidden="1" x14ac:dyDescent="0.25">
      <c r="B64" t="str">
        <f t="shared" si="0"/>
        <v>11D</v>
      </c>
      <c r="C64">
        <f t="shared" si="1"/>
        <v>10</v>
      </c>
      <c r="D64">
        <f t="shared" si="2"/>
        <v>1309</v>
      </c>
      <c r="E64" s="1" t="s">
        <v>125</v>
      </c>
      <c r="F64">
        <v>95</v>
      </c>
      <c r="G64">
        <v>95</v>
      </c>
      <c r="H64">
        <v>12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hidden="1" x14ac:dyDescent="0.25">
      <c r="B65" t="str">
        <f t="shared" si="0"/>
        <v>137</v>
      </c>
      <c r="C65">
        <f t="shared" si="1"/>
        <v>10</v>
      </c>
      <c r="D65">
        <f t="shared" si="2"/>
        <v>1335</v>
      </c>
      <c r="E65" s="1" t="s">
        <v>130</v>
      </c>
      <c r="F65">
        <v>5</v>
      </c>
      <c r="G65">
        <v>5</v>
      </c>
      <c r="H65">
        <v>5</v>
      </c>
      <c r="I65">
        <v>5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hidden="1" x14ac:dyDescent="0.25">
      <c r="B66" t="str">
        <f t="shared" ref="B66:B74" si="6">DEC2HEX(_xlfn.BITAND(D66, (2^C66)-1))</f>
        <v>173</v>
      </c>
      <c r="C66">
        <f t="shared" ref="C66:C74" si="7">_xlfn.FLOOR.MATH(LOG(D66,2),1)</f>
        <v>10</v>
      </c>
      <c r="D66">
        <f t="shared" ref="D66:D74" si="8">HEX2DEC(E66)*2+1</f>
        <v>1395</v>
      </c>
      <c r="E66" s="1" t="s">
        <v>140</v>
      </c>
      <c r="F66">
        <v>21</v>
      </c>
      <c r="G66">
        <v>21</v>
      </c>
      <c r="H66">
        <v>21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hidden="1" x14ac:dyDescent="0.25">
      <c r="B67" t="str">
        <f t="shared" si="6"/>
        <v>175</v>
      </c>
      <c r="C67">
        <f t="shared" si="7"/>
        <v>10</v>
      </c>
      <c r="D67">
        <f t="shared" si="8"/>
        <v>1397</v>
      </c>
      <c r="E67" s="1" t="s">
        <v>141</v>
      </c>
      <c r="F67">
        <v>25</v>
      </c>
      <c r="G67">
        <v>25</v>
      </c>
      <c r="H67">
        <v>2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2:23" hidden="1" x14ac:dyDescent="0.25">
      <c r="B68" t="str">
        <f t="shared" si="6"/>
        <v>18F</v>
      </c>
      <c r="C68">
        <f t="shared" si="7"/>
        <v>10</v>
      </c>
      <c r="D68">
        <f t="shared" si="8"/>
        <v>1423</v>
      </c>
      <c r="E68" s="1" t="s">
        <v>146</v>
      </c>
      <c r="F68">
        <v>1013</v>
      </c>
      <c r="G68">
        <v>7</v>
      </c>
      <c r="H68">
        <v>7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hidden="1" x14ac:dyDescent="0.25">
      <c r="B69" t="str">
        <f t="shared" si="6"/>
        <v>1BD</v>
      </c>
      <c r="C69">
        <f t="shared" si="7"/>
        <v>10</v>
      </c>
      <c r="D69">
        <f t="shared" si="8"/>
        <v>1469</v>
      </c>
      <c r="E69" s="1" t="s">
        <v>152</v>
      </c>
      <c r="F69">
        <v>501</v>
      </c>
      <c r="G69">
        <v>501</v>
      </c>
      <c r="H69">
        <v>5</v>
      </c>
      <c r="I69">
        <v>5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hidden="1" x14ac:dyDescent="0.25">
      <c r="B70" t="str">
        <f t="shared" si="6"/>
        <v>1FB</v>
      </c>
      <c r="C70">
        <f t="shared" si="7"/>
        <v>10</v>
      </c>
      <c r="D70">
        <f t="shared" si="8"/>
        <v>1531</v>
      </c>
      <c r="E70" s="1" t="s">
        <v>159</v>
      </c>
      <c r="F70">
        <v>1013</v>
      </c>
      <c r="G70">
        <v>16</v>
      </c>
      <c r="H70">
        <v>16</v>
      </c>
      <c r="I70">
        <v>5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23" hidden="1" x14ac:dyDescent="0.25">
      <c r="B71" t="str">
        <f t="shared" si="6"/>
        <v>233</v>
      </c>
      <c r="C71">
        <f t="shared" si="7"/>
        <v>10</v>
      </c>
      <c r="D71">
        <f t="shared" si="8"/>
        <v>1587</v>
      </c>
      <c r="E71" s="1" t="s">
        <v>549</v>
      </c>
      <c r="F71">
        <v>501</v>
      </c>
      <c r="G71">
        <v>501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hidden="1" x14ac:dyDescent="0.25">
      <c r="B72" t="str">
        <f t="shared" si="6"/>
        <v>24F</v>
      </c>
      <c r="C72">
        <f t="shared" si="7"/>
        <v>10</v>
      </c>
      <c r="D72">
        <f t="shared" si="8"/>
        <v>1615</v>
      </c>
      <c r="E72" s="1" t="s">
        <v>550</v>
      </c>
      <c r="F72">
        <v>1013</v>
      </c>
      <c r="G72">
        <v>73</v>
      </c>
      <c r="H72">
        <v>10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23" hidden="1" x14ac:dyDescent="0.25">
      <c r="B73" t="str">
        <f t="shared" si="6"/>
        <v>3BF</v>
      </c>
      <c r="C73">
        <f t="shared" si="7"/>
        <v>10</v>
      </c>
      <c r="D73">
        <f t="shared" si="8"/>
        <v>1983</v>
      </c>
      <c r="E73" s="1" t="s">
        <v>188</v>
      </c>
      <c r="F73">
        <v>501</v>
      </c>
      <c r="G73">
        <v>501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hidden="1" x14ac:dyDescent="0.25">
      <c r="B74" t="str">
        <f t="shared" si="6"/>
        <v>3D9</v>
      </c>
      <c r="C74">
        <f t="shared" si="7"/>
        <v>10</v>
      </c>
      <c r="D74">
        <f t="shared" si="8"/>
        <v>2009</v>
      </c>
      <c r="E74" s="1" t="s">
        <v>190</v>
      </c>
      <c r="F74">
        <v>501</v>
      </c>
      <c r="G74">
        <v>501</v>
      </c>
      <c r="H74">
        <v>4</v>
      </c>
      <c r="I74">
        <v>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hidden="1" x14ac:dyDescent="0.25">
      <c r="B75" t="str">
        <f t="shared" ref="B75:B113" si="9">DEC2HEX(_xlfn.BITAND(D75, (2^C75)-1))</f>
        <v>2E3</v>
      </c>
      <c r="C75">
        <f t="shared" ref="C75:C113" si="10">_xlfn.FLOOR.MATH(LOG(D75,2),1)</f>
        <v>11</v>
      </c>
      <c r="D75">
        <f t="shared" ref="D75:D113" si="11">HEX2DEC(E75)*2+1</f>
        <v>2787</v>
      </c>
      <c r="E75" s="1" t="s">
        <v>578</v>
      </c>
      <c r="F75">
        <v>12</v>
      </c>
      <c r="G75">
        <v>12</v>
      </c>
      <c r="H75">
        <v>12</v>
      </c>
      <c r="I75">
        <v>12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hidden="1" x14ac:dyDescent="0.25">
      <c r="B76" t="str">
        <f t="shared" si="9"/>
        <v>67</v>
      </c>
      <c r="C76">
        <f t="shared" si="10"/>
        <v>11</v>
      </c>
      <c r="D76">
        <f t="shared" si="11"/>
        <v>2151</v>
      </c>
      <c r="E76" s="1" t="s">
        <v>572</v>
      </c>
      <c r="F76">
        <v>20</v>
      </c>
      <c r="G76">
        <v>20</v>
      </c>
      <c r="H76">
        <v>20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2:23" hidden="1" x14ac:dyDescent="0.25">
      <c r="B77" t="str">
        <f t="shared" si="9"/>
        <v>385</v>
      </c>
      <c r="C77">
        <f t="shared" si="10"/>
        <v>11</v>
      </c>
      <c r="D77">
        <f t="shared" si="11"/>
        <v>2949</v>
      </c>
      <c r="E77" s="1" t="s">
        <v>263</v>
      </c>
      <c r="F77">
        <v>20</v>
      </c>
      <c r="G77">
        <v>20</v>
      </c>
      <c r="H77">
        <v>20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hidden="1" x14ac:dyDescent="0.25">
      <c r="B78" t="str">
        <f t="shared" si="9"/>
        <v>265</v>
      </c>
      <c r="C78">
        <f t="shared" si="10"/>
        <v>11</v>
      </c>
      <c r="D78">
        <f t="shared" si="11"/>
        <v>2661</v>
      </c>
      <c r="E78" s="1" t="s">
        <v>577</v>
      </c>
      <c r="F78">
        <v>22</v>
      </c>
      <c r="G78">
        <v>22</v>
      </c>
      <c r="H78">
        <v>22</v>
      </c>
      <c r="I78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hidden="1" x14ac:dyDescent="0.25">
      <c r="B79" t="str">
        <f t="shared" si="9"/>
        <v>5FB</v>
      </c>
      <c r="C79">
        <f t="shared" si="10"/>
        <v>11</v>
      </c>
      <c r="D79">
        <f t="shared" si="11"/>
        <v>3579</v>
      </c>
      <c r="E79" s="1" t="s">
        <v>295</v>
      </c>
      <c r="F79">
        <v>22</v>
      </c>
      <c r="G79">
        <v>22</v>
      </c>
      <c r="H79">
        <v>22</v>
      </c>
      <c r="I79">
        <v>22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2:23" hidden="1" x14ac:dyDescent="0.25">
      <c r="B80" t="str">
        <f t="shared" si="9"/>
        <v>577</v>
      </c>
      <c r="C80">
        <f t="shared" si="10"/>
        <v>11</v>
      </c>
      <c r="D80">
        <f t="shared" si="11"/>
        <v>3447</v>
      </c>
      <c r="E80" s="1" t="s">
        <v>287</v>
      </c>
      <c r="F80">
        <v>624</v>
      </c>
      <c r="G80">
        <v>624</v>
      </c>
      <c r="H80">
        <v>9</v>
      </c>
      <c r="I80">
        <v>2</v>
      </c>
      <c r="J80">
        <v>2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hidden="1" x14ac:dyDescent="0.25">
      <c r="B81" t="str">
        <f t="shared" si="9"/>
        <v>B</v>
      </c>
      <c r="C81">
        <f t="shared" si="10"/>
        <v>11</v>
      </c>
      <c r="D81">
        <f t="shared" si="11"/>
        <v>2059</v>
      </c>
      <c r="E81" s="1" t="s">
        <v>569</v>
      </c>
      <c r="F81">
        <v>1012</v>
      </c>
      <c r="G81">
        <v>1012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2:23" hidden="1" x14ac:dyDescent="0.25">
      <c r="B82" t="str">
        <f t="shared" si="9"/>
        <v>1EB</v>
      </c>
      <c r="C82">
        <f t="shared" si="10"/>
        <v>11</v>
      </c>
      <c r="D82">
        <f t="shared" si="11"/>
        <v>2539</v>
      </c>
      <c r="E82" s="1" t="s">
        <v>242</v>
      </c>
      <c r="F82">
        <v>1012</v>
      </c>
      <c r="G82">
        <v>1012</v>
      </c>
      <c r="H82">
        <v>6</v>
      </c>
      <c r="I82">
        <v>6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hidden="1" x14ac:dyDescent="0.25">
      <c r="B83" t="str">
        <f t="shared" si="9"/>
        <v>307</v>
      </c>
      <c r="C83">
        <f t="shared" si="10"/>
        <v>11</v>
      </c>
      <c r="D83">
        <f t="shared" si="11"/>
        <v>2823</v>
      </c>
      <c r="E83" s="1" t="s">
        <v>580</v>
      </c>
      <c r="F83">
        <v>1012</v>
      </c>
      <c r="G83">
        <v>1012</v>
      </c>
      <c r="H83">
        <v>17</v>
      </c>
      <c r="I83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hidden="1" x14ac:dyDescent="0.25">
      <c r="B84" t="str">
        <f t="shared" si="9"/>
        <v>3DF</v>
      </c>
      <c r="C84">
        <f t="shared" si="10"/>
        <v>11</v>
      </c>
      <c r="D84">
        <f t="shared" si="11"/>
        <v>3039</v>
      </c>
      <c r="E84" s="1" t="s">
        <v>270</v>
      </c>
      <c r="F84">
        <v>1012</v>
      </c>
      <c r="G84">
        <v>1012</v>
      </c>
      <c r="H84">
        <v>7</v>
      </c>
      <c r="I84">
        <v>7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hidden="1" x14ac:dyDescent="0.25">
      <c r="B85" t="str">
        <f t="shared" si="9"/>
        <v>7BF</v>
      </c>
      <c r="C85">
        <f t="shared" si="10"/>
        <v>11</v>
      </c>
      <c r="D85">
        <f t="shared" si="11"/>
        <v>4031</v>
      </c>
      <c r="E85" s="1" t="s">
        <v>305</v>
      </c>
      <c r="F85">
        <v>1942</v>
      </c>
      <c r="G85">
        <v>48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2:23" hidden="1" x14ac:dyDescent="0.25">
      <c r="B86" t="str">
        <f t="shared" si="9"/>
        <v>5</v>
      </c>
      <c r="C86">
        <f t="shared" si="10"/>
        <v>11</v>
      </c>
      <c r="D86">
        <f t="shared" si="11"/>
        <v>2053</v>
      </c>
      <c r="E86" s="1" t="s">
        <v>568</v>
      </c>
      <c r="F86">
        <v>2036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hidden="1" x14ac:dyDescent="0.25">
      <c r="B87" t="str">
        <f t="shared" si="9"/>
        <v>E7</v>
      </c>
      <c r="C87">
        <f t="shared" si="10"/>
        <v>11</v>
      </c>
      <c r="D87">
        <f t="shared" si="11"/>
        <v>2279</v>
      </c>
      <c r="E87" s="1" t="s">
        <v>575</v>
      </c>
      <c r="F87">
        <v>2036</v>
      </c>
      <c r="G87">
        <v>46</v>
      </c>
      <c r="H87">
        <v>9</v>
      </c>
      <c r="I87">
        <v>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hidden="1" x14ac:dyDescent="0.25">
      <c r="B88" t="str">
        <f t="shared" si="9"/>
        <v>3AF</v>
      </c>
      <c r="C88">
        <f t="shared" si="10"/>
        <v>11</v>
      </c>
      <c r="D88">
        <f t="shared" si="11"/>
        <v>2991</v>
      </c>
      <c r="E88" s="1" t="s">
        <v>265</v>
      </c>
      <c r="F88">
        <v>2036</v>
      </c>
      <c r="G88">
        <v>28</v>
      </c>
      <c r="H88">
        <v>26</v>
      </c>
      <c r="I88">
        <v>3</v>
      </c>
      <c r="J88">
        <v>2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2:23" hidden="1" x14ac:dyDescent="0.25">
      <c r="B89" t="str">
        <f t="shared" si="9"/>
        <v>3B7</v>
      </c>
      <c r="C89">
        <f t="shared" si="10"/>
        <v>11</v>
      </c>
      <c r="D89">
        <f t="shared" si="11"/>
        <v>2999</v>
      </c>
      <c r="E89" s="1" t="s">
        <v>266</v>
      </c>
      <c r="F89">
        <v>2036</v>
      </c>
      <c r="G89">
        <v>132</v>
      </c>
      <c r="H89">
        <v>16</v>
      </c>
      <c r="I89">
        <v>2</v>
      </c>
      <c r="J89">
        <v>2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hidden="1" x14ac:dyDescent="0.25">
      <c r="B90" t="str">
        <f t="shared" si="9"/>
        <v>457</v>
      </c>
      <c r="C90">
        <f t="shared" si="10"/>
        <v>11</v>
      </c>
      <c r="D90">
        <f t="shared" si="11"/>
        <v>3159</v>
      </c>
      <c r="E90" s="1" t="s">
        <v>273</v>
      </c>
      <c r="F90">
        <v>2036</v>
      </c>
      <c r="G90">
        <v>53</v>
      </c>
      <c r="H90">
        <v>17</v>
      </c>
      <c r="I90">
        <v>5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hidden="1" x14ac:dyDescent="0.25">
      <c r="B91" t="str">
        <f t="shared" si="9"/>
        <v>49B</v>
      </c>
      <c r="C91">
        <f t="shared" si="10"/>
        <v>11</v>
      </c>
      <c r="D91">
        <f t="shared" si="11"/>
        <v>3227</v>
      </c>
      <c r="E91" s="1" t="s">
        <v>277</v>
      </c>
      <c r="F91">
        <v>2036</v>
      </c>
      <c r="G91">
        <v>131</v>
      </c>
      <c r="H91">
        <v>6</v>
      </c>
      <c r="I91">
        <v>6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hidden="1" x14ac:dyDescent="0.25">
      <c r="B92" t="str">
        <f t="shared" si="9"/>
        <v>49F</v>
      </c>
      <c r="C92">
        <f t="shared" si="10"/>
        <v>12</v>
      </c>
      <c r="D92">
        <f t="shared" si="11"/>
        <v>5279</v>
      </c>
      <c r="E92" s="1" t="s">
        <v>373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hidden="1" x14ac:dyDescent="0.25">
      <c r="B93" t="str">
        <f t="shared" si="9"/>
        <v>7D</v>
      </c>
      <c r="C93">
        <f t="shared" si="10"/>
        <v>12</v>
      </c>
      <c r="D93">
        <f t="shared" si="11"/>
        <v>4221</v>
      </c>
      <c r="E93" s="1" t="s">
        <v>318</v>
      </c>
      <c r="F93">
        <v>4083</v>
      </c>
      <c r="G93">
        <v>22</v>
      </c>
      <c r="H93">
        <v>15</v>
      </c>
      <c r="I93">
        <v>15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hidden="1" x14ac:dyDescent="0.25">
      <c r="B94" t="str">
        <f t="shared" si="9"/>
        <v>80D</v>
      </c>
      <c r="C94">
        <f t="shared" si="10"/>
        <v>12</v>
      </c>
      <c r="D94">
        <f t="shared" si="11"/>
        <v>6157</v>
      </c>
      <c r="E94" s="1" t="s">
        <v>427</v>
      </c>
      <c r="F94">
        <v>79</v>
      </c>
      <c r="G94">
        <v>27</v>
      </c>
      <c r="H94">
        <v>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hidden="1" x14ac:dyDescent="0.25">
      <c r="B95" t="str">
        <f t="shared" si="9"/>
        <v>6EB</v>
      </c>
      <c r="C95">
        <f t="shared" si="10"/>
        <v>12</v>
      </c>
      <c r="D95">
        <f t="shared" si="11"/>
        <v>5867</v>
      </c>
      <c r="E95" s="1" t="s">
        <v>406</v>
      </c>
      <c r="F95">
        <v>2655</v>
      </c>
      <c r="G95">
        <v>52</v>
      </c>
      <c r="H95">
        <v>24</v>
      </c>
      <c r="I95">
        <v>2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hidden="1" x14ac:dyDescent="0.25">
      <c r="B96" t="str">
        <f t="shared" si="9"/>
        <v>1F1</v>
      </c>
      <c r="C96">
        <f t="shared" si="10"/>
        <v>12</v>
      </c>
      <c r="D96">
        <f t="shared" si="11"/>
        <v>4593</v>
      </c>
      <c r="E96" s="1" t="s">
        <v>341</v>
      </c>
      <c r="F96">
        <v>53</v>
      </c>
      <c r="G96">
        <v>53</v>
      </c>
      <c r="H96">
        <v>53</v>
      </c>
      <c r="I96">
        <v>10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hidden="1" x14ac:dyDescent="0.25">
      <c r="B97" t="str">
        <f t="shared" si="9"/>
        <v>75D</v>
      </c>
      <c r="C97">
        <f t="shared" si="10"/>
        <v>12</v>
      </c>
      <c r="D97">
        <f t="shared" si="11"/>
        <v>5981</v>
      </c>
      <c r="E97" s="1" t="s">
        <v>415</v>
      </c>
      <c r="F97">
        <v>53</v>
      </c>
      <c r="G97">
        <v>53</v>
      </c>
      <c r="H97">
        <v>53</v>
      </c>
      <c r="I97">
        <v>10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hidden="1" x14ac:dyDescent="0.25">
      <c r="B98" t="str">
        <f t="shared" si="9"/>
        <v>7BF</v>
      </c>
      <c r="C98">
        <f t="shared" si="10"/>
        <v>12</v>
      </c>
      <c r="D98">
        <f t="shared" si="11"/>
        <v>6079</v>
      </c>
      <c r="E98" s="1" t="s">
        <v>419</v>
      </c>
      <c r="F98">
        <v>4083</v>
      </c>
      <c r="G98">
        <v>59</v>
      </c>
      <c r="H98">
        <v>33</v>
      </c>
      <c r="I98">
        <v>6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hidden="1" x14ac:dyDescent="0.25">
      <c r="B99" t="str">
        <f t="shared" si="9"/>
        <v>BBF</v>
      </c>
      <c r="C99">
        <f t="shared" si="10"/>
        <v>12</v>
      </c>
      <c r="D99">
        <f t="shared" si="11"/>
        <v>7103</v>
      </c>
      <c r="E99" s="1" t="s">
        <v>456</v>
      </c>
      <c r="F99">
        <v>4083</v>
      </c>
      <c r="G99">
        <v>71</v>
      </c>
      <c r="H99">
        <v>10</v>
      </c>
      <c r="I99">
        <v>8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hidden="1" x14ac:dyDescent="0.25">
      <c r="B100" t="str">
        <f t="shared" si="9"/>
        <v>327</v>
      </c>
      <c r="C100">
        <f t="shared" si="10"/>
        <v>12</v>
      </c>
      <c r="D100">
        <f t="shared" si="11"/>
        <v>4903</v>
      </c>
      <c r="E100" s="1" t="s">
        <v>617</v>
      </c>
      <c r="F100">
        <v>498</v>
      </c>
      <c r="G100">
        <v>74</v>
      </c>
      <c r="H100">
        <v>24</v>
      </c>
      <c r="I100">
        <v>8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hidden="1" x14ac:dyDescent="0.25">
      <c r="B101" t="str">
        <f t="shared" si="9"/>
        <v>53</v>
      </c>
      <c r="C101">
        <f t="shared" si="10"/>
        <v>12</v>
      </c>
      <c r="D101">
        <f t="shared" si="11"/>
        <v>4179</v>
      </c>
      <c r="E101" s="1" t="s">
        <v>604</v>
      </c>
      <c r="F101">
        <v>4083</v>
      </c>
      <c r="G101">
        <v>95</v>
      </c>
      <c r="H101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hidden="1" x14ac:dyDescent="0.25">
      <c r="B102" t="str">
        <f t="shared" si="9"/>
        <v>467</v>
      </c>
      <c r="C102">
        <f t="shared" si="10"/>
        <v>12</v>
      </c>
      <c r="D102">
        <f t="shared" si="11"/>
        <v>5223</v>
      </c>
      <c r="E102" s="1" t="s">
        <v>371</v>
      </c>
      <c r="F102">
        <v>4083</v>
      </c>
      <c r="G102">
        <v>149</v>
      </c>
      <c r="H102">
        <v>10</v>
      </c>
      <c r="I102">
        <v>6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hidden="1" x14ac:dyDescent="0.25">
      <c r="B103" t="str">
        <f t="shared" si="9"/>
        <v>30F</v>
      </c>
      <c r="C103">
        <f t="shared" si="10"/>
        <v>12</v>
      </c>
      <c r="D103">
        <f t="shared" si="11"/>
        <v>4879</v>
      </c>
      <c r="E103" s="1" t="s">
        <v>614</v>
      </c>
      <c r="F103">
        <v>4083</v>
      </c>
      <c r="G103">
        <v>159</v>
      </c>
      <c r="H103">
        <v>17</v>
      </c>
      <c r="I103">
        <v>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hidden="1" x14ac:dyDescent="0.25">
      <c r="B104" t="str">
        <f t="shared" si="9"/>
        <v>80B</v>
      </c>
      <c r="C104">
        <f t="shared" si="10"/>
        <v>12</v>
      </c>
      <c r="D104">
        <f t="shared" si="11"/>
        <v>6155</v>
      </c>
      <c r="E104" s="1" t="s">
        <v>426</v>
      </c>
      <c r="F104">
        <v>498</v>
      </c>
      <c r="G104">
        <v>160</v>
      </c>
      <c r="H104">
        <v>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hidden="1" x14ac:dyDescent="0.25">
      <c r="B105" t="str">
        <f t="shared" si="9"/>
        <v>4DF</v>
      </c>
      <c r="C105">
        <f t="shared" si="10"/>
        <v>12</v>
      </c>
      <c r="D105">
        <f t="shared" si="11"/>
        <v>5343</v>
      </c>
      <c r="E105" s="1" t="s">
        <v>375</v>
      </c>
      <c r="F105">
        <v>443</v>
      </c>
      <c r="G105">
        <v>183</v>
      </c>
      <c r="H105">
        <v>12</v>
      </c>
      <c r="I105">
        <v>12</v>
      </c>
      <c r="J105">
        <v>5</v>
      </c>
      <c r="K105">
        <v>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hidden="1" x14ac:dyDescent="0.25">
      <c r="B106" t="str">
        <f t="shared" si="9"/>
        <v>723</v>
      </c>
      <c r="C106">
        <f t="shared" si="10"/>
        <v>12</v>
      </c>
      <c r="D106">
        <f t="shared" si="11"/>
        <v>5923</v>
      </c>
      <c r="E106" s="1" t="s">
        <v>410</v>
      </c>
      <c r="F106">
        <v>1073</v>
      </c>
      <c r="G106">
        <v>1073</v>
      </c>
      <c r="H106">
        <v>27</v>
      </c>
      <c r="I106">
        <v>7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2:23" hidden="1" x14ac:dyDescent="0.25">
      <c r="B107" t="str">
        <f t="shared" si="9"/>
        <v>D31</v>
      </c>
      <c r="C107">
        <f t="shared" si="10"/>
        <v>12</v>
      </c>
      <c r="D107">
        <f t="shared" si="11"/>
        <v>7473</v>
      </c>
      <c r="E107" s="1" t="s">
        <v>465</v>
      </c>
      <c r="F107">
        <v>1073</v>
      </c>
      <c r="G107">
        <v>1073</v>
      </c>
      <c r="H107">
        <v>13</v>
      </c>
      <c r="I107">
        <v>5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hidden="1" x14ac:dyDescent="0.25">
      <c r="B108" t="str">
        <f t="shared" si="9"/>
        <v>683</v>
      </c>
      <c r="C108">
        <f t="shared" si="10"/>
        <v>12</v>
      </c>
      <c r="D108">
        <f t="shared" si="11"/>
        <v>5763</v>
      </c>
      <c r="E108" s="1" t="s">
        <v>395</v>
      </c>
      <c r="F108">
        <v>1773</v>
      </c>
      <c r="G108">
        <v>1773</v>
      </c>
      <c r="H108">
        <v>27</v>
      </c>
      <c r="I108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2:23" hidden="1" x14ac:dyDescent="0.25">
      <c r="B109" t="str">
        <f t="shared" si="9"/>
        <v>2F</v>
      </c>
      <c r="C109">
        <f t="shared" si="10"/>
        <v>12</v>
      </c>
      <c r="D109">
        <f t="shared" si="11"/>
        <v>4143</v>
      </c>
      <c r="E109" s="1" t="s">
        <v>603</v>
      </c>
      <c r="F109">
        <v>2035</v>
      </c>
      <c r="G109">
        <v>2035</v>
      </c>
      <c r="H109">
        <v>14</v>
      </c>
      <c r="I109">
        <v>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hidden="1" x14ac:dyDescent="0.25">
      <c r="B110" t="str">
        <f t="shared" si="9"/>
        <v>1E7</v>
      </c>
      <c r="C110">
        <f t="shared" si="10"/>
        <v>12</v>
      </c>
      <c r="D110">
        <f t="shared" si="11"/>
        <v>4583</v>
      </c>
      <c r="E110" s="1" t="s">
        <v>339</v>
      </c>
      <c r="F110">
        <v>2035</v>
      </c>
      <c r="G110">
        <v>2035</v>
      </c>
      <c r="H110">
        <v>25</v>
      </c>
      <c r="I110">
        <v>25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hidden="1" x14ac:dyDescent="0.25">
      <c r="B111" t="str">
        <f t="shared" si="9"/>
        <v>7FF</v>
      </c>
      <c r="C111">
        <f t="shared" si="10"/>
        <v>12</v>
      </c>
      <c r="D111">
        <f t="shared" si="11"/>
        <v>6143</v>
      </c>
      <c r="E111" s="1" t="s">
        <v>421</v>
      </c>
      <c r="F111">
        <v>2035</v>
      </c>
      <c r="G111">
        <v>2035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hidden="1" x14ac:dyDescent="0.25">
      <c r="B112" t="str">
        <f t="shared" si="9"/>
        <v>80F</v>
      </c>
      <c r="C112">
        <f t="shared" si="10"/>
        <v>12</v>
      </c>
      <c r="D112">
        <f t="shared" si="11"/>
        <v>6159</v>
      </c>
      <c r="E112" s="1" t="s">
        <v>428</v>
      </c>
      <c r="F112">
        <v>2035</v>
      </c>
      <c r="G112">
        <v>2035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2:23" hidden="1" x14ac:dyDescent="0.25">
      <c r="B113" t="str">
        <f t="shared" si="9"/>
        <v>F13</v>
      </c>
      <c r="C113">
        <f t="shared" si="10"/>
        <v>12</v>
      </c>
      <c r="D113">
        <f t="shared" si="11"/>
        <v>7955</v>
      </c>
      <c r="E113" s="1" t="s">
        <v>474</v>
      </c>
      <c r="F113">
        <v>2035</v>
      </c>
      <c r="G113">
        <v>2035</v>
      </c>
      <c r="H113">
        <v>16</v>
      </c>
      <c r="I113">
        <v>16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2:23" x14ac:dyDescent="0.25">
      <c r="B114" t="str">
        <f t="shared" ref="B114:B134" si="12">DEC2HEX(_xlfn.BITAND(D114, (2^C114)-1))</f>
        <v>1213</v>
      </c>
      <c r="C114">
        <f t="shared" ref="C114:C134" si="13">_xlfn.FLOOR.MATH(LOG(D114,2),1)</f>
        <v>13</v>
      </c>
      <c r="D114">
        <f t="shared" ref="D114:D134" si="14">HEX2DEC(E114)*2+1</f>
        <v>12819</v>
      </c>
      <c r="E114" s="1" t="s">
        <v>515</v>
      </c>
      <c r="F114">
        <v>52</v>
      </c>
      <c r="G114">
        <v>52</v>
      </c>
      <c r="H114">
        <v>52</v>
      </c>
      <c r="I114">
        <v>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2:23" x14ac:dyDescent="0.25">
      <c r="B115" t="str">
        <f t="shared" si="12"/>
        <v>1D2F</v>
      </c>
      <c r="C115">
        <f t="shared" si="13"/>
        <v>13</v>
      </c>
      <c r="D115">
        <f t="shared" si="14"/>
        <v>15663</v>
      </c>
      <c r="E115" s="1" t="s">
        <v>517</v>
      </c>
      <c r="F115">
        <v>52</v>
      </c>
      <c r="G115">
        <v>52</v>
      </c>
      <c r="H115">
        <v>52</v>
      </c>
      <c r="I115">
        <v>52</v>
      </c>
      <c r="J115">
        <v>4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2:23" x14ac:dyDescent="0.25">
      <c r="B116" t="str">
        <f t="shared" si="12"/>
        <v>10EF</v>
      </c>
      <c r="C116">
        <f t="shared" si="13"/>
        <v>13</v>
      </c>
      <c r="D116">
        <f t="shared" si="14"/>
        <v>12527</v>
      </c>
      <c r="E116" s="1" t="s">
        <v>514</v>
      </c>
      <c r="F116">
        <v>8178</v>
      </c>
      <c r="G116">
        <v>50</v>
      </c>
      <c r="H116">
        <v>50</v>
      </c>
      <c r="I116">
        <v>7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 t="str">
        <f t="shared" si="12"/>
        <v>25B</v>
      </c>
      <c r="C117">
        <f t="shared" si="13"/>
        <v>13</v>
      </c>
      <c r="D117">
        <f t="shared" si="14"/>
        <v>8795</v>
      </c>
      <c r="E117" s="1" t="s">
        <v>18</v>
      </c>
      <c r="F117">
        <v>8178</v>
      </c>
      <c r="G117">
        <v>75</v>
      </c>
      <c r="H117">
        <v>49</v>
      </c>
      <c r="I117">
        <v>16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 t="str">
        <f t="shared" si="12"/>
        <v>E8F</v>
      </c>
      <c r="C118">
        <f t="shared" si="13"/>
        <v>13</v>
      </c>
      <c r="D118">
        <f t="shared" si="14"/>
        <v>11919</v>
      </c>
      <c r="E118" s="1" t="s">
        <v>511</v>
      </c>
      <c r="F118">
        <v>8178</v>
      </c>
      <c r="G118">
        <v>233</v>
      </c>
      <c r="H118">
        <v>34</v>
      </c>
      <c r="I118">
        <v>7</v>
      </c>
      <c r="J118">
        <v>7</v>
      </c>
      <c r="K118">
        <v>7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 t="str">
        <f t="shared" si="12"/>
        <v>18D7</v>
      </c>
      <c r="C119">
        <f t="shared" si="13"/>
        <v>13</v>
      </c>
      <c r="D119">
        <f t="shared" si="14"/>
        <v>14551</v>
      </c>
      <c r="E119" s="1" t="s">
        <v>79</v>
      </c>
      <c r="F119">
        <v>2542</v>
      </c>
      <c r="G119">
        <v>2542</v>
      </c>
      <c r="H119">
        <v>34</v>
      </c>
      <c r="I119">
        <v>14</v>
      </c>
      <c r="J119">
        <v>4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 t="str">
        <f t="shared" si="12"/>
        <v>6D</v>
      </c>
      <c r="C120">
        <f t="shared" si="13"/>
        <v>13</v>
      </c>
      <c r="D120">
        <f t="shared" si="14"/>
        <v>8301</v>
      </c>
      <c r="E120" s="1" t="s">
        <v>492</v>
      </c>
      <c r="F120">
        <v>3924</v>
      </c>
      <c r="G120">
        <v>3924</v>
      </c>
      <c r="H120">
        <v>32</v>
      </c>
      <c r="I120">
        <v>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 t="str">
        <f t="shared" si="12"/>
        <v>5CD</v>
      </c>
      <c r="C121">
        <f t="shared" si="13"/>
        <v>13</v>
      </c>
      <c r="D121">
        <f t="shared" si="14"/>
        <v>9677</v>
      </c>
      <c r="E121" s="1" t="s">
        <v>496</v>
      </c>
      <c r="F121">
        <v>4082</v>
      </c>
      <c r="G121">
        <v>4082</v>
      </c>
      <c r="H121">
        <v>32</v>
      </c>
      <c r="I121">
        <v>32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2:23" x14ac:dyDescent="0.25">
      <c r="B122" t="str">
        <f t="shared" si="12"/>
        <v>157F</v>
      </c>
      <c r="C122">
        <f t="shared" si="13"/>
        <v>13</v>
      </c>
      <c r="D122">
        <f t="shared" si="14"/>
        <v>13695</v>
      </c>
      <c r="E122" s="1" t="s">
        <v>71</v>
      </c>
      <c r="F122">
        <v>8178</v>
      </c>
      <c r="G122">
        <v>324</v>
      </c>
      <c r="H122">
        <v>31</v>
      </c>
      <c r="I122">
        <v>6</v>
      </c>
      <c r="J122">
        <v>2</v>
      </c>
      <c r="K122">
        <v>2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2:23" x14ac:dyDescent="0.25">
      <c r="B123" t="str">
        <f t="shared" si="12"/>
        <v>1B</v>
      </c>
      <c r="C123">
        <f t="shared" si="13"/>
        <v>13</v>
      </c>
      <c r="D123">
        <f t="shared" si="14"/>
        <v>8219</v>
      </c>
      <c r="E123" s="1" t="s">
        <v>5</v>
      </c>
      <c r="F123">
        <v>8178</v>
      </c>
      <c r="G123">
        <v>81</v>
      </c>
      <c r="H123">
        <v>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2:23" x14ac:dyDescent="0.25">
      <c r="B124" t="str">
        <f t="shared" si="12"/>
        <v>23B</v>
      </c>
      <c r="C124">
        <f t="shared" si="13"/>
        <v>13</v>
      </c>
      <c r="D124">
        <f t="shared" si="14"/>
        <v>8763</v>
      </c>
      <c r="E124" s="1" t="s">
        <v>16</v>
      </c>
      <c r="F124">
        <v>638</v>
      </c>
      <c r="G124">
        <v>638</v>
      </c>
      <c r="H124">
        <v>21</v>
      </c>
      <c r="I124">
        <v>21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2:23" x14ac:dyDescent="0.25">
      <c r="B125" t="str">
        <f t="shared" si="12"/>
        <v>92B</v>
      </c>
      <c r="C125">
        <f t="shared" si="13"/>
        <v>13</v>
      </c>
      <c r="D125">
        <f t="shared" si="14"/>
        <v>10539</v>
      </c>
      <c r="E125" s="1" t="s">
        <v>502</v>
      </c>
      <c r="F125">
        <v>8178</v>
      </c>
      <c r="G125">
        <v>108</v>
      </c>
      <c r="H125">
        <v>21</v>
      </c>
      <c r="I125">
        <v>15</v>
      </c>
      <c r="J125">
        <v>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 t="str">
        <f t="shared" si="12"/>
        <v>15D7</v>
      </c>
      <c r="C126">
        <f t="shared" si="13"/>
        <v>13</v>
      </c>
      <c r="D126">
        <f t="shared" si="14"/>
        <v>13783</v>
      </c>
      <c r="E126" s="1" t="s">
        <v>72</v>
      </c>
      <c r="F126">
        <v>4082</v>
      </c>
      <c r="G126">
        <v>4082</v>
      </c>
      <c r="H126">
        <v>18</v>
      </c>
      <c r="I126">
        <v>18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 t="str">
        <f t="shared" si="12"/>
        <v>A6F</v>
      </c>
      <c r="C127">
        <f t="shared" si="13"/>
        <v>13</v>
      </c>
      <c r="D127">
        <f t="shared" si="14"/>
        <v>10863</v>
      </c>
      <c r="E127" s="1" t="s">
        <v>504</v>
      </c>
      <c r="F127">
        <v>8178</v>
      </c>
      <c r="G127">
        <v>33</v>
      </c>
      <c r="H127">
        <v>16</v>
      </c>
      <c r="I127">
        <v>14</v>
      </c>
      <c r="J127">
        <v>5</v>
      </c>
      <c r="K127">
        <v>4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 t="str">
        <f t="shared" si="12"/>
        <v>5B</v>
      </c>
      <c r="C128">
        <f t="shared" si="13"/>
        <v>13</v>
      </c>
      <c r="D128">
        <f t="shared" si="14"/>
        <v>8283</v>
      </c>
      <c r="E128" s="1" t="s">
        <v>8</v>
      </c>
      <c r="F128">
        <v>4082</v>
      </c>
      <c r="G128">
        <v>4082</v>
      </c>
      <c r="H128">
        <v>14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 t="str">
        <f t="shared" si="12"/>
        <v>1BEF</v>
      </c>
      <c r="C129">
        <f t="shared" si="13"/>
        <v>13</v>
      </c>
      <c r="D129">
        <f t="shared" si="14"/>
        <v>15343</v>
      </c>
      <c r="E129" s="1" t="s">
        <v>85</v>
      </c>
      <c r="F129">
        <v>4082</v>
      </c>
      <c r="G129">
        <v>4082</v>
      </c>
      <c r="H129">
        <v>14</v>
      </c>
      <c r="I129">
        <v>14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 t="str">
        <f t="shared" si="12"/>
        <v>1CF5</v>
      </c>
      <c r="C130">
        <f t="shared" si="13"/>
        <v>13</v>
      </c>
      <c r="D130">
        <f t="shared" si="14"/>
        <v>15605</v>
      </c>
      <c r="E130" s="1" t="s">
        <v>87</v>
      </c>
      <c r="F130">
        <v>165</v>
      </c>
      <c r="G130">
        <v>165</v>
      </c>
      <c r="H130">
        <v>14</v>
      </c>
      <c r="I130">
        <v>14</v>
      </c>
      <c r="J130">
        <v>3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2:23" x14ac:dyDescent="0.25">
      <c r="B131" t="str">
        <f t="shared" si="12"/>
        <v>54B</v>
      </c>
      <c r="C131">
        <f t="shared" si="13"/>
        <v>13</v>
      </c>
      <c r="D131">
        <f t="shared" si="14"/>
        <v>9547</v>
      </c>
      <c r="E131" s="1" t="s">
        <v>29</v>
      </c>
      <c r="F131">
        <v>56</v>
      </c>
      <c r="G131">
        <v>56</v>
      </c>
      <c r="H131">
        <v>13</v>
      </c>
      <c r="I131">
        <v>13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2:23" x14ac:dyDescent="0.25">
      <c r="B132" t="str">
        <f t="shared" si="12"/>
        <v>16F</v>
      </c>
      <c r="C132">
        <f t="shared" si="13"/>
        <v>13</v>
      </c>
      <c r="D132">
        <f t="shared" si="14"/>
        <v>8559</v>
      </c>
      <c r="E132" s="1" t="s">
        <v>10</v>
      </c>
      <c r="F132">
        <v>33</v>
      </c>
      <c r="G132">
        <v>33</v>
      </c>
      <c r="H132">
        <v>11</v>
      </c>
      <c r="I132">
        <v>11</v>
      </c>
      <c r="J132">
        <v>11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2:23" x14ac:dyDescent="0.25">
      <c r="B133" t="str">
        <f t="shared" si="12"/>
        <v>55</v>
      </c>
      <c r="C133">
        <f t="shared" si="13"/>
        <v>13</v>
      </c>
      <c r="D133">
        <f t="shared" si="14"/>
        <v>8277</v>
      </c>
      <c r="E133" s="1" t="s">
        <v>7</v>
      </c>
      <c r="F133">
        <v>2542</v>
      </c>
      <c r="G133">
        <v>2542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2:23" x14ac:dyDescent="0.25">
      <c r="B134" t="str">
        <f t="shared" si="12"/>
        <v>FFF</v>
      </c>
      <c r="C134">
        <f t="shared" si="13"/>
        <v>13</v>
      </c>
      <c r="D134">
        <f t="shared" si="14"/>
        <v>12287</v>
      </c>
      <c r="E134" s="1" t="s">
        <v>64</v>
      </c>
      <c r="F134">
        <v>8178</v>
      </c>
      <c r="G134">
        <v>59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hidden="1" x14ac:dyDescent="0.25">
      <c r="B135" t="str">
        <f t="shared" ref="B135:B193" si="15">DEC2HEX(_xlfn.BITAND(D135, (2^C135)-1))</f>
        <v>7</v>
      </c>
      <c r="C135">
        <f t="shared" ref="C135:C193" si="16">_xlfn.FLOOR.MATH(LOG(D135,2),1)</f>
        <v>14</v>
      </c>
      <c r="D135">
        <f t="shared" ref="D135:D193" si="17">HEX2DEC(E135)*2+1</f>
        <v>16391</v>
      </c>
      <c r="E135" s="1" t="s">
        <v>527</v>
      </c>
      <c r="F135">
        <v>8177</v>
      </c>
      <c r="G135">
        <v>8177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2:23" hidden="1" x14ac:dyDescent="0.25">
      <c r="B136" t="str">
        <f t="shared" si="15"/>
        <v>2B</v>
      </c>
      <c r="C136">
        <f t="shared" si="16"/>
        <v>14</v>
      </c>
      <c r="D136">
        <f t="shared" si="17"/>
        <v>16427</v>
      </c>
      <c r="E136" s="1" t="s">
        <v>529</v>
      </c>
      <c r="F136">
        <v>16369</v>
      </c>
      <c r="G136">
        <v>210</v>
      </c>
      <c r="H136">
        <v>33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hidden="1" x14ac:dyDescent="0.25">
      <c r="B137" t="str">
        <f t="shared" si="15"/>
        <v>1DD</v>
      </c>
      <c r="C137">
        <f t="shared" si="16"/>
        <v>14</v>
      </c>
      <c r="D137">
        <f t="shared" si="17"/>
        <v>16861</v>
      </c>
      <c r="E137" s="1" t="s">
        <v>93</v>
      </c>
      <c r="F137">
        <v>112</v>
      </c>
      <c r="G137">
        <v>112</v>
      </c>
      <c r="H137">
        <v>50</v>
      </c>
      <c r="I137">
        <v>50</v>
      </c>
      <c r="J137">
        <v>3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hidden="1" x14ac:dyDescent="0.25">
      <c r="B138" t="str">
        <f t="shared" si="15"/>
        <v>25B</v>
      </c>
      <c r="C138">
        <f t="shared" si="16"/>
        <v>14</v>
      </c>
      <c r="D138">
        <f t="shared" si="17"/>
        <v>16987</v>
      </c>
      <c r="E138" s="1" t="s">
        <v>94</v>
      </c>
      <c r="F138">
        <v>113</v>
      </c>
      <c r="G138">
        <v>113</v>
      </c>
      <c r="H138">
        <v>113</v>
      </c>
      <c r="I138">
        <v>21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2:23" hidden="1" x14ac:dyDescent="0.25">
      <c r="B139" t="str">
        <f t="shared" si="15"/>
        <v>3D1</v>
      </c>
      <c r="C139">
        <f t="shared" si="16"/>
        <v>14</v>
      </c>
      <c r="D139">
        <f t="shared" si="17"/>
        <v>17361</v>
      </c>
      <c r="E139" s="1" t="s">
        <v>532</v>
      </c>
      <c r="F139">
        <v>5101</v>
      </c>
      <c r="G139">
        <v>5101</v>
      </c>
      <c r="H139">
        <v>12</v>
      </c>
      <c r="I139">
        <v>12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2:23" hidden="1" x14ac:dyDescent="0.25">
      <c r="B140" t="str">
        <f t="shared" si="15"/>
        <v>63D</v>
      </c>
      <c r="C140">
        <f t="shared" si="16"/>
        <v>14</v>
      </c>
      <c r="D140">
        <f t="shared" si="17"/>
        <v>17981</v>
      </c>
      <c r="E140" s="1" t="s">
        <v>100</v>
      </c>
      <c r="F140">
        <v>8177</v>
      </c>
      <c r="G140">
        <v>8177</v>
      </c>
      <c r="H140">
        <v>27</v>
      </c>
      <c r="I140">
        <v>27</v>
      </c>
      <c r="J140">
        <v>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2:23" hidden="1" x14ac:dyDescent="0.25">
      <c r="B141" t="str">
        <f t="shared" si="15"/>
        <v>645</v>
      </c>
      <c r="C141">
        <f t="shared" si="16"/>
        <v>14</v>
      </c>
      <c r="D141">
        <f t="shared" si="17"/>
        <v>17989</v>
      </c>
      <c r="E141" s="1" t="s">
        <v>537</v>
      </c>
      <c r="F141">
        <v>8177</v>
      </c>
      <c r="G141">
        <v>8177</v>
      </c>
      <c r="H141">
        <v>57</v>
      </c>
      <c r="I141">
        <v>57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2:23" hidden="1" x14ac:dyDescent="0.25">
      <c r="B142" t="str">
        <f t="shared" si="15"/>
        <v>6E3</v>
      </c>
      <c r="C142">
        <f t="shared" si="16"/>
        <v>14</v>
      </c>
      <c r="D142">
        <f t="shared" si="17"/>
        <v>18147</v>
      </c>
      <c r="E142" s="1" t="s">
        <v>539</v>
      </c>
      <c r="F142">
        <v>78</v>
      </c>
      <c r="G142">
        <v>78</v>
      </c>
      <c r="H142">
        <v>11</v>
      </c>
      <c r="I142">
        <v>11</v>
      </c>
      <c r="J142">
        <v>11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2:23" hidden="1" x14ac:dyDescent="0.25">
      <c r="B143" t="str">
        <f t="shared" si="15"/>
        <v>805</v>
      </c>
      <c r="C143">
        <f t="shared" si="16"/>
        <v>14</v>
      </c>
      <c r="D143">
        <f t="shared" si="17"/>
        <v>18437</v>
      </c>
      <c r="E143" s="1" t="s">
        <v>542</v>
      </c>
      <c r="F143">
        <v>8177</v>
      </c>
      <c r="G143">
        <v>8177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hidden="1" x14ac:dyDescent="0.25">
      <c r="B144" t="str">
        <f t="shared" si="15"/>
        <v>ED3</v>
      </c>
      <c r="C144">
        <f t="shared" si="16"/>
        <v>14</v>
      </c>
      <c r="D144">
        <f t="shared" si="17"/>
        <v>20179</v>
      </c>
      <c r="E144" s="1" t="s">
        <v>546</v>
      </c>
      <c r="F144">
        <v>16369</v>
      </c>
      <c r="G144">
        <v>134</v>
      </c>
      <c r="H144">
        <v>32</v>
      </c>
      <c r="I144">
        <v>26</v>
      </c>
      <c r="J144">
        <v>4</v>
      </c>
      <c r="K144">
        <v>3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2:23" hidden="1" x14ac:dyDescent="0.25">
      <c r="B145" t="str">
        <f t="shared" si="15"/>
        <v>F9F</v>
      </c>
      <c r="C145">
        <f t="shared" si="16"/>
        <v>14</v>
      </c>
      <c r="D145">
        <f t="shared" si="17"/>
        <v>20383</v>
      </c>
      <c r="E145" s="1" t="s">
        <v>118</v>
      </c>
      <c r="F145">
        <v>16369</v>
      </c>
      <c r="G145">
        <v>459</v>
      </c>
      <c r="H145">
        <v>17</v>
      </c>
      <c r="I145">
        <v>5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hidden="1" x14ac:dyDescent="0.25">
      <c r="B146" t="str">
        <f t="shared" si="15"/>
        <v>1153</v>
      </c>
      <c r="C146">
        <f t="shared" si="16"/>
        <v>14</v>
      </c>
      <c r="D146">
        <f t="shared" si="17"/>
        <v>20819</v>
      </c>
      <c r="E146" s="1" t="s">
        <v>123</v>
      </c>
      <c r="F146">
        <v>16369</v>
      </c>
      <c r="G146">
        <v>317</v>
      </c>
      <c r="H146">
        <v>46</v>
      </c>
      <c r="I146">
        <v>14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hidden="1" x14ac:dyDescent="0.25">
      <c r="B147" t="str">
        <f t="shared" si="15"/>
        <v>11DD</v>
      </c>
      <c r="C147">
        <f t="shared" si="16"/>
        <v>14</v>
      </c>
      <c r="D147">
        <f t="shared" si="17"/>
        <v>20957</v>
      </c>
      <c r="E147" s="1" t="s">
        <v>124</v>
      </c>
      <c r="F147">
        <v>1771</v>
      </c>
      <c r="G147">
        <v>1771</v>
      </c>
      <c r="H147">
        <v>30</v>
      </c>
      <c r="I147">
        <v>30</v>
      </c>
      <c r="J147">
        <v>7</v>
      </c>
      <c r="K147">
        <v>3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2:23" hidden="1" x14ac:dyDescent="0.25">
      <c r="B148" t="str">
        <f t="shared" si="15"/>
        <v>149F</v>
      </c>
      <c r="C148">
        <f t="shared" si="16"/>
        <v>14</v>
      </c>
      <c r="D148">
        <f t="shared" si="17"/>
        <v>21663</v>
      </c>
      <c r="E148" s="1" t="s">
        <v>131</v>
      </c>
      <c r="F148">
        <v>16369</v>
      </c>
      <c r="G148">
        <v>24</v>
      </c>
      <c r="H148">
        <v>24</v>
      </c>
      <c r="I148">
        <v>8</v>
      </c>
      <c r="J148">
        <v>7</v>
      </c>
      <c r="K148">
        <v>6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2:23" hidden="1" x14ac:dyDescent="0.25">
      <c r="B149" t="str">
        <f t="shared" si="15"/>
        <v>159D</v>
      </c>
      <c r="C149">
        <f t="shared" si="16"/>
        <v>14</v>
      </c>
      <c r="D149">
        <f t="shared" si="17"/>
        <v>21917</v>
      </c>
      <c r="E149" s="1" t="s">
        <v>135</v>
      </c>
      <c r="F149">
        <v>1351</v>
      </c>
      <c r="G149">
        <v>311</v>
      </c>
      <c r="H149">
        <v>38</v>
      </c>
      <c r="I149">
        <v>10</v>
      </c>
      <c r="J149">
        <v>10</v>
      </c>
      <c r="K149">
        <v>10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2:23" hidden="1" x14ac:dyDescent="0.25">
      <c r="B150" t="str">
        <f t="shared" si="15"/>
        <v>1DFB</v>
      </c>
      <c r="C150">
        <f t="shared" si="16"/>
        <v>14</v>
      </c>
      <c r="D150">
        <f t="shared" si="17"/>
        <v>24059</v>
      </c>
      <c r="E150" s="1" t="s">
        <v>157</v>
      </c>
      <c r="F150">
        <v>55</v>
      </c>
      <c r="G150">
        <v>55</v>
      </c>
      <c r="H150">
        <v>12</v>
      </c>
      <c r="I150">
        <v>12</v>
      </c>
      <c r="J150">
        <v>11</v>
      </c>
      <c r="K150">
        <v>11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2:23" hidden="1" x14ac:dyDescent="0.25">
      <c r="B151" t="str">
        <f t="shared" si="15"/>
        <v>1FF7</v>
      </c>
      <c r="C151">
        <f t="shared" si="16"/>
        <v>14</v>
      </c>
      <c r="D151">
        <f t="shared" si="17"/>
        <v>24567</v>
      </c>
      <c r="E151" s="1" t="s">
        <v>160</v>
      </c>
      <c r="F151">
        <v>5101</v>
      </c>
      <c r="G151">
        <v>5101</v>
      </c>
      <c r="H151">
        <v>31</v>
      </c>
      <c r="I151">
        <v>9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2:23" hidden="1" x14ac:dyDescent="0.25">
      <c r="B152" t="str">
        <f t="shared" si="15"/>
        <v>202D</v>
      </c>
      <c r="C152">
        <f t="shared" si="16"/>
        <v>14</v>
      </c>
      <c r="D152">
        <f t="shared" si="17"/>
        <v>24621</v>
      </c>
      <c r="E152" s="1" t="s">
        <v>547</v>
      </c>
      <c r="F152">
        <v>8177</v>
      </c>
      <c r="G152">
        <v>8177</v>
      </c>
      <c r="H152">
        <v>25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hidden="1" x14ac:dyDescent="0.25">
      <c r="B153" t="str">
        <f t="shared" si="15"/>
        <v>2757</v>
      </c>
      <c r="C153">
        <f t="shared" si="16"/>
        <v>14</v>
      </c>
      <c r="D153">
        <f t="shared" si="17"/>
        <v>26455</v>
      </c>
      <c r="E153" s="1" t="s">
        <v>168</v>
      </c>
      <c r="F153">
        <v>8177</v>
      </c>
      <c r="G153">
        <v>8177</v>
      </c>
      <c r="H153">
        <v>9</v>
      </c>
      <c r="I153">
        <v>9</v>
      </c>
      <c r="J153">
        <v>7</v>
      </c>
      <c r="K153">
        <v>7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2:23" hidden="1" x14ac:dyDescent="0.25">
      <c r="B154" t="str">
        <f t="shared" si="15"/>
        <v>292F</v>
      </c>
      <c r="C154">
        <f t="shared" si="16"/>
        <v>14</v>
      </c>
      <c r="D154">
        <f t="shared" si="17"/>
        <v>26927</v>
      </c>
      <c r="E154" s="1" t="s">
        <v>552</v>
      </c>
      <c r="F154">
        <v>16369</v>
      </c>
      <c r="G154">
        <v>197</v>
      </c>
      <c r="H154">
        <v>49</v>
      </c>
      <c r="I154">
        <v>18</v>
      </c>
      <c r="J154">
        <v>8</v>
      </c>
      <c r="K154">
        <v>4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hidden="1" x14ac:dyDescent="0.25">
      <c r="B155" t="str">
        <f t="shared" si="15"/>
        <v>2E57</v>
      </c>
      <c r="C155">
        <f t="shared" si="16"/>
        <v>14</v>
      </c>
      <c r="D155">
        <f t="shared" si="17"/>
        <v>28247</v>
      </c>
      <c r="E155" s="1" t="s">
        <v>176</v>
      </c>
      <c r="F155">
        <v>8176</v>
      </c>
      <c r="G155">
        <v>8176</v>
      </c>
      <c r="H155">
        <v>57</v>
      </c>
      <c r="I155">
        <v>57</v>
      </c>
      <c r="J155">
        <v>3</v>
      </c>
      <c r="K155">
        <v>3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hidden="1" x14ac:dyDescent="0.25">
      <c r="B156" t="str">
        <f t="shared" si="15"/>
        <v>2FDF</v>
      </c>
      <c r="C156">
        <f t="shared" si="16"/>
        <v>14</v>
      </c>
      <c r="D156">
        <f t="shared" si="17"/>
        <v>28639</v>
      </c>
      <c r="E156" s="1" t="s">
        <v>177</v>
      </c>
      <c r="F156">
        <v>16369</v>
      </c>
      <c r="G156">
        <v>260</v>
      </c>
      <c r="H156">
        <v>69</v>
      </c>
      <c r="I156">
        <v>19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2:23" hidden="1" x14ac:dyDescent="0.25">
      <c r="B157" t="str">
        <f t="shared" si="15"/>
        <v>2FFF</v>
      </c>
      <c r="C157">
        <f t="shared" si="16"/>
        <v>14</v>
      </c>
      <c r="D157">
        <f t="shared" si="17"/>
        <v>28671</v>
      </c>
      <c r="E157" s="1" t="s">
        <v>178</v>
      </c>
      <c r="F157">
        <v>8177</v>
      </c>
      <c r="G157">
        <v>8177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2:23" hidden="1" x14ac:dyDescent="0.25">
      <c r="B158" t="str">
        <f t="shared" si="15"/>
        <v>3577</v>
      </c>
      <c r="C158">
        <f t="shared" si="16"/>
        <v>14</v>
      </c>
      <c r="D158">
        <f t="shared" si="17"/>
        <v>30071</v>
      </c>
      <c r="E158" s="1" t="s">
        <v>183</v>
      </c>
      <c r="F158">
        <v>16369</v>
      </c>
      <c r="G158">
        <v>204</v>
      </c>
      <c r="H158">
        <v>18</v>
      </c>
      <c r="I158">
        <v>18</v>
      </c>
      <c r="J158">
        <v>8</v>
      </c>
      <c r="K158">
        <v>2</v>
      </c>
      <c r="L158">
        <v>2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2:23" hidden="1" x14ac:dyDescent="0.25">
      <c r="B159" t="str">
        <f t="shared" si="15"/>
        <v>3DDF</v>
      </c>
      <c r="C159">
        <f t="shared" si="16"/>
        <v>14</v>
      </c>
      <c r="D159">
        <f t="shared" si="17"/>
        <v>32223</v>
      </c>
      <c r="E159" s="1" t="s">
        <v>191</v>
      </c>
      <c r="F159">
        <v>113</v>
      </c>
      <c r="G159">
        <v>113</v>
      </c>
      <c r="H159">
        <v>113</v>
      </c>
      <c r="I159">
        <v>21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2:23" hidden="1" x14ac:dyDescent="0.25">
      <c r="B160" t="str">
        <f t="shared" si="15"/>
        <v>3</v>
      </c>
      <c r="C160">
        <f t="shared" si="16"/>
        <v>15</v>
      </c>
      <c r="D160">
        <f t="shared" si="17"/>
        <v>32771</v>
      </c>
      <c r="E160" s="1" t="s">
        <v>565</v>
      </c>
      <c r="F160">
        <v>32752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2:23" hidden="1" x14ac:dyDescent="0.25">
      <c r="B161" t="str">
        <f t="shared" si="15"/>
        <v>29</v>
      </c>
      <c r="C161">
        <f t="shared" si="16"/>
        <v>15</v>
      </c>
      <c r="D161">
        <f t="shared" si="17"/>
        <v>32809</v>
      </c>
      <c r="E161" s="1" t="s">
        <v>567</v>
      </c>
      <c r="F161">
        <v>16368</v>
      </c>
      <c r="G161">
        <v>16368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hidden="1" x14ac:dyDescent="0.25">
      <c r="B162" t="str">
        <f t="shared" si="15"/>
        <v>97</v>
      </c>
      <c r="C162">
        <f t="shared" si="16"/>
        <v>15</v>
      </c>
      <c r="D162">
        <f t="shared" si="17"/>
        <v>32919</v>
      </c>
      <c r="E162" s="1" t="s">
        <v>198</v>
      </c>
      <c r="F162">
        <v>16368</v>
      </c>
      <c r="G162">
        <v>16368</v>
      </c>
      <c r="H162">
        <v>60</v>
      </c>
      <c r="I162">
        <v>60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2:23" hidden="1" x14ac:dyDescent="0.25">
      <c r="B163" t="str">
        <f t="shared" si="15"/>
        <v>60D</v>
      </c>
      <c r="C163">
        <f t="shared" si="16"/>
        <v>15</v>
      </c>
      <c r="D163">
        <f t="shared" si="17"/>
        <v>34317</v>
      </c>
      <c r="E163" s="1" t="s">
        <v>571</v>
      </c>
      <c r="F163">
        <v>16368</v>
      </c>
      <c r="G163">
        <v>16368</v>
      </c>
      <c r="H163">
        <v>68</v>
      </c>
      <c r="I163">
        <v>68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hidden="1" x14ac:dyDescent="0.25">
      <c r="B164" t="str">
        <f t="shared" si="15"/>
        <v>10B9</v>
      </c>
      <c r="C164">
        <f t="shared" si="16"/>
        <v>15</v>
      </c>
      <c r="D164">
        <f t="shared" si="17"/>
        <v>37049</v>
      </c>
      <c r="E164" s="1" t="s">
        <v>222</v>
      </c>
      <c r="F164">
        <v>48</v>
      </c>
      <c r="G164">
        <v>48</v>
      </c>
      <c r="H164">
        <v>48</v>
      </c>
      <c r="I164">
        <v>48</v>
      </c>
      <c r="J164">
        <v>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hidden="1" x14ac:dyDescent="0.25">
      <c r="B165" t="str">
        <f t="shared" si="15"/>
        <v>12ED</v>
      </c>
      <c r="C165">
        <f t="shared" si="16"/>
        <v>15</v>
      </c>
      <c r="D165">
        <f t="shared" si="17"/>
        <v>37613</v>
      </c>
      <c r="E165" s="1" t="s">
        <v>576</v>
      </c>
      <c r="F165">
        <v>10220</v>
      </c>
      <c r="G165">
        <v>10220</v>
      </c>
      <c r="H165">
        <v>60</v>
      </c>
      <c r="I165">
        <v>18</v>
      </c>
      <c r="J165">
        <v>3</v>
      </c>
      <c r="K165">
        <v>3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2:23" hidden="1" x14ac:dyDescent="0.25">
      <c r="B166" t="str">
        <f t="shared" si="15"/>
        <v>17F3</v>
      </c>
      <c r="C166">
        <f t="shared" si="16"/>
        <v>15</v>
      </c>
      <c r="D166">
        <f t="shared" si="17"/>
        <v>38899</v>
      </c>
      <c r="E166" s="1" t="s">
        <v>233</v>
      </c>
      <c r="F166">
        <v>32752</v>
      </c>
      <c r="G166">
        <v>195</v>
      </c>
      <c r="H166">
        <v>36</v>
      </c>
      <c r="I166">
        <v>36</v>
      </c>
      <c r="J166">
        <v>9</v>
      </c>
      <c r="K166">
        <v>6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2:23" hidden="1" x14ac:dyDescent="0.25">
      <c r="B167" t="str">
        <f t="shared" si="15"/>
        <v>1A79</v>
      </c>
      <c r="C167">
        <f t="shared" si="16"/>
        <v>15</v>
      </c>
      <c r="D167">
        <f t="shared" si="17"/>
        <v>39545</v>
      </c>
      <c r="E167" s="1" t="s">
        <v>236</v>
      </c>
      <c r="F167">
        <v>32752</v>
      </c>
      <c r="G167">
        <v>190</v>
      </c>
      <c r="H167">
        <v>94</v>
      </c>
      <c r="I167">
        <v>10</v>
      </c>
      <c r="J167">
        <v>10</v>
      </c>
      <c r="K167">
        <v>3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2:23" hidden="1" x14ac:dyDescent="0.25">
      <c r="B168" t="str">
        <f t="shared" si="15"/>
        <v>1ACB</v>
      </c>
      <c r="C168">
        <f t="shared" si="16"/>
        <v>15</v>
      </c>
      <c r="D168">
        <f t="shared" si="17"/>
        <v>39627</v>
      </c>
      <c r="E168" s="1" t="s">
        <v>237</v>
      </c>
      <c r="F168">
        <v>1042</v>
      </c>
      <c r="G168">
        <v>178</v>
      </c>
      <c r="H168">
        <v>50</v>
      </c>
      <c r="I168">
        <v>19</v>
      </c>
      <c r="J168">
        <v>13</v>
      </c>
      <c r="K168">
        <v>11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2:23" hidden="1" x14ac:dyDescent="0.25">
      <c r="B169" t="str">
        <f t="shared" si="15"/>
        <v>1E47</v>
      </c>
      <c r="C169">
        <f t="shared" si="16"/>
        <v>15</v>
      </c>
      <c r="D169">
        <f t="shared" si="17"/>
        <v>40519</v>
      </c>
      <c r="E169" s="1" t="s">
        <v>239</v>
      </c>
      <c r="F169">
        <v>32752</v>
      </c>
      <c r="G169">
        <v>786</v>
      </c>
      <c r="H169">
        <v>45</v>
      </c>
      <c r="I169">
        <v>12</v>
      </c>
      <c r="J169">
        <v>9</v>
      </c>
      <c r="K169">
        <v>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2:23" hidden="1" x14ac:dyDescent="0.25">
      <c r="B170" t="str">
        <f t="shared" si="15"/>
        <v>1EA3</v>
      </c>
      <c r="C170">
        <f t="shared" si="16"/>
        <v>15</v>
      </c>
      <c r="D170">
        <f t="shared" si="17"/>
        <v>40611</v>
      </c>
      <c r="E170" s="1" t="s">
        <v>241</v>
      </c>
      <c r="F170">
        <v>32752</v>
      </c>
      <c r="G170">
        <v>361</v>
      </c>
      <c r="H170">
        <v>48</v>
      </c>
      <c r="I170">
        <v>10</v>
      </c>
      <c r="J170">
        <v>5</v>
      </c>
      <c r="K170">
        <v>5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hidden="1" x14ac:dyDescent="0.25">
      <c r="B171" t="str">
        <f t="shared" si="15"/>
        <v>29AD</v>
      </c>
      <c r="C171">
        <f t="shared" si="16"/>
        <v>15</v>
      </c>
      <c r="D171">
        <f t="shared" si="17"/>
        <v>43437</v>
      </c>
      <c r="E171" s="1" t="s">
        <v>254</v>
      </c>
      <c r="F171">
        <v>32752</v>
      </c>
      <c r="G171">
        <v>54</v>
      </c>
      <c r="H171">
        <v>47</v>
      </c>
      <c r="I171">
        <v>10</v>
      </c>
      <c r="J171">
        <v>8</v>
      </c>
      <c r="K171">
        <v>8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2:23" hidden="1" x14ac:dyDescent="0.25">
      <c r="B172" t="str">
        <f t="shared" si="15"/>
        <v>2E75</v>
      </c>
      <c r="C172">
        <f t="shared" si="16"/>
        <v>15</v>
      </c>
      <c r="D172">
        <f t="shared" si="17"/>
        <v>44661</v>
      </c>
      <c r="E172" s="1" t="s">
        <v>256</v>
      </c>
      <c r="F172">
        <v>114</v>
      </c>
      <c r="G172">
        <v>114</v>
      </c>
      <c r="H172">
        <v>114</v>
      </c>
      <c r="I172">
        <v>114</v>
      </c>
      <c r="J172">
        <v>7</v>
      </c>
      <c r="K172">
        <v>7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hidden="1" x14ac:dyDescent="0.25">
      <c r="B173" t="str">
        <f t="shared" si="15"/>
        <v>2FCF</v>
      </c>
      <c r="C173">
        <f t="shared" si="16"/>
        <v>15</v>
      </c>
      <c r="D173">
        <f t="shared" si="17"/>
        <v>45007</v>
      </c>
      <c r="E173" s="1" t="s">
        <v>579</v>
      </c>
      <c r="F173">
        <v>16368</v>
      </c>
      <c r="G173">
        <v>16368</v>
      </c>
      <c r="H173">
        <v>45</v>
      </c>
      <c r="I173">
        <v>45</v>
      </c>
      <c r="J173">
        <v>12</v>
      </c>
      <c r="K173">
        <v>12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hidden="1" x14ac:dyDescent="0.25">
      <c r="B174" t="str">
        <f t="shared" si="15"/>
        <v>348F</v>
      </c>
      <c r="C174">
        <f t="shared" si="16"/>
        <v>15</v>
      </c>
      <c r="D174">
        <f t="shared" si="17"/>
        <v>46223</v>
      </c>
      <c r="E174" s="1" t="s">
        <v>258</v>
      </c>
      <c r="F174">
        <v>30690</v>
      </c>
      <c r="G174">
        <v>166</v>
      </c>
      <c r="H174">
        <v>33</v>
      </c>
      <c r="I174">
        <v>19</v>
      </c>
      <c r="J174">
        <v>5</v>
      </c>
      <c r="K174">
        <v>5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2:23" hidden="1" x14ac:dyDescent="0.25">
      <c r="B175" t="str">
        <f t="shared" si="15"/>
        <v>36AF</v>
      </c>
      <c r="C175">
        <f t="shared" si="16"/>
        <v>15</v>
      </c>
      <c r="D175">
        <f t="shared" si="17"/>
        <v>46767</v>
      </c>
      <c r="E175" s="1" t="s">
        <v>260</v>
      </c>
      <c r="F175">
        <v>32752</v>
      </c>
      <c r="G175">
        <v>270</v>
      </c>
      <c r="H175">
        <v>52</v>
      </c>
      <c r="I175">
        <v>18</v>
      </c>
      <c r="J175">
        <v>16</v>
      </c>
      <c r="K175">
        <v>2</v>
      </c>
      <c r="L175">
        <v>2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2:23" hidden="1" x14ac:dyDescent="0.25">
      <c r="B176" t="str">
        <f t="shared" si="15"/>
        <v>37AB</v>
      </c>
      <c r="C176">
        <f t="shared" si="16"/>
        <v>15</v>
      </c>
      <c r="D176">
        <f t="shared" si="17"/>
        <v>47019</v>
      </c>
      <c r="E176" s="1" t="s">
        <v>261</v>
      </c>
      <c r="F176">
        <v>440</v>
      </c>
      <c r="G176">
        <v>180</v>
      </c>
      <c r="H176">
        <v>35</v>
      </c>
      <c r="I176">
        <v>16</v>
      </c>
      <c r="J176">
        <v>16</v>
      </c>
      <c r="K176">
        <v>2</v>
      </c>
      <c r="L176">
        <v>2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2:23" hidden="1" x14ac:dyDescent="0.25">
      <c r="B177" t="str">
        <f t="shared" si="15"/>
        <v>39BD</v>
      </c>
      <c r="C177">
        <f t="shared" si="16"/>
        <v>15</v>
      </c>
      <c r="D177">
        <f t="shared" si="17"/>
        <v>47549</v>
      </c>
      <c r="E177" s="1" t="s">
        <v>264</v>
      </c>
      <c r="F177">
        <v>10220</v>
      </c>
      <c r="G177">
        <v>10220</v>
      </c>
      <c r="H177">
        <v>65</v>
      </c>
      <c r="I177">
        <v>9</v>
      </c>
      <c r="J177">
        <v>5</v>
      </c>
      <c r="K177">
        <v>5</v>
      </c>
      <c r="L177">
        <v>4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2:23" hidden="1" x14ac:dyDescent="0.25">
      <c r="B178" t="str">
        <f t="shared" si="15"/>
        <v>3FFF</v>
      </c>
      <c r="C178">
        <f t="shared" si="16"/>
        <v>15</v>
      </c>
      <c r="D178">
        <f t="shared" si="17"/>
        <v>49151</v>
      </c>
      <c r="E178" s="1" t="s">
        <v>271</v>
      </c>
      <c r="F178">
        <v>32752</v>
      </c>
      <c r="G178">
        <v>703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2:23" hidden="1" x14ac:dyDescent="0.25">
      <c r="B179" t="str">
        <f t="shared" si="15"/>
        <v>4599</v>
      </c>
      <c r="C179">
        <f t="shared" si="16"/>
        <v>15</v>
      </c>
      <c r="D179">
        <f t="shared" si="17"/>
        <v>50585</v>
      </c>
      <c r="E179" s="1" t="s">
        <v>274</v>
      </c>
      <c r="F179">
        <v>112</v>
      </c>
      <c r="G179">
        <v>112</v>
      </c>
      <c r="H179">
        <v>112</v>
      </c>
      <c r="I179">
        <v>112</v>
      </c>
      <c r="J179">
        <v>7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hidden="1" x14ac:dyDescent="0.25">
      <c r="B180" t="str">
        <f t="shared" si="15"/>
        <v>4617</v>
      </c>
      <c r="C180">
        <f t="shared" si="16"/>
        <v>15</v>
      </c>
      <c r="D180">
        <f t="shared" si="17"/>
        <v>50711</v>
      </c>
      <c r="E180" s="1" t="s">
        <v>275</v>
      </c>
      <c r="F180">
        <v>16368</v>
      </c>
      <c r="G180">
        <v>16368</v>
      </c>
      <c r="H180">
        <v>13</v>
      </c>
      <c r="I180">
        <v>13</v>
      </c>
      <c r="J180">
        <v>12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2:23" hidden="1" x14ac:dyDescent="0.25">
      <c r="B181" t="str">
        <f t="shared" si="15"/>
        <v>4F4B</v>
      </c>
      <c r="C181">
        <f t="shared" si="16"/>
        <v>15</v>
      </c>
      <c r="D181">
        <f t="shared" si="17"/>
        <v>53067</v>
      </c>
      <c r="E181" s="1" t="s">
        <v>281</v>
      </c>
      <c r="F181">
        <v>16368</v>
      </c>
      <c r="G181">
        <v>16368</v>
      </c>
      <c r="H181">
        <v>24</v>
      </c>
      <c r="I181">
        <v>24</v>
      </c>
      <c r="J181">
        <v>11</v>
      </c>
      <c r="K181">
        <v>11</v>
      </c>
      <c r="L181">
        <v>3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hidden="1" x14ac:dyDescent="0.25">
      <c r="B182" t="str">
        <f t="shared" si="15"/>
        <v>551B</v>
      </c>
      <c r="C182">
        <f t="shared" si="16"/>
        <v>15</v>
      </c>
      <c r="D182">
        <f t="shared" si="17"/>
        <v>54555</v>
      </c>
      <c r="E182" s="1" t="s">
        <v>285</v>
      </c>
      <c r="F182">
        <v>136</v>
      </c>
      <c r="G182">
        <v>136</v>
      </c>
      <c r="H182">
        <v>136</v>
      </c>
      <c r="I182">
        <v>16</v>
      </c>
      <c r="J182">
        <v>5</v>
      </c>
      <c r="K182">
        <v>2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hidden="1" x14ac:dyDescent="0.25">
      <c r="B183" t="str">
        <f t="shared" si="15"/>
        <v>6815</v>
      </c>
      <c r="C183">
        <f t="shared" si="16"/>
        <v>15</v>
      </c>
      <c r="D183">
        <f t="shared" si="17"/>
        <v>59413</v>
      </c>
      <c r="E183" s="1" t="s">
        <v>298</v>
      </c>
      <c r="F183">
        <v>48</v>
      </c>
      <c r="G183">
        <v>48</v>
      </c>
      <c r="H183">
        <v>48</v>
      </c>
      <c r="I183">
        <v>13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2:23" hidden="1" x14ac:dyDescent="0.25">
      <c r="B184" t="str">
        <f t="shared" si="15"/>
        <v>6F7F</v>
      </c>
      <c r="C184">
        <f t="shared" si="16"/>
        <v>15</v>
      </c>
      <c r="D184">
        <f t="shared" si="17"/>
        <v>61311</v>
      </c>
      <c r="E184" s="1" t="s">
        <v>304</v>
      </c>
      <c r="F184">
        <v>16368</v>
      </c>
      <c r="G184">
        <v>16368</v>
      </c>
      <c r="H184">
        <v>39</v>
      </c>
      <c r="I184">
        <v>39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2:23" hidden="1" x14ac:dyDescent="0.25">
      <c r="B185" t="str">
        <f t="shared" si="15"/>
        <v>7</v>
      </c>
      <c r="C185">
        <f t="shared" si="16"/>
        <v>16</v>
      </c>
      <c r="D185">
        <f t="shared" si="17"/>
        <v>65543</v>
      </c>
      <c r="E185" s="1" t="s">
        <v>598</v>
      </c>
      <c r="F185">
        <v>32751</v>
      </c>
      <c r="G185">
        <v>32751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2:23" hidden="1" x14ac:dyDescent="0.25">
      <c r="B186" t="str">
        <f t="shared" si="15"/>
        <v>2D</v>
      </c>
      <c r="C186">
        <f t="shared" si="16"/>
        <v>16</v>
      </c>
      <c r="D186">
        <f t="shared" si="17"/>
        <v>65581</v>
      </c>
      <c r="E186" s="1" t="s">
        <v>601</v>
      </c>
      <c r="F186">
        <v>65519</v>
      </c>
      <c r="G186">
        <v>551</v>
      </c>
      <c r="H186">
        <v>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2:23" hidden="1" x14ac:dyDescent="0.25">
      <c r="B187" t="str">
        <f t="shared" si="15"/>
        <v>11B</v>
      </c>
      <c r="C187">
        <f t="shared" si="16"/>
        <v>16</v>
      </c>
      <c r="D187">
        <f t="shared" si="17"/>
        <v>65819</v>
      </c>
      <c r="E187" s="1" t="s">
        <v>313</v>
      </c>
      <c r="F187">
        <v>28642</v>
      </c>
      <c r="G187">
        <v>28642</v>
      </c>
      <c r="H187">
        <v>99</v>
      </c>
      <c r="I187">
        <v>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2:23" hidden="1" x14ac:dyDescent="0.25">
      <c r="B188" t="str">
        <f t="shared" si="15"/>
        <v>589</v>
      </c>
      <c r="C188">
        <f t="shared" si="16"/>
        <v>16</v>
      </c>
      <c r="D188">
        <f t="shared" si="17"/>
        <v>66953</v>
      </c>
      <c r="E188" s="1" t="s">
        <v>317</v>
      </c>
      <c r="F188">
        <v>238</v>
      </c>
      <c r="G188">
        <v>238</v>
      </c>
      <c r="H188">
        <v>112</v>
      </c>
      <c r="I188">
        <v>112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hidden="1" x14ac:dyDescent="0.25">
      <c r="B189" t="str">
        <f t="shared" si="15"/>
        <v>DE5</v>
      </c>
      <c r="C189">
        <f t="shared" si="16"/>
        <v>16</v>
      </c>
      <c r="D189">
        <f t="shared" si="17"/>
        <v>69093</v>
      </c>
      <c r="E189" s="1" t="s">
        <v>321</v>
      </c>
      <c r="F189">
        <v>65519</v>
      </c>
      <c r="G189">
        <v>83</v>
      </c>
      <c r="H189">
        <v>53</v>
      </c>
      <c r="I189">
        <v>40</v>
      </c>
      <c r="J189">
        <v>6</v>
      </c>
      <c r="K189">
        <v>6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2:23" hidden="1" x14ac:dyDescent="0.25">
      <c r="B190" t="str">
        <f t="shared" si="15"/>
        <v>1021</v>
      </c>
      <c r="C190">
        <f t="shared" si="16"/>
        <v>16</v>
      </c>
      <c r="D190">
        <f t="shared" si="17"/>
        <v>69665</v>
      </c>
      <c r="E190" s="1" t="s">
        <v>607</v>
      </c>
      <c r="F190">
        <v>32751</v>
      </c>
      <c r="G190">
        <v>32751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hidden="1" x14ac:dyDescent="0.25">
      <c r="B191" t="str">
        <f t="shared" si="15"/>
        <v>11F3</v>
      </c>
      <c r="C191">
        <f t="shared" si="16"/>
        <v>16</v>
      </c>
      <c r="D191">
        <f t="shared" si="17"/>
        <v>70131</v>
      </c>
      <c r="E191" s="1" t="s">
        <v>325</v>
      </c>
      <c r="F191">
        <v>65519</v>
      </c>
      <c r="G191">
        <v>96</v>
      </c>
      <c r="H191">
        <v>88</v>
      </c>
      <c r="I191">
        <v>20</v>
      </c>
      <c r="J191">
        <v>15</v>
      </c>
      <c r="K191">
        <v>11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hidden="1" x14ac:dyDescent="0.25">
      <c r="B192" t="str">
        <f t="shared" si="15"/>
        <v>1B2B</v>
      </c>
      <c r="C192">
        <f t="shared" si="16"/>
        <v>16</v>
      </c>
      <c r="D192">
        <f t="shared" si="17"/>
        <v>72491</v>
      </c>
      <c r="E192" s="1" t="s">
        <v>332</v>
      </c>
      <c r="F192">
        <v>65519</v>
      </c>
      <c r="G192">
        <v>1149</v>
      </c>
      <c r="H192">
        <v>62</v>
      </c>
      <c r="I192">
        <v>19</v>
      </c>
      <c r="J192">
        <v>9</v>
      </c>
      <c r="K192">
        <v>5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2:23" hidden="1" x14ac:dyDescent="0.25">
      <c r="B193" t="str">
        <f t="shared" si="15"/>
        <v>1DCF</v>
      </c>
      <c r="C193">
        <f t="shared" si="16"/>
        <v>16</v>
      </c>
      <c r="D193">
        <f t="shared" si="17"/>
        <v>73167</v>
      </c>
      <c r="E193" s="1" t="s">
        <v>336</v>
      </c>
      <c r="F193">
        <v>2743</v>
      </c>
      <c r="G193">
        <v>2743</v>
      </c>
      <c r="H193">
        <v>104</v>
      </c>
      <c r="I193">
        <v>11</v>
      </c>
      <c r="J193">
        <v>10</v>
      </c>
      <c r="K193">
        <v>8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2:23" hidden="1" x14ac:dyDescent="0.25">
      <c r="B194" t="str">
        <f t="shared" ref="B194:B257" si="18">DEC2HEX(_xlfn.BITAND(D194, (2^C194)-1))</f>
        <v>1FB7</v>
      </c>
      <c r="C194">
        <f t="shared" ref="C194:C257" si="19">_xlfn.FLOOR.MATH(LOG(D194,2),1)</f>
        <v>16</v>
      </c>
      <c r="D194">
        <f t="shared" ref="D194:D257" si="20">HEX2DEC(E194)*2+1</f>
        <v>73655</v>
      </c>
      <c r="E194" s="1" t="s">
        <v>343</v>
      </c>
      <c r="F194">
        <v>32751</v>
      </c>
      <c r="G194">
        <v>32751</v>
      </c>
      <c r="H194">
        <v>51</v>
      </c>
      <c r="I194">
        <v>51</v>
      </c>
      <c r="J194">
        <v>15</v>
      </c>
      <c r="K194">
        <v>15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2:23" hidden="1" x14ac:dyDescent="0.25">
      <c r="B195" t="str">
        <f t="shared" si="18"/>
        <v>26B5</v>
      </c>
      <c r="C195">
        <f t="shared" si="19"/>
        <v>16</v>
      </c>
      <c r="D195">
        <f t="shared" si="20"/>
        <v>75445</v>
      </c>
      <c r="E195" s="1" t="s">
        <v>345</v>
      </c>
      <c r="F195">
        <v>21467</v>
      </c>
      <c r="G195">
        <v>375</v>
      </c>
      <c r="H195">
        <v>23</v>
      </c>
      <c r="I195">
        <v>22</v>
      </c>
      <c r="J195">
        <v>19</v>
      </c>
      <c r="K195">
        <v>4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2:23" hidden="1" x14ac:dyDescent="0.25">
      <c r="B196" t="str">
        <f t="shared" si="18"/>
        <v>2C4F</v>
      </c>
      <c r="C196">
        <f t="shared" si="19"/>
        <v>16</v>
      </c>
      <c r="D196">
        <f t="shared" si="20"/>
        <v>76879</v>
      </c>
      <c r="E196" s="1" t="s">
        <v>611</v>
      </c>
      <c r="F196">
        <v>65519</v>
      </c>
      <c r="G196">
        <v>390</v>
      </c>
      <c r="H196">
        <v>119</v>
      </c>
      <c r="I196">
        <v>15</v>
      </c>
      <c r="J196">
        <v>11</v>
      </c>
      <c r="K196">
        <v>4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2:23" hidden="1" x14ac:dyDescent="0.25">
      <c r="B197" t="str">
        <f t="shared" si="18"/>
        <v>2D17</v>
      </c>
      <c r="C197">
        <f t="shared" si="19"/>
        <v>16</v>
      </c>
      <c r="D197">
        <f t="shared" si="20"/>
        <v>77079</v>
      </c>
      <c r="E197" s="1" t="s">
        <v>351</v>
      </c>
      <c r="F197">
        <v>16367</v>
      </c>
      <c r="G197">
        <v>363</v>
      </c>
      <c r="H197">
        <v>19</v>
      </c>
      <c r="I197">
        <v>19</v>
      </c>
      <c r="J197">
        <v>19</v>
      </c>
      <c r="K197">
        <v>8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hidden="1" x14ac:dyDescent="0.25">
      <c r="B198" t="str">
        <f t="shared" si="18"/>
        <v>2E8F</v>
      </c>
      <c r="C198">
        <f t="shared" si="19"/>
        <v>16</v>
      </c>
      <c r="D198">
        <f t="shared" si="20"/>
        <v>77455</v>
      </c>
      <c r="E198" s="1" t="s">
        <v>612</v>
      </c>
      <c r="F198">
        <v>32750</v>
      </c>
      <c r="G198">
        <v>32750</v>
      </c>
      <c r="H198">
        <v>78</v>
      </c>
      <c r="I198">
        <v>78</v>
      </c>
      <c r="J198">
        <v>9</v>
      </c>
      <c r="K198">
        <v>9</v>
      </c>
      <c r="L198">
        <v>5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2:23" hidden="1" x14ac:dyDescent="0.25">
      <c r="B199" t="str">
        <f t="shared" si="18"/>
        <v>2F15</v>
      </c>
      <c r="C199">
        <f t="shared" si="19"/>
        <v>16</v>
      </c>
      <c r="D199">
        <f t="shared" si="20"/>
        <v>77589</v>
      </c>
      <c r="E199" s="1" t="s">
        <v>353</v>
      </c>
      <c r="F199">
        <v>64881</v>
      </c>
      <c r="G199">
        <v>178</v>
      </c>
      <c r="H199">
        <v>67</v>
      </c>
      <c r="I199">
        <v>28</v>
      </c>
      <c r="J199">
        <v>16</v>
      </c>
      <c r="K199">
        <v>11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hidden="1" x14ac:dyDescent="0.25">
      <c r="B200" t="str">
        <f t="shared" si="18"/>
        <v>2F3D</v>
      </c>
      <c r="C200">
        <f t="shared" si="19"/>
        <v>16</v>
      </c>
      <c r="D200">
        <f t="shared" si="20"/>
        <v>77629</v>
      </c>
      <c r="E200" s="1" t="s">
        <v>354</v>
      </c>
      <c r="F200">
        <v>65519</v>
      </c>
      <c r="G200">
        <v>462</v>
      </c>
      <c r="H200">
        <v>33</v>
      </c>
      <c r="I200">
        <v>13</v>
      </c>
      <c r="J200">
        <v>13</v>
      </c>
      <c r="K200">
        <v>8</v>
      </c>
      <c r="L200">
        <v>5</v>
      </c>
      <c r="M200">
        <v>3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hidden="1" x14ac:dyDescent="0.25">
      <c r="B201" t="str">
        <f t="shared" si="18"/>
        <v>3D65</v>
      </c>
      <c r="C201">
        <f t="shared" si="19"/>
        <v>16</v>
      </c>
      <c r="D201">
        <f t="shared" si="20"/>
        <v>81253</v>
      </c>
      <c r="E201" s="1" t="s">
        <v>364</v>
      </c>
      <c r="F201">
        <v>135</v>
      </c>
      <c r="G201">
        <v>135</v>
      </c>
      <c r="H201">
        <v>135</v>
      </c>
      <c r="I201">
        <v>135</v>
      </c>
      <c r="J201">
        <v>6</v>
      </c>
      <c r="K201">
        <v>6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2:23" hidden="1" x14ac:dyDescent="0.25">
      <c r="B202" t="str">
        <f t="shared" si="18"/>
        <v>4003</v>
      </c>
      <c r="C202">
        <f t="shared" si="19"/>
        <v>16</v>
      </c>
      <c r="D202">
        <f t="shared" si="20"/>
        <v>81923</v>
      </c>
      <c r="E202" s="1" t="s">
        <v>365</v>
      </c>
      <c r="F202">
        <v>32751</v>
      </c>
      <c r="G202">
        <v>32751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2:23" hidden="1" x14ac:dyDescent="0.25">
      <c r="B203" t="str">
        <f t="shared" si="18"/>
        <v>421D</v>
      </c>
      <c r="C203">
        <f t="shared" si="19"/>
        <v>16</v>
      </c>
      <c r="D203">
        <f t="shared" si="20"/>
        <v>82461</v>
      </c>
      <c r="E203" s="1" t="s">
        <v>368</v>
      </c>
      <c r="F203">
        <v>19669</v>
      </c>
      <c r="G203">
        <v>19669</v>
      </c>
      <c r="H203">
        <v>87</v>
      </c>
      <c r="I203">
        <v>28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2:23" hidden="1" x14ac:dyDescent="0.25">
      <c r="B204" t="str">
        <f t="shared" si="18"/>
        <v>4EAB</v>
      </c>
      <c r="C204">
        <f t="shared" si="19"/>
        <v>16</v>
      </c>
      <c r="D204">
        <f t="shared" si="20"/>
        <v>85675</v>
      </c>
      <c r="E204" s="1" t="s">
        <v>378</v>
      </c>
      <c r="F204">
        <v>238</v>
      </c>
      <c r="G204">
        <v>238</v>
      </c>
      <c r="H204">
        <v>112</v>
      </c>
      <c r="I204">
        <v>112</v>
      </c>
      <c r="J204">
        <v>9</v>
      </c>
      <c r="K204">
        <v>9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2:23" hidden="1" x14ac:dyDescent="0.25">
      <c r="B205" t="str">
        <f t="shared" si="18"/>
        <v>58DF</v>
      </c>
      <c r="C205">
        <f t="shared" si="19"/>
        <v>16</v>
      </c>
      <c r="D205">
        <f t="shared" si="20"/>
        <v>88287</v>
      </c>
      <c r="E205" s="1" t="s">
        <v>382</v>
      </c>
      <c r="F205">
        <v>65519</v>
      </c>
      <c r="G205">
        <v>259</v>
      </c>
      <c r="H205">
        <v>75</v>
      </c>
      <c r="I205">
        <v>14</v>
      </c>
      <c r="J205">
        <v>14</v>
      </c>
      <c r="K205">
        <v>9</v>
      </c>
      <c r="L205">
        <v>6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2:23" hidden="1" x14ac:dyDescent="0.25">
      <c r="B206" t="str">
        <f t="shared" si="18"/>
        <v>5935</v>
      </c>
      <c r="C206">
        <f t="shared" si="19"/>
        <v>16</v>
      </c>
      <c r="D206">
        <f t="shared" si="20"/>
        <v>88373</v>
      </c>
      <c r="E206" s="1" t="s">
        <v>383</v>
      </c>
      <c r="F206">
        <v>241</v>
      </c>
      <c r="G206">
        <v>241</v>
      </c>
      <c r="H206">
        <v>241</v>
      </c>
      <c r="I206">
        <v>35</v>
      </c>
      <c r="J206">
        <v>10</v>
      </c>
      <c r="K206">
        <v>8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hidden="1" x14ac:dyDescent="0.25">
      <c r="B207" t="str">
        <f t="shared" si="18"/>
        <v>5B93</v>
      </c>
      <c r="C207">
        <f t="shared" si="19"/>
        <v>16</v>
      </c>
      <c r="D207">
        <f t="shared" si="20"/>
        <v>88979</v>
      </c>
      <c r="E207" s="1" t="s">
        <v>386</v>
      </c>
      <c r="F207">
        <v>238</v>
      </c>
      <c r="G207">
        <v>238</v>
      </c>
      <c r="H207">
        <v>112</v>
      </c>
      <c r="I207">
        <v>112</v>
      </c>
      <c r="J207">
        <v>9</v>
      </c>
      <c r="K207">
        <v>9</v>
      </c>
      <c r="L207">
        <v>3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2:23" hidden="1" x14ac:dyDescent="0.25">
      <c r="B208" t="str">
        <f t="shared" si="18"/>
        <v>6AFB</v>
      </c>
      <c r="C208">
        <f t="shared" si="19"/>
        <v>16</v>
      </c>
      <c r="D208">
        <f t="shared" si="20"/>
        <v>92923</v>
      </c>
      <c r="E208" s="1" t="s">
        <v>399</v>
      </c>
      <c r="F208">
        <v>32751</v>
      </c>
      <c r="G208">
        <v>32751</v>
      </c>
      <c r="H208">
        <v>27</v>
      </c>
      <c r="I208">
        <v>27</v>
      </c>
      <c r="J208">
        <v>11</v>
      </c>
      <c r="K208">
        <v>11</v>
      </c>
      <c r="L208">
        <v>2</v>
      </c>
      <c r="M208">
        <v>2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hidden="1" x14ac:dyDescent="0.25">
      <c r="B209" t="str">
        <f t="shared" si="18"/>
        <v>6F63</v>
      </c>
      <c r="C209">
        <f t="shared" si="19"/>
        <v>16</v>
      </c>
      <c r="D209">
        <f t="shared" si="20"/>
        <v>94051</v>
      </c>
      <c r="E209" s="1" t="s">
        <v>407</v>
      </c>
      <c r="F209">
        <v>239</v>
      </c>
      <c r="G209">
        <v>239</v>
      </c>
      <c r="H209">
        <v>239</v>
      </c>
      <c r="I209">
        <v>14</v>
      </c>
      <c r="J209">
        <v>13</v>
      </c>
      <c r="K209">
        <v>2</v>
      </c>
      <c r="L209">
        <v>2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hidden="1" x14ac:dyDescent="0.25">
      <c r="B210" t="str">
        <f t="shared" si="18"/>
        <v>705B</v>
      </c>
      <c r="C210">
        <f t="shared" si="19"/>
        <v>16</v>
      </c>
      <c r="D210">
        <f t="shared" si="20"/>
        <v>94299</v>
      </c>
      <c r="E210" s="1" t="s">
        <v>408</v>
      </c>
      <c r="F210">
        <v>65519</v>
      </c>
      <c r="G210">
        <v>221</v>
      </c>
      <c r="H210">
        <v>22</v>
      </c>
      <c r="I210">
        <v>18</v>
      </c>
      <c r="J210">
        <v>18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2:23" hidden="1" x14ac:dyDescent="0.25">
      <c r="B211" t="str">
        <f t="shared" si="18"/>
        <v>755B</v>
      </c>
      <c r="C211">
        <f t="shared" si="19"/>
        <v>16</v>
      </c>
      <c r="D211">
        <f t="shared" si="20"/>
        <v>95579</v>
      </c>
      <c r="E211" s="1" t="s">
        <v>414</v>
      </c>
      <c r="F211">
        <v>7985</v>
      </c>
      <c r="G211">
        <v>7985</v>
      </c>
      <c r="H211">
        <v>108</v>
      </c>
      <c r="I211">
        <v>20</v>
      </c>
      <c r="J211">
        <v>11</v>
      </c>
      <c r="K211">
        <v>2</v>
      </c>
      <c r="L211">
        <v>2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2:23" hidden="1" x14ac:dyDescent="0.25">
      <c r="B212" t="str">
        <f t="shared" si="18"/>
        <v>897B</v>
      </c>
      <c r="C212">
        <f t="shared" si="19"/>
        <v>16</v>
      </c>
      <c r="D212">
        <f t="shared" si="20"/>
        <v>100731</v>
      </c>
      <c r="E212" s="1" t="s">
        <v>432</v>
      </c>
      <c r="F212">
        <v>32751</v>
      </c>
      <c r="G212">
        <v>32751</v>
      </c>
      <c r="H212">
        <v>43</v>
      </c>
      <c r="I212">
        <v>43</v>
      </c>
      <c r="J212">
        <v>4</v>
      </c>
      <c r="K212">
        <v>4</v>
      </c>
      <c r="L212">
        <v>4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2:23" hidden="1" x14ac:dyDescent="0.25">
      <c r="B213" t="str">
        <f t="shared" si="18"/>
        <v>8BB7</v>
      </c>
      <c r="C213">
        <f t="shared" si="19"/>
        <v>16</v>
      </c>
      <c r="D213">
        <f t="shared" si="20"/>
        <v>101303</v>
      </c>
      <c r="E213" s="1" t="s">
        <v>434</v>
      </c>
      <c r="F213">
        <v>65519</v>
      </c>
      <c r="G213">
        <v>353</v>
      </c>
      <c r="H213">
        <v>47</v>
      </c>
      <c r="I213">
        <v>23</v>
      </c>
      <c r="J213">
        <v>8</v>
      </c>
      <c r="K213">
        <v>2</v>
      </c>
      <c r="L213">
        <v>2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2:23" hidden="1" x14ac:dyDescent="0.25">
      <c r="B214" t="str">
        <f t="shared" si="18"/>
        <v>8F57</v>
      </c>
      <c r="C214">
        <f t="shared" si="19"/>
        <v>16</v>
      </c>
      <c r="D214">
        <f t="shared" si="20"/>
        <v>102231</v>
      </c>
      <c r="E214" s="1" t="s">
        <v>435</v>
      </c>
      <c r="F214">
        <v>65519</v>
      </c>
      <c r="G214">
        <v>474</v>
      </c>
      <c r="H214">
        <v>52</v>
      </c>
      <c r="I214">
        <v>16</v>
      </c>
      <c r="J214">
        <v>6</v>
      </c>
      <c r="K214">
        <v>6</v>
      </c>
      <c r="L214">
        <v>6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2:23" hidden="1" x14ac:dyDescent="0.25">
      <c r="B215" t="str">
        <f t="shared" si="18"/>
        <v>90D9</v>
      </c>
      <c r="C215">
        <f t="shared" si="19"/>
        <v>16</v>
      </c>
      <c r="D215">
        <f t="shared" si="20"/>
        <v>102617</v>
      </c>
      <c r="E215" s="1" t="s">
        <v>437</v>
      </c>
      <c r="F215">
        <v>135</v>
      </c>
      <c r="G215">
        <v>135</v>
      </c>
      <c r="H215">
        <v>135</v>
      </c>
      <c r="I215">
        <v>135</v>
      </c>
      <c r="J215">
        <v>5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hidden="1" x14ac:dyDescent="0.25">
      <c r="B216" t="str">
        <f t="shared" si="18"/>
        <v>9757</v>
      </c>
      <c r="C216">
        <f t="shared" si="19"/>
        <v>16</v>
      </c>
      <c r="D216">
        <f t="shared" si="20"/>
        <v>104279</v>
      </c>
      <c r="E216" s="1" t="s">
        <v>441</v>
      </c>
      <c r="F216">
        <v>299</v>
      </c>
      <c r="G216">
        <v>299</v>
      </c>
      <c r="H216">
        <v>59</v>
      </c>
      <c r="I216">
        <v>59</v>
      </c>
      <c r="J216">
        <v>6</v>
      </c>
      <c r="K216">
        <v>3</v>
      </c>
      <c r="L216">
        <v>3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2:23" hidden="1" x14ac:dyDescent="0.25">
      <c r="B217" t="str">
        <f t="shared" si="18"/>
        <v>A02B</v>
      </c>
      <c r="C217">
        <f t="shared" si="19"/>
        <v>16</v>
      </c>
      <c r="D217">
        <f t="shared" si="20"/>
        <v>106539</v>
      </c>
      <c r="E217" s="1" t="s">
        <v>446</v>
      </c>
      <c r="F217">
        <v>5339</v>
      </c>
      <c r="G217">
        <v>556</v>
      </c>
      <c r="H217">
        <v>75</v>
      </c>
      <c r="I217">
        <v>12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hidden="1" x14ac:dyDescent="0.25">
      <c r="B218" t="str">
        <f t="shared" si="18"/>
        <v>A097</v>
      </c>
      <c r="C218">
        <f t="shared" si="19"/>
        <v>16</v>
      </c>
      <c r="D218">
        <f t="shared" si="20"/>
        <v>106647</v>
      </c>
      <c r="E218" s="1" t="s">
        <v>447</v>
      </c>
      <c r="F218">
        <v>32750</v>
      </c>
      <c r="G218">
        <v>32750</v>
      </c>
      <c r="H218">
        <v>67</v>
      </c>
      <c r="I218">
        <v>67</v>
      </c>
      <c r="J218">
        <v>8</v>
      </c>
      <c r="K218">
        <v>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hidden="1" x14ac:dyDescent="0.25">
      <c r="B219" t="str">
        <f t="shared" si="18"/>
        <v>A2EB</v>
      </c>
      <c r="C219">
        <f t="shared" si="19"/>
        <v>16</v>
      </c>
      <c r="D219">
        <f t="shared" si="20"/>
        <v>107243</v>
      </c>
      <c r="E219" s="1" t="s">
        <v>449</v>
      </c>
      <c r="F219">
        <v>32751</v>
      </c>
      <c r="G219">
        <v>32751</v>
      </c>
      <c r="H219">
        <v>93</v>
      </c>
      <c r="I219">
        <v>93</v>
      </c>
      <c r="J219">
        <v>11</v>
      </c>
      <c r="K219">
        <v>11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2:23" hidden="1" x14ac:dyDescent="0.25">
      <c r="B220" t="str">
        <f t="shared" si="18"/>
        <v>A7D3</v>
      </c>
      <c r="C220">
        <f t="shared" si="19"/>
        <v>16</v>
      </c>
      <c r="D220">
        <f t="shared" si="20"/>
        <v>108499</v>
      </c>
      <c r="E220" s="1" t="s">
        <v>451</v>
      </c>
      <c r="F220">
        <v>7985</v>
      </c>
      <c r="G220">
        <v>7985</v>
      </c>
      <c r="H220">
        <v>25</v>
      </c>
      <c r="I220">
        <v>11</v>
      </c>
      <c r="J220">
        <v>11</v>
      </c>
      <c r="K220">
        <v>3</v>
      </c>
      <c r="L220">
        <v>3</v>
      </c>
      <c r="M220">
        <v>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2:23" hidden="1" x14ac:dyDescent="0.25">
      <c r="B221" t="str">
        <f t="shared" si="18"/>
        <v>C867</v>
      </c>
      <c r="C221">
        <f t="shared" si="19"/>
        <v>16</v>
      </c>
      <c r="D221">
        <f t="shared" si="20"/>
        <v>116839</v>
      </c>
      <c r="E221" s="1" t="s">
        <v>459</v>
      </c>
      <c r="F221">
        <v>65519</v>
      </c>
      <c r="G221">
        <v>361</v>
      </c>
      <c r="H221">
        <v>44</v>
      </c>
      <c r="I221">
        <v>11</v>
      </c>
      <c r="J221">
        <v>11</v>
      </c>
      <c r="K221">
        <v>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2:23" hidden="1" x14ac:dyDescent="0.25">
      <c r="B222" t="str">
        <f t="shared" si="18"/>
        <v>D25F</v>
      </c>
      <c r="C222">
        <f t="shared" si="19"/>
        <v>16</v>
      </c>
      <c r="D222">
        <f t="shared" si="20"/>
        <v>119391</v>
      </c>
      <c r="E222" s="1" t="s">
        <v>464</v>
      </c>
      <c r="F222">
        <v>89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6</v>
      </c>
      <c r="M222">
        <v>3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2:23" hidden="1" x14ac:dyDescent="0.25">
      <c r="B223" t="str">
        <f t="shared" si="18"/>
        <v>DA5F</v>
      </c>
      <c r="C223">
        <f t="shared" si="19"/>
        <v>16</v>
      </c>
      <c r="D223">
        <f t="shared" si="20"/>
        <v>121439</v>
      </c>
      <c r="E223" s="1" t="s">
        <v>470</v>
      </c>
      <c r="F223">
        <v>32751</v>
      </c>
      <c r="G223">
        <v>32751</v>
      </c>
      <c r="H223">
        <v>46</v>
      </c>
      <c r="I223">
        <v>46</v>
      </c>
      <c r="J223">
        <v>8</v>
      </c>
      <c r="K223">
        <v>8</v>
      </c>
      <c r="L223">
        <v>5</v>
      </c>
      <c r="M223">
        <v>5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2:23" hidden="1" x14ac:dyDescent="0.25">
      <c r="B224" t="str">
        <f t="shared" si="18"/>
        <v>DFFF</v>
      </c>
      <c r="C224">
        <f t="shared" si="19"/>
        <v>16</v>
      </c>
      <c r="D224">
        <f t="shared" si="20"/>
        <v>122879</v>
      </c>
      <c r="E224" s="1" t="s">
        <v>472</v>
      </c>
      <c r="F224">
        <v>32751</v>
      </c>
      <c r="G224">
        <v>32751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</row>
    <row r="225" spans="2:23" hidden="1" x14ac:dyDescent="0.25">
      <c r="B225" t="str">
        <f t="shared" si="18"/>
        <v>F29F</v>
      </c>
      <c r="C225">
        <f t="shared" si="19"/>
        <v>16</v>
      </c>
      <c r="D225">
        <f t="shared" si="20"/>
        <v>127647</v>
      </c>
      <c r="E225" s="1" t="s">
        <v>476</v>
      </c>
      <c r="F225">
        <v>242</v>
      </c>
      <c r="G225">
        <v>242</v>
      </c>
      <c r="H225">
        <v>114</v>
      </c>
      <c r="I225">
        <v>114</v>
      </c>
      <c r="J225">
        <v>6</v>
      </c>
      <c r="K225">
        <v>6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2:23" hidden="1" x14ac:dyDescent="0.25">
      <c r="B226" t="str">
        <f t="shared" si="18"/>
        <v>FB7F</v>
      </c>
      <c r="C226">
        <f t="shared" si="19"/>
        <v>16</v>
      </c>
      <c r="D226">
        <f t="shared" si="20"/>
        <v>129919</v>
      </c>
      <c r="E226" s="1" t="s">
        <v>479</v>
      </c>
      <c r="F226">
        <v>65519</v>
      </c>
      <c r="G226">
        <v>647</v>
      </c>
      <c r="H226">
        <v>34</v>
      </c>
      <c r="I226">
        <v>34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hidden="1" x14ac:dyDescent="0.25">
      <c r="B227" t="str">
        <f t="shared" si="18"/>
        <v>9</v>
      </c>
      <c r="C227">
        <f t="shared" si="19"/>
        <v>17</v>
      </c>
      <c r="D227">
        <f t="shared" si="20"/>
        <v>131081</v>
      </c>
      <c r="E227" s="1" t="s">
        <v>490</v>
      </c>
      <c r="F227">
        <v>131054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hidden="1" x14ac:dyDescent="0.25">
      <c r="B228" t="str">
        <f t="shared" si="18"/>
        <v>37</v>
      </c>
      <c r="C228">
        <f t="shared" si="19"/>
        <v>17</v>
      </c>
      <c r="D228">
        <f t="shared" si="20"/>
        <v>131127</v>
      </c>
      <c r="E228" s="1" t="s">
        <v>4</v>
      </c>
      <c r="F228">
        <v>65518</v>
      </c>
      <c r="G228">
        <v>65518</v>
      </c>
      <c r="H228">
        <v>52</v>
      </c>
      <c r="I228">
        <v>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2:23" hidden="1" x14ac:dyDescent="0.25">
      <c r="B229" t="str">
        <f t="shared" si="18"/>
        <v>AB</v>
      </c>
      <c r="C229">
        <f t="shared" si="19"/>
        <v>17</v>
      </c>
      <c r="D229">
        <f t="shared" si="20"/>
        <v>131243</v>
      </c>
      <c r="E229" s="1" t="s">
        <v>491</v>
      </c>
      <c r="F229">
        <v>364</v>
      </c>
      <c r="G229">
        <v>364</v>
      </c>
      <c r="H229">
        <v>113</v>
      </c>
      <c r="I229">
        <v>113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2:23" hidden="1" x14ac:dyDescent="0.25">
      <c r="B230" t="str">
        <f t="shared" si="18"/>
        <v>1853</v>
      </c>
      <c r="C230">
        <f t="shared" si="19"/>
        <v>17</v>
      </c>
      <c r="D230">
        <f t="shared" si="20"/>
        <v>137299</v>
      </c>
      <c r="E230" s="1" t="s">
        <v>12</v>
      </c>
      <c r="F230">
        <v>131054</v>
      </c>
      <c r="G230">
        <v>358</v>
      </c>
      <c r="H230">
        <v>55</v>
      </c>
      <c r="I230">
        <v>28</v>
      </c>
      <c r="J230">
        <v>26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2:23" hidden="1" x14ac:dyDescent="0.25">
      <c r="B231" t="str">
        <f t="shared" si="18"/>
        <v>2CBB</v>
      </c>
      <c r="C231">
        <f t="shared" si="19"/>
        <v>17</v>
      </c>
      <c r="D231">
        <f t="shared" si="20"/>
        <v>142523</v>
      </c>
      <c r="E231" s="1" t="s">
        <v>20</v>
      </c>
      <c r="F231">
        <v>65518</v>
      </c>
      <c r="G231">
        <v>65518</v>
      </c>
      <c r="H231">
        <v>118</v>
      </c>
      <c r="I231">
        <v>118</v>
      </c>
      <c r="J231">
        <v>10</v>
      </c>
      <c r="K231">
        <v>10</v>
      </c>
      <c r="L231">
        <v>3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2:23" hidden="1" x14ac:dyDescent="0.25">
      <c r="B232" t="str">
        <f t="shared" si="18"/>
        <v>37EB</v>
      </c>
      <c r="C232">
        <f t="shared" si="19"/>
        <v>17</v>
      </c>
      <c r="D232">
        <f t="shared" si="20"/>
        <v>145387</v>
      </c>
      <c r="E232" s="1" t="s">
        <v>21</v>
      </c>
      <c r="F232">
        <v>238</v>
      </c>
      <c r="G232">
        <v>238</v>
      </c>
      <c r="H232">
        <v>28</v>
      </c>
      <c r="I232">
        <v>28</v>
      </c>
      <c r="J232">
        <v>22</v>
      </c>
      <c r="K232">
        <v>22</v>
      </c>
      <c r="L232">
        <v>5</v>
      </c>
      <c r="M232">
        <v>5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2:23" hidden="1" x14ac:dyDescent="0.25">
      <c r="B233" t="str">
        <f t="shared" si="18"/>
        <v>477B</v>
      </c>
      <c r="C233">
        <f t="shared" si="19"/>
        <v>17</v>
      </c>
      <c r="D233">
        <f t="shared" si="20"/>
        <v>149371</v>
      </c>
      <c r="E233" s="1" t="s">
        <v>26</v>
      </c>
      <c r="F233">
        <v>131054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hidden="1" x14ac:dyDescent="0.25">
      <c r="B234" t="str">
        <f t="shared" si="18"/>
        <v>AB07</v>
      </c>
      <c r="C234">
        <f t="shared" si="19"/>
        <v>17</v>
      </c>
      <c r="D234">
        <f t="shared" si="20"/>
        <v>174855</v>
      </c>
      <c r="E234" s="1" t="s">
        <v>505</v>
      </c>
      <c r="F234">
        <v>131054</v>
      </c>
      <c r="G234">
        <v>722</v>
      </c>
      <c r="H234">
        <v>122</v>
      </c>
      <c r="I234">
        <v>15</v>
      </c>
      <c r="J234">
        <v>15</v>
      </c>
      <c r="K234">
        <v>15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2:23" hidden="1" x14ac:dyDescent="0.25">
      <c r="B235" t="str">
        <f t="shared" si="18"/>
        <v>DF4F</v>
      </c>
      <c r="C235">
        <f t="shared" si="19"/>
        <v>17</v>
      </c>
      <c r="D235">
        <f t="shared" si="20"/>
        <v>188239</v>
      </c>
      <c r="E235" s="1" t="s">
        <v>55</v>
      </c>
      <c r="F235">
        <v>131054</v>
      </c>
      <c r="G235">
        <v>1976</v>
      </c>
      <c r="H235">
        <v>63</v>
      </c>
      <c r="I235">
        <v>16</v>
      </c>
      <c r="J235">
        <v>16</v>
      </c>
      <c r="K235">
        <v>10</v>
      </c>
      <c r="L235">
        <v>6</v>
      </c>
      <c r="M235">
        <v>4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hidden="1" x14ac:dyDescent="0.25">
      <c r="B236" t="str">
        <f t="shared" si="18"/>
        <v>E49D</v>
      </c>
      <c r="C236">
        <f t="shared" si="19"/>
        <v>17</v>
      </c>
      <c r="D236">
        <f t="shared" si="20"/>
        <v>189597</v>
      </c>
      <c r="E236" s="1" t="s">
        <v>57</v>
      </c>
      <c r="F236">
        <v>240</v>
      </c>
      <c r="G236">
        <v>240</v>
      </c>
      <c r="H236">
        <v>240</v>
      </c>
      <c r="I236">
        <v>240</v>
      </c>
      <c r="J236">
        <v>11</v>
      </c>
      <c r="K236">
        <v>11</v>
      </c>
      <c r="L236">
        <v>3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hidden="1" x14ac:dyDescent="0.25">
      <c r="B237" t="str">
        <f t="shared" si="18"/>
        <v>EA37</v>
      </c>
      <c r="C237">
        <f t="shared" si="19"/>
        <v>17</v>
      </c>
      <c r="D237">
        <f t="shared" si="20"/>
        <v>191031</v>
      </c>
      <c r="E237" s="1" t="s">
        <v>61</v>
      </c>
      <c r="F237">
        <v>46</v>
      </c>
      <c r="G237">
        <v>46</v>
      </c>
      <c r="H237">
        <v>46</v>
      </c>
      <c r="I237">
        <v>46</v>
      </c>
      <c r="J237">
        <v>46</v>
      </c>
      <c r="K237">
        <v>5</v>
      </c>
      <c r="L237">
        <v>4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2:23" hidden="1" x14ac:dyDescent="0.25">
      <c r="B238" t="str">
        <f t="shared" si="18"/>
        <v>ED4F</v>
      </c>
      <c r="C238">
        <f t="shared" si="19"/>
        <v>17</v>
      </c>
      <c r="D238">
        <f t="shared" si="20"/>
        <v>191823</v>
      </c>
      <c r="E238" s="1" t="s">
        <v>62</v>
      </c>
      <c r="F238">
        <v>12937</v>
      </c>
      <c r="G238">
        <v>12937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2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2:23" hidden="1" x14ac:dyDescent="0.25">
      <c r="B239" t="str">
        <f t="shared" si="18"/>
        <v>13A2F</v>
      </c>
      <c r="C239">
        <f t="shared" si="19"/>
        <v>17</v>
      </c>
      <c r="D239">
        <f t="shared" si="20"/>
        <v>211503</v>
      </c>
      <c r="E239" s="1" t="s">
        <v>66</v>
      </c>
      <c r="F239">
        <v>131054</v>
      </c>
      <c r="G239">
        <v>824</v>
      </c>
      <c r="H239">
        <v>17</v>
      </c>
      <c r="I239">
        <v>17</v>
      </c>
      <c r="J239">
        <v>10</v>
      </c>
      <c r="K239">
        <v>10</v>
      </c>
      <c r="L239">
        <v>5</v>
      </c>
      <c r="M239">
        <v>5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2:23" hidden="1" x14ac:dyDescent="0.25">
      <c r="B240" t="str">
        <f t="shared" si="18"/>
        <v>13EAF</v>
      </c>
      <c r="C240">
        <f t="shared" si="19"/>
        <v>17</v>
      </c>
      <c r="D240">
        <f t="shared" si="20"/>
        <v>212655</v>
      </c>
      <c r="E240" s="1" t="s">
        <v>67</v>
      </c>
      <c r="F240">
        <v>131054</v>
      </c>
      <c r="G240">
        <v>420</v>
      </c>
      <c r="H240">
        <v>70</v>
      </c>
      <c r="I240">
        <v>59</v>
      </c>
      <c r="J240">
        <v>7</v>
      </c>
      <c r="K240">
        <v>7</v>
      </c>
      <c r="L240">
        <v>3</v>
      </c>
      <c r="M240">
        <v>3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2:23" hidden="1" x14ac:dyDescent="0.25">
      <c r="B241" t="str">
        <f t="shared" si="18"/>
        <v>1685B</v>
      </c>
      <c r="C241">
        <f t="shared" si="19"/>
        <v>17</v>
      </c>
      <c r="D241">
        <f t="shared" si="20"/>
        <v>223323</v>
      </c>
      <c r="E241" s="1" t="s">
        <v>73</v>
      </c>
      <c r="F241">
        <v>238</v>
      </c>
      <c r="G241">
        <v>238</v>
      </c>
      <c r="H241">
        <v>238</v>
      </c>
      <c r="I241">
        <v>238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2:23" hidden="1" x14ac:dyDescent="0.25">
      <c r="B242" t="str">
        <f t="shared" si="18"/>
        <v>170B7</v>
      </c>
      <c r="C242">
        <f t="shared" si="19"/>
        <v>17</v>
      </c>
      <c r="D242">
        <f t="shared" si="20"/>
        <v>225463</v>
      </c>
      <c r="E242" s="1" t="s">
        <v>75</v>
      </c>
      <c r="F242">
        <v>131054</v>
      </c>
      <c r="G242">
        <v>440</v>
      </c>
      <c r="H242">
        <v>164</v>
      </c>
      <c r="I242">
        <v>23</v>
      </c>
      <c r="J242">
        <v>5</v>
      </c>
      <c r="K242">
        <v>2</v>
      </c>
      <c r="L242">
        <v>2</v>
      </c>
      <c r="M242">
        <v>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hidden="1" x14ac:dyDescent="0.25">
      <c r="B243" t="str">
        <f t="shared" si="18"/>
        <v>27</v>
      </c>
      <c r="C243">
        <f t="shared" si="19"/>
        <v>18</v>
      </c>
      <c r="D243">
        <f t="shared" si="20"/>
        <v>262183</v>
      </c>
      <c r="E243" s="1" t="s">
        <v>525</v>
      </c>
      <c r="F243">
        <v>262125</v>
      </c>
      <c r="G243">
        <v>1329</v>
      </c>
      <c r="H243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2:23" hidden="1" x14ac:dyDescent="0.25">
      <c r="B244" t="str">
        <f t="shared" si="18"/>
        <v>31</v>
      </c>
      <c r="C244">
        <f t="shared" si="19"/>
        <v>18</v>
      </c>
      <c r="D244">
        <f t="shared" si="20"/>
        <v>262193</v>
      </c>
      <c r="E244" s="1" t="s">
        <v>526</v>
      </c>
      <c r="F244">
        <v>131053</v>
      </c>
      <c r="G244">
        <v>131053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hidden="1" x14ac:dyDescent="0.25">
      <c r="B245" t="str">
        <f t="shared" si="18"/>
        <v>1CF</v>
      </c>
      <c r="C245">
        <f t="shared" si="19"/>
        <v>18</v>
      </c>
      <c r="D245">
        <f t="shared" si="20"/>
        <v>262607</v>
      </c>
      <c r="E245" s="1" t="s">
        <v>528</v>
      </c>
      <c r="F245">
        <v>4077</v>
      </c>
      <c r="G245">
        <v>4077</v>
      </c>
      <c r="H245">
        <v>141</v>
      </c>
      <c r="I245">
        <v>141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hidden="1" x14ac:dyDescent="0.25">
      <c r="B246" t="str">
        <f t="shared" si="18"/>
        <v>3757</v>
      </c>
      <c r="C246">
        <f t="shared" si="19"/>
        <v>18</v>
      </c>
      <c r="D246">
        <f t="shared" si="20"/>
        <v>276311</v>
      </c>
      <c r="E246" s="1" t="s">
        <v>96</v>
      </c>
      <c r="F246">
        <v>262125</v>
      </c>
      <c r="G246">
        <v>936</v>
      </c>
      <c r="H246">
        <v>75</v>
      </c>
      <c r="I246">
        <v>43</v>
      </c>
      <c r="J246">
        <v>31</v>
      </c>
      <c r="K246">
        <v>9</v>
      </c>
      <c r="L246">
        <v>6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2:23" hidden="1" x14ac:dyDescent="0.25">
      <c r="B247" t="str">
        <f t="shared" si="18"/>
        <v>717D</v>
      </c>
      <c r="C247">
        <f t="shared" si="19"/>
        <v>18</v>
      </c>
      <c r="D247">
        <f t="shared" si="20"/>
        <v>291197</v>
      </c>
      <c r="E247" s="1" t="s">
        <v>101</v>
      </c>
      <c r="F247">
        <v>262125</v>
      </c>
      <c r="G247">
        <v>1081</v>
      </c>
      <c r="H247">
        <v>142</v>
      </c>
      <c r="I247">
        <v>34</v>
      </c>
      <c r="J247">
        <v>19</v>
      </c>
      <c r="K247">
        <v>16</v>
      </c>
      <c r="L247">
        <v>5</v>
      </c>
      <c r="M247">
        <v>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2:23" hidden="1" x14ac:dyDescent="0.25">
      <c r="B248" t="str">
        <f t="shared" si="18"/>
        <v>72F3</v>
      </c>
      <c r="C248">
        <f t="shared" si="19"/>
        <v>18</v>
      </c>
      <c r="D248">
        <f t="shared" si="20"/>
        <v>291571</v>
      </c>
      <c r="E248" s="1" t="s">
        <v>540</v>
      </c>
      <c r="F248">
        <v>262125</v>
      </c>
      <c r="G248">
        <v>2807</v>
      </c>
      <c r="H248">
        <v>85</v>
      </c>
      <c r="I248">
        <v>9</v>
      </c>
      <c r="J248">
        <v>9</v>
      </c>
      <c r="K248">
        <v>9</v>
      </c>
      <c r="L248">
        <v>6</v>
      </c>
      <c r="M248">
        <v>3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2:23" hidden="1" x14ac:dyDescent="0.25">
      <c r="B249" t="str">
        <f t="shared" si="18"/>
        <v>BEA7</v>
      </c>
      <c r="C249">
        <f t="shared" si="19"/>
        <v>18</v>
      </c>
      <c r="D249">
        <f t="shared" si="20"/>
        <v>310951</v>
      </c>
      <c r="E249" s="1" t="s">
        <v>110</v>
      </c>
      <c r="F249">
        <v>131053</v>
      </c>
      <c r="G249">
        <v>131053</v>
      </c>
      <c r="H249">
        <v>167</v>
      </c>
      <c r="I249">
        <v>167</v>
      </c>
      <c r="J249">
        <v>10</v>
      </c>
      <c r="K249">
        <v>10</v>
      </c>
      <c r="L249">
        <v>5</v>
      </c>
      <c r="M249">
        <v>5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2:23" hidden="1" x14ac:dyDescent="0.25">
      <c r="B250" t="str">
        <f t="shared" si="18"/>
        <v>BED5</v>
      </c>
      <c r="C250">
        <f t="shared" si="19"/>
        <v>18</v>
      </c>
      <c r="D250">
        <f t="shared" si="20"/>
        <v>310997</v>
      </c>
      <c r="E250" s="1" t="s">
        <v>111</v>
      </c>
      <c r="F250">
        <v>45</v>
      </c>
      <c r="G250">
        <v>45</v>
      </c>
      <c r="H250">
        <v>45</v>
      </c>
      <c r="I250">
        <v>45</v>
      </c>
      <c r="J250">
        <v>45</v>
      </c>
      <c r="K250">
        <v>45</v>
      </c>
      <c r="L250">
        <v>2</v>
      </c>
      <c r="M250">
        <v>2</v>
      </c>
      <c r="N250">
        <v>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2:23" hidden="1" x14ac:dyDescent="0.25">
      <c r="B251" t="str">
        <f t="shared" si="18"/>
        <v>D47B</v>
      </c>
      <c r="C251">
        <f t="shared" si="19"/>
        <v>18</v>
      </c>
      <c r="D251">
        <f t="shared" si="20"/>
        <v>316539</v>
      </c>
      <c r="E251" s="1" t="s">
        <v>112</v>
      </c>
      <c r="F251">
        <v>262125</v>
      </c>
      <c r="G251">
        <v>417</v>
      </c>
      <c r="H251">
        <v>109</v>
      </c>
      <c r="I251">
        <v>9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hidden="1" x14ac:dyDescent="0.25">
      <c r="B252" t="str">
        <f t="shared" si="18"/>
        <v>F779</v>
      </c>
      <c r="C252">
        <f t="shared" si="19"/>
        <v>18</v>
      </c>
      <c r="D252">
        <f t="shared" si="20"/>
        <v>325497</v>
      </c>
      <c r="E252" s="1" t="s">
        <v>117</v>
      </c>
      <c r="F252">
        <v>744</v>
      </c>
      <c r="G252">
        <v>744</v>
      </c>
      <c r="H252">
        <v>115</v>
      </c>
      <c r="I252">
        <v>37</v>
      </c>
      <c r="J252">
        <v>12</v>
      </c>
      <c r="K252">
        <v>12</v>
      </c>
      <c r="L252">
        <v>11</v>
      </c>
      <c r="M252">
        <v>3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2:23" hidden="1" x14ac:dyDescent="0.25">
      <c r="B253" t="str">
        <f t="shared" si="18"/>
        <v>10F73</v>
      </c>
      <c r="C253">
        <f t="shared" si="19"/>
        <v>18</v>
      </c>
      <c r="D253">
        <f t="shared" si="20"/>
        <v>331635</v>
      </c>
      <c r="E253" s="1" t="s">
        <v>120</v>
      </c>
      <c r="F253">
        <v>262125</v>
      </c>
      <c r="G253">
        <v>59</v>
      </c>
      <c r="H253">
        <v>59</v>
      </c>
      <c r="I253">
        <v>53</v>
      </c>
      <c r="J253">
        <v>7</v>
      </c>
      <c r="K253">
        <v>7</v>
      </c>
      <c r="L253">
        <v>7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hidden="1" x14ac:dyDescent="0.25">
      <c r="B254" t="str">
        <f t="shared" si="18"/>
        <v>17DAD</v>
      </c>
      <c r="C254">
        <f t="shared" si="19"/>
        <v>18</v>
      </c>
      <c r="D254">
        <f t="shared" si="20"/>
        <v>359853</v>
      </c>
      <c r="E254" s="1" t="s">
        <v>143</v>
      </c>
      <c r="F254">
        <v>262125</v>
      </c>
      <c r="G254">
        <v>781</v>
      </c>
      <c r="H254">
        <v>207</v>
      </c>
      <c r="I254">
        <v>10</v>
      </c>
      <c r="J254">
        <v>10</v>
      </c>
      <c r="K254">
        <v>5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hidden="1" x14ac:dyDescent="0.25">
      <c r="B255" t="str">
        <f t="shared" si="18"/>
        <v>1A13F</v>
      </c>
      <c r="C255">
        <f t="shared" si="19"/>
        <v>18</v>
      </c>
      <c r="D255">
        <f t="shared" si="20"/>
        <v>368959</v>
      </c>
      <c r="E255" s="1" t="s">
        <v>148</v>
      </c>
      <c r="F255">
        <v>262125</v>
      </c>
      <c r="G255">
        <v>994</v>
      </c>
      <c r="H255">
        <v>104</v>
      </c>
      <c r="I255">
        <v>12</v>
      </c>
      <c r="J255">
        <v>12</v>
      </c>
      <c r="K255">
        <v>12</v>
      </c>
      <c r="L255">
        <v>10</v>
      </c>
      <c r="M255">
        <v>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2:23" hidden="1" x14ac:dyDescent="0.25">
      <c r="B256" t="str">
        <f t="shared" si="18"/>
        <v>1CFBD</v>
      </c>
      <c r="C256">
        <f t="shared" si="19"/>
        <v>18</v>
      </c>
      <c r="D256">
        <f t="shared" si="20"/>
        <v>380861</v>
      </c>
      <c r="E256" s="1" t="s">
        <v>153</v>
      </c>
      <c r="F256">
        <v>63346</v>
      </c>
      <c r="G256">
        <v>63346</v>
      </c>
      <c r="H256">
        <v>79</v>
      </c>
      <c r="I256">
        <v>79</v>
      </c>
      <c r="J256">
        <v>8</v>
      </c>
      <c r="K256">
        <v>8</v>
      </c>
      <c r="L256">
        <v>8</v>
      </c>
      <c r="M256">
        <v>8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2:23" hidden="1" x14ac:dyDescent="0.25">
      <c r="B257" t="str">
        <f t="shared" si="18"/>
        <v>1DC93</v>
      </c>
      <c r="C257">
        <f t="shared" si="19"/>
        <v>18</v>
      </c>
      <c r="D257">
        <f t="shared" si="20"/>
        <v>384147</v>
      </c>
      <c r="E257" s="1" t="s">
        <v>155</v>
      </c>
      <c r="F257">
        <v>262125</v>
      </c>
      <c r="G257">
        <v>635</v>
      </c>
      <c r="H257">
        <v>93</v>
      </c>
      <c r="I257">
        <v>69</v>
      </c>
      <c r="J257">
        <v>10</v>
      </c>
      <c r="K257">
        <v>3</v>
      </c>
      <c r="L257">
        <v>3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2:23" hidden="1" x14ac:dyDescent="0.25">
      <c r="B258" t="str">
        <f t="shared" ref="B258:B315" si="21">DEC2HEX(_xlfn.BITAND(D258, (2^C258)-1))</f>
        <v>258D3</v>
      </c>
      <c r="C258">
        <f t="shared" ref="C258:C315" si="22">_xlfn.FLOOR.MATH(LOG(D258,2),1)</f>
        <v>18</v>
      </c>
      <c r="D258">
        <f t="shared" ref="D258:D315" si="23">HEX2DEC(E258)*2+1</f>
        <v>415955</v>
      </c>
      <c r="E258" s="1" t="s">
        <v>166</v>
      </c>
      <c r="F258">
        <v>496</v>
      </c>
      <c r="G258">
        <v>496</v>
      </c>
      <c r="H258">
        <v>240</v>
      </c>
      <c r="I258">
        <v>240</v>
      </c>
      <c r="J258">
        <v>20</v>
      </c>
      <c r="K258">
        <v>20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2:23" hidden="1" x14ac:dyDescent="0.25">
      <c r="B259" t="str">
        <f t="shared" si="21"/>
        <v>32AA7</v>
      </c>
      <c r="C259">
        <f t="shared" si="22"/>
        <v>18</v>
      </c>
      <c r="D259">
        <f t="shared" si="23"/>
        <v>469671</v>
      </c>
      <c r="E259" s="1" t="s">
        <v>556</v>
      </c>
      <c r="F259">
        <v>493</v>
      </c>
      <c r="G259">
        <v>493</v>
      </c>
      <c r="H259">
        <v>493</v>
      </c>
      <c r="I259">
        <v>61</v>
      </c>
      <c r="J259">
        <v>4</v>
      </c>
      <c r="K259">
        <v>4</v>
      </c>
      <c r="L259">
        <v>3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2:23" hidden="1" x14ac:dyDescent="0.25">
      <c r="B260" t="str">
        <f t="shared" si="21"/>
        <v>27</v>
      </c>
      <c r="C260">
        <f t="shared" si="22"/>
        <v>19</v>
      </c>
      <c r="D260">
        <f t="shared" si="23"/>
        <v>524327</v>
      </c>
      <c r="E260" s="1" t="s">
        <v>562</v>
      </c>
      <c r="F260">
        <v>524268</v>
      </c>
      <c r="G260">
        <v>401</v>
      </c>
      <c r="H260">
        <v>51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hidden="1" x14ac:dyDescent="0.25">
      <c r="B261" t="str">
        <f t="shared" si="21"/>
        <v>29</v>
      </c>
      <c r="C261">
        <f t="shared" si="22"/>
        <v>19</v>
      </c>
      <c r="D261">
        <f t="shared" si="23"/>
        <v>524329</v>
      </c>
      <c r="E261" s="1" t="s">
        <v>563</v>
      </c>
      <c r="F261">
        <v>262124</v>
      </c>
      <c r="G261">
        <v>262124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2:23" hidden="1" x14ac:dyDescent="0.25">
      <c r="B262" t="str">
        <f t="shared" si="21"/>
        <v>1E1</v>
      </c>
      <c r="C262">
        <f t="shared" si="22"/>
        <v>19</v>
      </c>
      <c r="D262">
        <f t="shared" si="23"/>
        <v>524769</v>
      </c>
      <c r="E262" s="1" t="s">
        <v>197</v>
      </c>
      <c r="F262">
        <v>236</v>
      </c>
      <c r="G262">
        <v>236</v>
      </c>
      <c r="H262">
        <v>236</v>
      </c>
      <c r="I262">
        <v>236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hidden="1" x14ac:dyDescent="0.25">
      <c r="B263" t="str">
        <f t="shared" si="21"/>
        <v>1375</v>
      </c>
      <c r="C263">
        <f t="shared" si="22"/>
        <v>19</v>
      </c>
      <c r="D263">
        <f t="shared" si="23"/>
        <v>529269</v>
      </c>
      <c r="E263" s="1" t="s">
        <v>200</v>
      </c>
      <c r="F263">
        <v>524268</v>
      </c>
      <c r="G263">
        <v>1170</v>
      </c>
      <c r="H263">
        <v>295</v>
      </c>
      <c r="I263">
        <v>51</v>
      </c>
      <c r="J263">
        <v>25</v>
      </c>
      <c r="K263">
        <v>5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hidden="1" x14ac:dyDescent="0.25">
      <c r="B264" t="str">
        <f t="shared" si="21"/>
        <v>9EEB</v>
      </c>
      <c r="C264">
        <f t="shared" si="22"/>
        <v>19</v>
      </c>
      <c r="D264">
        <f t="shared" si="23"/>
        <v>564971</v>
      </c>
      <c r="E264" s="1" t="s">
        <v>207</v>
      </c>
      <c r="F264">
        <v>3047</v>
      </c>
      <c r="G264">
        <v>3047</v>
      </c>
      <c r="H264">
        <v>35</v>
      </c>
      <c r="I264">
        <v>35</v>
      </c>
      <c r="J264">
        <v>14</v>
      </c>
      <c r="K264">
        <v>14</v>
      </c>
      <c r="L264">
        <v>10</v>
      </c>
      <c r="M264">
        <v>10</v>
      </c>
      <c r="N264">
        <v>4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2:23" hidden="1" x14ac:dyDescent="0.25">
      <c r="B265" t="str">
        <f t="shared" si="21"/>
        <v>BE39</v>
      </c>
      <c r="C265">
        <f t="shared" si="22"/>
        <v>19</v>
      </c>
      <c r="D265">
        <f t="shared" si="23"/>
        <v>572985</v>
      </c>
      <c r="E265" s="1" t="s">
        <v>209</v>
      </c>
      <c r="F265">
        <v>524268</v>
      </c>
      <c r="G265">
        <v>975</v>
      </c>
      <c r="H265">
        <v>182</v>
      </c>
      <c r="I265">
        <v>18</v>
      </c>
      <c r="J265">
        <v>10</v>
      </c>
      <c r="K265">
        <v>9</v>
      </c>
      <c r="L265">
        <v>9</v>
      </c>
      <c r="M265">
        <v>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2:23" hidden="1" x14ac:dyDescent="0.25">
      <c r="B266" t="str">
        <f t="shared" si="21"/>
        <v>1013F</v>
      </c>
      <c r="C266">
        <f t="shared" si="22"/>
        <v>19</v>
      </c>
      <c r="D266">
        <f t="shared" si="23"/>
        <v>590143</v>
      </c>
      <c r="E266" s="1" t="s">
        <v>221</v>
      </c>
      <c r="F266">
        <v>524268</v>
      </c>
      <c r="G266">
        <v>1207</v>
      </c>
      <c r="H266">
        <v>174</v>
      </c>
      <c r="I266">
        <v>48</v>
      </c>
      <c r="J266">
        <v>31</v>
      </c>
      <c r="K266">
        <v>20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2:23" hidden="1" x14ac:dyDescent="0.25">
      <c r="B267" t="str">
        <f t="shared" si="21"/>
        <v>17599</v>
      </c>
      <c r="C267">
        <f t="shared" si="22"/>
        <v>19</v>
      </c>
      <c r="D267">
        <f t="shared" si="23"/>
        <v>619929</v>
      </c>
      <c r="E267" s="1" t="s">
        <v>231</v>
      </c>
      <c r="F267">
        <v>524268</v>
      </c>
      <c r="G267">
        <v>373</v>
      </c>
      <c r="H267">
        <v>98</v>
      </c>
      <c r="I267">
        <v>88</v>
      </c>
      <c r="J267">
        <v>23</v>
      </c>
      <c r="K267">
        <v>12</v>
      </c>
      <c r="L267">
        <v>10</v>
      </c>
      <c r="M267">
        <v>3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2:23" hidden="1" x14ac:dyDescent="0.25">
      <c r="B268" t="str">
        <f t="shared" si="21"/>
        <v>1ED45</v>
      </c>
      <c r="C268">
        <f t="shared" si="22"/>
        <v>19</v>
      </c>
      <c r="D268">
        <f t="shared" si="23"/>
        <v>650565</v>
      </c>
      <c r="E268" s="1" t="s">
        <v>243</v>
      </c>
      <c r="F268">
        <v>524268</v>
      </c>
      <c r="G268">
        <v>596</v>
      </c>
      <c r="H268">
        <v>88</v>
      </c>
      <c r="I268">
        <v>41</v>
      </c>
      <c r="J268">
        <v>40</v>
      </c>
      <c r="K268">
        <v>4</v>
      </c>
      <c r="L268">
        <v>4</v>
      </c>
      <c r="M268">
        <v>4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2:23" hidden="1" x14ac:dyDescent="0.25">
      <c r="B269" t="str">
        <f t="shared" si="21"/>
        <v>21693</v>
      </c>
      <c r="C269">
        <f t="shared" si="22"/>
        <v>19</v>
      </c>
      <c r="D269">
        <f t="shared" si="23"/>
        <v>661139</v>
      </c>
      <c r="E269" s="1" t="s">
        <v>246</v>
      </c>
      <c r="F269">
        <v>107</v>
      </c>
      <c r="G269">
        <v>107</v>
      </c>
      <c r="H269">
        <v>47</v>
      </c>
      <c r="I269">
        <v>47</v>
      </c>
      <c r="J269">
        <v>46</v>
      </c>
      <c r="K269">
        <v>5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hidden="1" x14ac:dyDescent="0.25">
      <c r="B270" t="str">
        <f t="shared" si="21"/>
        <v>23AF3</v>
      </c>
      <c r="C270">
        <f t="shared" si="22"/>
        <v>19</v>
      </c>
      <c r="D270">
        <f t="shared" si="23"/>
        <v>670451</v>
      </c>
      <c r="E270" s="1" t="s">
        <v>248</v>
      </c>
      <c r="F270">
        <v>30641</v>
      </c>
      <c r="G270">
        <v>30641</v>
      </c>
      <c r="H270">
        <v>143</v>
      </c>
      <c r="I270">
        <v>143</v>
      </c>
      <c r="J270">
        <v>28</v>
      </c>
      <c r="K270">
        <v>28</v>
      </c>
      <c r="L270">
        <v>5</v>
      </c>
      <c r="M270">
        <v>5</v>
      </c>
      <c r="N270">
        <v>5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2:23" hidden="1" x14ac:dyDescent="0.25">
      <c r="B271" t="str">
        <f t="shared" si="21"/>
        <v>2D0B5</v>
      </c>
      <c r="C271">
        <f t="shared" si="22"/>
        <v>19</v>
      </c>
      <c r="D271">
        <f t="shared" si="23"/>
        <v>708789</v>
      </c>
      <c r="E271" s="1" t="s">
        <v>255</v>
      </c>
      <c r="F271">
        <v>494</v>
      </c>
      <c r="G271">
        <v>494</v>
      </c>
      <c r="H271">
        <v>494</v>
      </c>
      <c r="I271">
        <v>494</v>
      </c>
      <c r="J271">
        <v>16</v>
      </c>
      <c r="K271">
        <v>16</v>
      </c>
      <c r="L271">
        <v>2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hidden="1" x14ac:dyDescent="0.25">
      <c r="B272" t="str">
        <f t="shared" si="21"/>
        <v>5A267</v>
      </c>
      <c r="C272">
        <f t="shared" si="22"/>
        <v>19</v>
      </c>
      <c r="D272">
        <f t="shared" si="23"/>
        <v>893543</v>
      </c>
      <c r="E272" s="1" t="s">
        <v>293</v>
      </c>
      <c r="F272">
        <v>524268</v>
      </c>
      <c r="G272">
        <v>1061</v>
      </c>
      <c r="H272">
        <v>121</v>
      </c>
      <c r="I272">
        <v>40</v>
      </c>
      <c r="J272">
        <v>23</v>
      </c>
      <c r="K272">
        <v>7</v>
      </c>
      <c r="L272">
        <v>7</v>
      </c>
      <c r="M272">
        <v>7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hidden="1" x14ac:dyDescent="0.25">
      <c r="B273" t="str">
        <f t="shared" si="21"/>
        <v>5F6AF</v>
      </c>
      <c r="C273">
        <f t="shared" si="22"/>
        <v>19</v>
      </c>
      <c r="D273">
        <f t="shared" si="23"/>
        <v>915119</v>
      </c>
      <c r="E273" s="1" t="s">
        <v>294</v>
      </c>
      <c r="F273">
        <v>524268</v>
      </c>
      <c r="G273">
        <v>4165</v>
      </c>
      <c r="H273">
        <v>44</v>
      </c>
      <c r="I273">
        <v>44</v>
      </c>
      <c r="J273">
        <v>20</v>
      </c>
      <c r="K273">
        <v>10</v>
      </c>
      <c r="L273">
        <v>6</v>
      </c>
      <c r="M273">
        <v>2</v>
      </c>
      <c r="N273">
        <v>2</v>
      </c>
      <c r="O273">
        <v>2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2:23" hidden="1" x14ac:dyDescent="0.25">
      <c r="B274" t="str">
        <f t="shared" si="21"/>
        <v>6AE7F</v>
      </c>
      <c r="C274">
        <f t="shared" si="22"/>
        <v>19</v>
      </c>
      <c r="D274">
        <f t="shared" si="23"/>
        <v>962175</v>
      </c>
      <c r="E274" s="1" t="s">
        <v>301</v>
      </c>
      <c r="F274">
        <v>524268</v>
      </c>
      <c r="G274">
        <v>838</v>
      </c>
      <c r="H274">
        <v>187</v>
      </c>
      <c r="I274">
        <v>49</v>
      </c>
      <c r="J274">
        <v>30</v>
      </c>
      <c r="K274">
        <v>15</v>
      </c>
      <c r="L274">
        <v>13</v>
      </c>
      <c r="M274">
        <v>6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2:23" hidden="1" x14ac:dyDescent="0.25">
      <c r="B275" t="str">
        <f t="shared" si="21"/>
        <v>6F38F</v>
      </c>
      <c r="C275">
        <f t="shared" si="22"/>
        <v>19</v>
      </c>
      <c r="D275">
        <f t="shared" si="23"/>
        <v>979855</v>
      </c>
      <c r="E275" s="1" t="s">
        <v>302</v>
      </c>
      <c r="F275">
        <v>107</v>
      </c>
      <c r="G275">
        <v>107</v>
      </c>
      <c r="H275">
        <v>45</v>
      </c>
      <c r="I275">
        <v>45</v>
      </c>
      <c r="J275">
        <v>45</v>
      </c>
      <c r="K275">
        <v>45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2:23" hidden="1" x14ac:dyDescent="0.25">
      <c r="B276" t="str">
        <f t="shared" si="21"/>
        <v>6F61F</v>
      </c>
      <c r="C276">
        <f t="shared" si="22"/>
        <v>19</v>
      </c>
      <c r="D276">
        <f t="shared" si="23"/>
        <v>980511</v>
      </c>
      <c r="E276" s="1" t="s">
        <v>303</v>
      </c>
      <c r="F276">
        <v>262124</v>
      </c>
      <c r="G276">
        <v>262124</v>
      </c>
      <c r="H276">
        <v>206</v>
      </c>
      <c r="I276">
        <v>206</v>
      </c>
      <c r="J276">
        <v>15</v>
      </c>
      <c r="K276">
        <v>15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2:23" hidden="1" x14ac:dyDescent="0.25">
      <c r="B277" t="str">
        <f t="shared" si="21"/>
        <v>9</v>
      </c>
      <c r="C277">
        <f t="shared" si="22"/>
        <v>20</v>
      </c>
      <c r="D277">
        <f t="shared" si="23"/>
        <v>1048585</v>
      </c>
      <c r="E277" s="1" t="s">
        <v>597</v>
      </c>
      <c r="F277">
        <v>1048555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2:23" hidden="1" x14ac:dyDescent="0.25">
      <c r="B278" t="str">
        <f t="shared" si="21"/>
        <v>75</v>
      </c>
      <c r="C278">
        <f t="shared" si="22"/>
        <v>20</v>
      </c>
      <c r="D278">
        <f t="shared" si="23"/>
        <v>1048693</v>
      </c>
      <c r="E278" s="1" t="s">
        <v>312</v>
      </c>
      <c r="F278">
        <v>524267</v>
      </c>
      <c r="G278">
        <v>524267</v>
      </c>
      <c r="H278">
        <v>74</v>
      </c>
      <c r="I278">
        <v>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hidden="1" x14ac:dyDescent="0.25">
      <c r="B279" t="str">
        <f t="shared" si="21"/>
        <v>E3</v>
      </c>
      <c r="C279">
        <f t="shared" si="22"/>
        <v>20</v>
      </c>
      <c r="D279">
        <f t="shared" si="23"/>
        <v>1048803</v>
      </c>
      <c r="E279" s="1" t="s">
        <v>599</v>
      </c>
      <c r="F279">
        <v>393193</v>
      </c>
      <c r="G279">
        <v>393193</v>
      </c>
      <c r="H279">
        <v>229</v>
      </c>
      <c r="I279">
        <v>229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2:23" hidden="1" x14ac:dyDescent="0.25">
      <c r="B280" t="str">
        <f t="shared" si="21"/>
        <v>1021D</v>
      </c>
      <c r="C280">
        <f t="shared" si="22"/>
        <v>20</v>
      </c>
      <c r="D280">
        <f t="shared" si="23"/>
        <v>1114653</v>
      </c>
      <c r="E280" s="1" t="s">
        <v>324</v>
      </c>
      <c r="F280">
        <v>65515</v>
      </c>
      <c r="G280">
        <v>1685</v>
      </c>
      <c r="H280">
        <v>176</v>
      </c>
      <c r="I280">
        <v>66</v>
      </c>
      <c r="J280">
        <v>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hidden="1" x14ac:dyDescent="0.25">
      <c r="B281" t="str">
        <f t="shared" si="21"/>
        <v>1A799</v>
      </c>
      <c r="C281">
        <f t="shared" si="22"/>
        <v>20</v>
      </c>
      <c r="D281">
        <f t="shared" si="23"/>
        <v>1157017</v>
      </c>
      <c r="E281" s="1" t="s">
        <v>331</v>
      </c>
      <c r="F281">
        <v>11</v>
      </c>
      <c r="G281">
        <v>11</v>
      </c>
      <c r="H281">
        <v>11</v>
      </c>
      <c r="I281">
        <v>11</v>
      </c>
      <c r="J281">
        <v>11</v>
      </c>
      <c r="K281">
        <v>11</v>
      </c>
      <c r="L281">
        <v>11</v>
      </c>
      <c r="M281">
        <v>11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hidden="1" x14ac:dyDescent="0.25">
      <c r="B282" t="str">
        <f t="shared" si="21"/>
        <v>3AB0F</v>
      </c>
      <c r="C282">
        <f t="shared" si="22"/>
        <v>20</v>
      </c>
      <c r="D282">
        <f t="shared" si="23"/>
        <v>1288975</v>
      </c>
      <c r="E282" s="1" t="s">
        <v>361</v>
      </c>
      <c r="F282">
        <v>64877</v>
      </c>
      <c r="G282">
        <v>64877</v>
      </c>
      <c r="H282">
        <v>118</v>
      </c>
      <c r="I282">
        <v>118</v>
      </c>
      <c r="J282">
        <v>13</v>
      </c>
      <c r="K282">
        <v>13</v>
      </c>
      <c r="L282">
        <v>8</v>
      </c>
      <c r="M282">
        <v>8</v>
      </c>
      <c r="N282">
        <v>7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2:23" hidden="1" x14ac:dyDescent="0.25">
      <c r="B283" t="str">
        <f t="shared" si="21"/>
        <v>51193</v>
      </c>
      <c r="C283">
        <f t="shared" si="22"/>
        <v>20</v>
      </c>
      <c r="D283">
        <f t="shared" si="23"/>
        <v>1380755</v>
      </c>
      <c r="E283" s="1" t="s">
        <v>380</v>
      </c>
      <c r="F283">
        <v>1048555</v>
      </c>
      <c r="G283">
        <v>285</v>
      </c>
      <c r="H283">
        <v>146</v>
      </c>
      <c r="I283">
        <v>68</v>
      </c>
      <c r="J283">
        <v>48</v>
      </c>
      <c r="K283">
        <v>16</v>
      </c>
      <c r="L283">
        <v>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2:23" hidden="1" x14ac:dyDescent="0.25">
      <c r="B284" t="str">
        <f t="shared" si="21"/>
        <v>5EADF</v>
      </c>
      <c r="C284">
        <f t="shared" si="22"/>
        <v>20</v>
      </c>
      <c r="D284">
        <f t="shared" si="23"/>
        <v>1436383</v>
      </c>
      <c r="E284" s="1" t="s">
        <v>389</v>
      </c>
      <c r="F284">
        <v>1048555</v>
      </c>
      <c r="G284">
        <v>1080</v>
      </c>
      <c r="H284">
        <v>371</v>
      </c>
      <c r="I284">
        <v>51</v>
      </c>
      <c r="J284">
        <v>27</v>
      </c>
      <c r="K284">
        <v>8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2:23" hidden="1" x14ac:dyDescent="0.25">
      <c r="B285" t="str">
        <f t="shared" si="21"/>
        <v>5F9B7</v>
      </c>
      <c r="C285">
        <f t="shared" si="22"/>
        <v>20</v>
      </c>
      <c r="D285">
        <f t="shared" si="23"/>
        <v>1440183</v>
      </c>
      <c r="E285" s="1" t="s">
        <v>391</v>
      </c>
      <c r="F285">
        <v>1048555</v>
      </c>
      <c r="G285">
        <v>429</v>
      </c>
      <c r="H285">
        <v>85</v>
      </c>
      <c r="I285">
        <v>29</v>
      </c>
      <c r="J285">
        <v>12</v>
      </c>
      <c r="K285">
        <v>12</v>
      </c>
      <c r="L285">
        <v>8</v>
      </c>
      <c r="M285">
        <v>7</v>
      </c>
      <c r="N285">
        <v>7</v>
      </c>
      <c r="O285">
        <v>2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2:23" hidden="1" x14ac:dyDescent="0.25">
      <c r="B286" t="str">
        <f t="shared" si="21"/>
        <v>68D6F</v>
      </c>
      <c r="C286">
        <f t="shared" si="22"/>
        <v>20</v>
      </c>
      <c r="D286">
        <f t="shared" si="23"/>
        <v>1477999</v>
      </c>
      <c r="E286" s="1" t="s">
        <v>396</v>
      </c>
      <c r="F286">
        <v>1048555</v>
      </c>
      <c r="G286">
        <v>2629</v>
      </c>
      <c r="H286">
        <v>72</v>
      </c>
      <c r="I286">
        <v>46</v>
      </c>
      <c r="J286">
        <v>29</v>
      </c>
      <c r="K286">
        <v>27</v>
      </c>
      <c r="L286">
        <v>9</v>
      </c>
      <c r="M286">
        <v>2</v>
      </c>
      <c r="N286">
        <v>2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2:23" hidden="1" x14ac:dyDescent="0.25">
      <c r="B287" t="str">
        <f t="shared" si="21"/>
        <v>6B04F</v>
      </c>
      <c r="C287">
        <f t="shared" si="22"/>
        <v>20</v>
      </c>
      <c r="D287">
        <f t="shared" si="23"/>
        <v>1486927</v>
      </c>
      <c r="E287" s="1" t="s">
        <v>400</v>
      </c>
      <c r="F287">
        <v>1048555</v>
      </c>
      <c r="G287">
        <v>5061</v>
      </c>
      <c r="H287">
        <v>195</v>
      </c>
      <c r="I287">
        <v>50</v>
      </c>
      <c r="J287">
        <v>18</v>
      </c>
      <c r="K287">
        <v>11</v>
      </c>
      <c r="L287">
        <v>8</v>
      </c>
      <c r="M287">
        <v>4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hidden="1" x14ac:dyDescent="0.25">
      <c r="B288" t="str">
        <f t="shared" si="21"/>
        <v>74497</v>
      </c>
      <c r="C288">
        <f t="shared" si="22"/>
        <v>20</v>
      </c>
      <c r="D288">
        <f t="shared" si="23"/>
        <v>1524887</v>
      </c>
      <c r="E288" s="1" t="s">
        <v>413</v>
      </c>
      <c r="F288">
        <v>1048555</v>
      </c>
      <c r="G288">
        <v>625</v>
      </c>
      <c r="H288">
        <v>157</v>
      </c>
      <c r="I288">
        <v>41</v>
      </c>
      <c r="J288">
        <v>29</v>
      </c>
      <c r="K288">
        <v>15</v>
      </c>
      <c r="L288">
        <v>15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2:23" hidden="1" x14ac:dyDescent="0.25">
      <c r="B289" t="str">
        <f t="shared" si="21"/>
        <v>7CE7D</v>
      </c>
      <c r="C289">
        <f t="shared" si="22"/>
        <v>20</v>
      </c>
      <c r="D289">
        <f t="shared" si="23"/>
        <v>1560189</v>
      </c>
      <c r="E289" s="1" t="s">
        <v>420</v>
      </c>
      <c r="F289">
        <v>21</v>
      </c>
      <c r="G289">
        <v>21</v>
      </c>
      <c r="H289">
        <v>21</v>
      </c>
      <c r="I289">
        <v>21</v>
      </c>
      <c r="J289">
        <v>21</v>
      </c>
      <c r="K289">
        <v>21</v>
      </c>
      <c r="L289">
        <v>21</v>
      </c>
      <c r="M289">
        <v>4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hidden="1" x14ac:dyDescent="0.25">
      <c r="B290" t="str">
        <f t="shared" si="21"/>
        <v>8359F</v>
      </c>
      <c r="C290">
        <f t="shared" si="22"/>
        <v>20</v>
      </c>
      <c r="D290">
        <f t="shared" si="23"/>
        <v>1586591</v>
      </c>
      <c r="E290" s="1" t="s">
        <v>430</v>
      </c>
      <c r="F290">
        <v>524267</v>
      </c>
      <c r="G290">
        <v>524267</v>
      </c>
      <c r="H290">
        <v>294</v>
      </c>
      <c r="I290">
        <v>294</v>
      </c>
      <c r="J290">
        <v>24</v>
      </c>
      <c r="K290">
        <v>24</v>
      </c>
      <c r="L290">
        <v>3</v>
      </c>
      <c r="M290">
        <v>3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hidden="1" x14ac:dyDescent="0.25">
      <c r="B291" t="str">
        <f t="shared" si="21"/>
        <v>89B0F</v>
      </c>
      <c r="C291">
        <f t="shared" si="22"/>
        <v>20</v>
      </c>
      <c r="D291">
        <f t="shared" si="23"/>
        <v>1612559</v>
      </c>
      <c r="E291" s="1" t="s">
        <v>433</v>
      </c>
      <c r="F291">
        <v>1048555</v>
      </c>
      <c r="G291">
        <v>1845</v>
      </c>
      <c r="H291">
        <v>281</v>
      </c>
      <c r="I291">
        <v>29</v>
      </c>
      <c r="J291">
        <v>22</v>
      </c>
      <c r="K291">
        <v>11</v>
      </c>
      <c r="L291">
        <v>11</v>
      </c>
      <c r="M291">
        <v>11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2:23" hidden="1" x14ac:dyDescent="0.25">
      <c r="B292" t="str">
        <f t="shared" si="21"/>
        <v>91513</v>
      </c>
      <c r="C292">
        <f t="shared" si="22"/>
        <v>20</v>
      </c>
      <c r="D292">
        <f t="shared" si="23"/>
        <v>1643795</v>
      </c>
      <c r="E292" s="1" t="s">
        <v>438</v>
      </c>
      <c r="F292">
        <v>1005</v>
      </c>
      <c r="G292">
        <v>1005</v>
      </c>
      <c r="H292">
        <v>1005</v>
      </c>
      <c r="I292">
        <v>105</v>
      </c>
      <c r="J292">
        <v>28</v>
      </c>
      <c r="K292">
        <v>10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2:23" hidden="1" x14ac:dyDescent="0.25">
      <c r="B293" t="str">
        <f t="shared" si="21"/>
        <v>9BDF3</v>
      </c>
      <c r="C293">
        <f t="shared" si="22"/>
        <v>20</v>
      </c>
      <c r="D293">
        <f t="shared" si="23"/>
        <v>1687027</v>
      </c>
      <c r="E293" s="1" t="s">
        <v>442</v>
      </c>
      <c r="F293">
        <v>1048555</v>
      </c>
      <c r="G293">
        <v>766</v>
      </c>
      <c r="H293">
        <v>272</v>
      </c>
      <c r="I293">
        <v>113</v>
      </c>
      <c r="J293">
        <v>20</v>
      </c>
      <c r="K293">
        <v>10</v>
      </c>
      <c r="L293">
        <v>10</v>
      </c>
      <c r="M293">
        <v>4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2:23" hidden="1" x14ac:dyDescent="0.25">
      <c r="B294" t="str">
        <f t="shared" si="21"/>
        <v>A839F</v>
      </c>
      <c r="C294">
        <f t="shared" si="22"/>
        <v>20</v>
      </c>
      <c r="D294">
        <f t="shared" si="23"/>
        <v>1737631</v>
      </c>
      <c r="E294" s="1" t="s">
        <v>454</v>
      </c>
      <c r="F294">
        <v>106</v>
      </c>
      <c r="G294">
        <v>106</v>
      </c>
      <c r="H294">
        <v>46</v>
      </c>
      <c r="I294">
        <v>46</v>
      </c>
      <c r="J294">
        <v>45</v>
      </c>
      <c r="K294">
        <v>45</v>
      </c>
      <c r="L294">
        <v>6</v>
      </c>
      <c r="M294">
        <v>6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2:23" hidden="1" x14ac:dyDescent="0.25">
      <c r="B295" t="str">
        <f t="shared" si="21"/>
        <v>C4047</v>
      </c>
      <c r="C295">
        <f t="shared" si="22"/>
        <v>20</v>
      </c>
      <c r="D295">
        <f t="shared" si="23"/>
        <v>1851463</v>
      </c>
      <c r="E295" s="1" t="s">
        <v>458</v>
      </c>
      <c r="F295">
        <v>1006</v>
      </c>
      <c r="G295">
        <v>1006</v>
      </c>
      <c r="H295">
        <v>494</v>
      </c>
      <c r="I295">
        <v>494</v>
      </c>
      <c r="J295">
        <v>20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2:23" hidden="1" x14ac:dyDescent="0.25">
      <c r="B296" t="str">
        <f t="shared" si="21"/>
        <v>CC467</v>
      </c>
      <c r="C296">
        <f t="shared" si="22"/>
        <v>20</v>
      </c>
      <c r="D296">
        <f t="shared" si="23"/>
        <v>1885287</v>
      </c>
      <c r="E296" s="1" t="s">
        <v>461</v>
      </c>
      <c r="F296">
        <v>13</v>
      </c>
      <c r="G296">
        <v>13</v>
      </c>
      <c r="H296">
        <v>13</v>
      </c>
      <c r="I296">
        <v>13</v>
      </c>
      <c r="J296">
        <v>13</v>
      </c>
      <c r="K296">
        <v>13</v>
      </c>
      <c r="L296">
        <v>13</v>
      </c>
      <c r="M296">
        <v>13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hidden="1" x14ac:dyDescent="0.25">
      <c r="B297" t="str">
        <f t="shared" si="21"/>
        <v>5</v>
      </c>
      <c r="C297">
        <f t="shared" si="22"/>
        <v>21</v>
      </c>
      <c r="D297">
        <f t="shared" si="23"/>
        <v>2097157</v>
      </c>
      <c r="E297" s="1" t="s">
        <v>488</v>
      </c>
      <c r="F297">
        <v>2097130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2:23" hidden="1" x14ac:dyDescent="0.25">
      <c r="B298" t="str">
        <f t="shared" si="21"/>
        <v>B</v>
      </c>
      <c r="C298">
        <f t="shared" si="22"/>
        <v>21</v>
      </c>
      <c r="D298">
        <f t="shared" si="23"/>
        <v>2097163</v>
      </c>
      <c r="E298" s="1" t="s">
        <v>489</v>
      </c>
      <c r="F298">
        <v>1048554</v>
      </c>
      <c r="G298">
        <v>1048554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hidden="1" x14ac:dyDescent="0.25">
      <c r="B299" t="str">
        <f t="shared" si="21"/>
        <v>EF</v>
      </c>
      <c r="C299">
        <f t="shared" si="22"/>
        <v>21</v>
      </c>
      <c r="D299">
        <f t="shared" si="23"/>
        <v>2097391</v>
      </c>
      <c r="E299" s="1" t="s">
        <v>486</v>
      </c>
      <c r="F299">
        <v>262122</v>
      </c>
      <c r="G299">
        <v>262122</v>
      </c>
      <c r="H299">
        <v>261</v>
      </c>
      <c r="I299">
        <v>261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hidden="1" x14ac:dyDescent="0.25">
      <c r="B300" t="str">
        <f t="shared" si="21"/>
        <v>1BF1F</v>
      </c>
      <c r="C300">
        <f t="shared" si="22"/>
        <v>21</v>
      </c>
      <c r="D300">
        <f t="shared" si="23"/>
        <v>2211615</v>
      </c>
      <c r="E300" s="1" t="s">
        <v>13</v>
      </c>
      <c r="F300">
        <v>1048554</v>
      </c>
      <c r="G300">
        <v>1048554</v>
      </c>
      <c r="H300">
        <v>370</v>
      </c>
      <c r="I300">
        <v>370</v>
      </c>
      <c r="J300">
        <v>26</v>
      </c>
      <c r="K300">
        <v>26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2:23" hidden="1" x14ac:dyDescent="0.25">
      <c r="B301" t="str">
        <f t="shared" si="21"/>
        <v>27571</v>
      </c>
      <c r="C301">
        <f t="shared" si="22"/>
        <v>21</v>
      </c>
      <c r="D301">
        <f t="shared" si="23"/>
        <v>2258289</v>
      </c>
      <c r="E301" s="1" t="s">
        <v>19</v>
      </c>
      <c r="F301">
        <v>2097130</v>
      </c>
      <c r="G301">
        <v>1056</v>
      </c>
      <c r="H301">
        <v>76</v>
      </c>
      <c r="I301">
        <v>76</v>
      </c>
      <c r="J301">
        <v>40</v>
      </c>
      <c r="K301">
        <v>29</v>
      </c>
      <c r="L301">
        <v>4</v>
      </c>
      <c r="M301">
        <v>4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2:23" hidden="1" x14ac:dyDescent="0.25">
      <c r="B302" t="str">
        <f t="shared" si="21"/>
        <v>5951D</v>
      </c>
      <c r="C302">
        <f t="shared" si="22"/>
        <v>21</v>
      </c>
      <c r="D302">
        <f t="shared" si="23"/>
        <v>2463005</v>
      </c>
      <c r="E302" s="1" t="s">
        <v>31</v>
      </c>
      <c r="F302">
        <v>2097130</v>
      </c>
      <c r="G302">
        <v>3088</v>
      </c>
      <c r="H302">
        <v>241</v>
      </c>
      <c r="I302">
        <v>52</v>
      </c>
      <c r="J302">
        <v>19</v>
      </c>
      <c r="K302">
        <v>19</v>
      </c>
      <c r="L302">
        <v>19</v>
      </c>
      <c r="M302">
        <v>5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2:23" hidden="1" x14ac:dyDescent="0.25">
      <c r="B303" t="str">
        <f t="shared" si="21"/>
        <v>5F54B</v>
      </c>
      <c r="C303">
        <f t="shared" si="22"/>
        <v>21</v>
      </c>
      <c r="D303">
        <f t="shared" si="23"/>
        <v>2487627</v>
      </c>
      <c r="E303" s="1" t="s">
        <v>34</v>
      </c>
      <c r="F303">
        <v>106</v>
      </c>
      <c r="G303">
        <v>106</v>
      </c>
      <c r="H303">
        <v>106</v>
      </c>
      <c r="I303">
        <v>106</v>
      </c>
      <c r="J303">
        <v>106</v>
      </c>
      <c r="K303">
        <v>24</v>
      </c>
      <c r="L303">
        <v>16</v>
      </c>
      <c r="M303">
        <v>5</v>
      </c>
      <c r="N303">
        <v>2</v>
      </c>
      <c r="O303">
        <v>2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2:23" hidden="1" x14ac:dyDescent="0.25">
      <c r="B304" t="str">
        <f t="shared" si="21"/>
        <v>656F5</v>
      </c>
      <c r="C304">
        <f t="shared" si="22"/>
        <v>21</v>
      </c>
      <c r="D304">
        <f t="shared" si="23"/>
        <v>2512629</v>
      </c>
      <c r="E304" s="1" t="s">
        <v>37</v>
      </c>
      <c r="F304">
        <v>2097130</v>
      </c>
      <c r="G304">
        <v>440</v>
      </c>
      <c r="H304">
        <v>364</v>
      </c>
      <c r="I304">
        <v>92</v>
      </c>
      <c r="J304">
        <v>16</v>
      </c>
      <c r="K304">
        <v>16</v>
      </c>
      <c r="L304">
        <v>12</v>
      </c>
      <c r="M304">
        <v>8</v>
      </c>
      <c r="N304">
        <v>6</v>
      </c>
      <c r="O304">
        <v>6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2:23" hidden="1" x14ac:dyDescent="0.25">
      <c r="B305" t="str">
        <f t="shared" si="21"/>
        <v>70A2F</v>
      </c>
      <c r="C305">
        <f t="shared" si="22"/>
        <v>21</v>
      </c>
      <c r="D305">
        <f t="shared" si="23"/>
        <v>2558511</v>
      </c>
      <c r="E305" s="1" t="s">
        <v>499</v>
      </c>
      <c r="F305">
        <v>2097130</v>
      </c>
      <c r="G305">
        <v>2605</v>
      </c>
      <c r="H305">
        <v>266</v>
      </c>
      <c r="I305">
        <v>66</v>
      </c>
      <c r="J305">
        <v>24</v>
      </c>
      <c r="K305">
        <v>12</v>
      </c>
      <c r="L305">
        <v>11</v>
      </c>
      <c r="M305">
        <v>10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hidden="1" x14ac:dyDescent="0.25">
      <c r="B306" t="str">
        <f t="shared" si="21"/>
        <v>CAEA3</v>
      </c>
      <c r="C306">
        <f t="shared" si="22"/>
        <v>21</v>
      </c>
      <c r="D306">
        <f t="shared" si="23"/>
        <v>2928291</v>
      </c>
      <c r="E306" s="1" t="s">
        <v>508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2:23" hidden="1" x14ac:dyDescent="0.25">
      <c r="B307" t="str">
        <f t="shared" si="21"/>
        <v>D5C67</v>
      </c>
      <c r="C307">
        <f t="shared" si="22"/>
        <v>21</v>
      </c>
      <c r="D307">
        <f t="shared" si="23"/>
        <v>2972775</v>
      </c>
      <c r="E307" s="1" t="s">
        <v>52</v>
      </c>
      <c r="F307">
        <v>2097130</v>
      </c>
      <c r="G307">
        <v>1188</v>
      </c>
      <c r="H307">
        <v>94</v>
      </c>
      <c r="I307">
        <v>89</v>
      </c>
      <c r="J307">
        <v>57</v>
      </c>
      <c r="K307">
        <v>12</v>
      </c>
      <c r="L307">
        <v>12</v>
      </c>
      <c r="M307">
        <v>6</v>
      </c>
      <c r="N307">
        <v>5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hidden="1" x14ac:dyDescent="0.25">
      <c r="B308" t="str">
        <f t="shared" si="21"/>
        <v>DD2ED</v>
      </c>
      <c r="C308">
        <f t="shared" si="22"/>
        <v>21</v>
      </c>
      <c r="D308">
        <f t="shared" si="23"/>
        <v>3003117</v>
      </c>
      <c r="E308" s="1" t="s">
        <v>54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</v>
      </c>
      <c r="O308">
        <v>2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hidden="1" x14ac:dyDescent="0.25">
      <c r="B309" t="str">
        <f t="shared" si="21"/>
        <v>E0FD5</v>
      </c>
      <c r="C309">
        <f t="shared" si="22"/>
        <v>21</v>
      </c>
      <c r="D309">
        <f t="shared" si="23"/>
        <v>3018709</v>
      </c>
      <c r="E309" s="1" t="s">
        <v>56</v>
      </c>
      <c r="F309">
        <v>2097130</v>
      </c>
      <c r="G309">
        <v>8525</v>
      </c>
      <c r="H309">
        <v>222</v>
      </c>
      <c r="I309">
        <v>68</v>
      </c>
      <c r="J309">
        <v>25</v>
      </c>
      <c r="K309">
        <v>15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2:23" hidden="1" x14ac:dyDescent="0.25">
      <c r="B310" t="str">
        <f t="shared" si="21"/>
        <v>102899</v>
      </c>
      <c r="C310">
        <f t="shared" si="22"/>
        <v>21</v>
      </c>
      <c r="D310">
        <f t="shared" si="23"/>
        <v>3156121</v>
      </c>
      <c r="E310" s="1" t="s">
        <v>65</v>
      </c>
      <c r="F310">
        <v>1002</v>
      </c>
      <c r="G310">
        <v>1002</v>
      </c>
      <c r="H310">
        <v>1002</v>
      </c>
      <c r="I310">
        <v>1002</v>
      </c>
      <c r="J310">
        <v>8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2:23" hidden="1" x14ac:dyDescent="0.25">
      <c r="B311" t="str">
        <f t="shared" si="21"/>
        <v>130627</v>
      </c>
      <c r="C311">
        <f t="shared" si="22"/>
        <v>21</v>
      </c>
      <c r="D311">
        <f t="shared" si="23"/>
        <v>3343911</v>
      </c>
      <c r="E311" s="1" t="s">
        <v>516</v>
      </c>
      <c r="F311">
        <v>65514</v>
      </c>
      <c r="G311">
        <v>65514</v>
      </c>
      <c r="H311">
        <v>175</v>
      </c>
      <c r="I311">
        <v>175</v>
      </c>
      <c r="J311">
        <v>48</v>
      </c>
      <c r="K311">
        <v>48</v>
      </c>
      <c r="L311">
        <v>6</v>
      </c>
      <c r="M311">
        <v>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2:23" hidden="1" x14ac:dyDescent="0.25">
      <c r="B312" t="str">
        <f t="shared" si="21"/>
        <v>156689</v>
      </c>
      <c r="C312">
        <f t="shared" si="22"/>
        <v>21</v>
      </c>
      <c r="D312">
        <f t="shared" si="23"/>
        <v>3499657</v>
      </c>
      <c r="E312" s="1" t="s">
        <v>70</v>
      </c>
      <c r="F312">
        <v>2097130</v>
      </c>
      <c r="G312">
        <v>439</v>
      </c>
      <c r="H312">
        <v>194</v>
      </c>
      <c r="I312">
        <v>65</v>
      </c>
      <c r="J312">
        <v>27</v>
      </c>
      <c r="K312">
        <v>15</v>
      </c>
      <c r="L312">
        <v>11</v>
      </c>
      <c r="M312">
        <v>11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2:23" hidden="1" x14ac:dyDescent="0.25">
      <c r="B313" t="str">
        <f t="shared" si="21"/>
        <v>18FAE7</v>
      </c>
      <c r="C313">
        <f t="shared" si="22"/>
        <v>21</v>
      </c>
      <c r="D313">
        <f t="shared" si="23"/>
        <v>3734247</v>
      </c>
      <c r="E313" s="1" t="s">
        <v>80</v>
      </c>
      <c r="F313">
        <v>2097130</v>
      </c>
      <c r="G313">
        <v>2478</v>
      </c>
      <c r="H313">
        <v>510</v>
      </c>
      <c r="I313">
        <v>25</v>
      </c>
      <c r="J313">
        <v>25</v>
      </c>
      <c r="K313">
        <v>16</v>
      </c>
      <c r="L313">
        <v>13</v>
      </c>
      <c r="M313">
        <v>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2:23" hidden="1" x14ac:dyDescent="0.25">
      <c r="B314" t="str">
        <f t="shared" si="21"/>
        <v>1A7707</v>
      </c>
      <c r="C314">
        <f t="shared" si="22"/>
        <v>21</v>
      </c>
      <c r="D314">
        <f t="shared" si="23"/>
        <v>3831559</v>
      </c>
      <c r="E314" s="1" t="s">
        <v>83</v>
      </c>
      <c r="F314">
        <v>2097130</v>
      </c>
      <c r="G314">
        <v>1077</v>
      </c>
      <c r="H314">
        <v>223</v>
      </c>
      <c r="I314">
        <v>137</v>
      </c>
      <c r="J314">
        <v>36</v>
      </c>
      <c r="K314">
        <v>3</v>
      </c>
      <c r="L314">
        <v>3</v>
      </c>
      <c r="M314">
        <v>3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hidden="1" x14ac:dyDescent="0.25">
      <c r="B315" t="str">
        <f t="shared" si="21"/>
        <v>1DBF6F</v>
      </c>
      <c r="C315">
        <f t="shared" si="22"/>
        <v>21</v>
      </c>
      <c r="D315">
        <f t="shared" si="23"/>
        <v>4046703</v>
      </c>
      <c r="E315" s="1" t="s">
        <v>88</v>
      </c>
      <c r="F315">
        <v>1004</v>
      </c>
      <c r="G315">
        <v>1004</v>
      </c>
      <c r="H315">
        <v>1004</v>
      </c>
      <c r="I315">
        <v>1004</v>
      </c>
      <c r="J315">
        <v>28</v>
      </c>
      <c r="K315">
        <v>28</v>
      </c>
      <c r="L315">
        <v>7</v>
      </c>
      <c r="M315">
        <v>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</row>
    <row r="316" spans="2:23" hidden="1" x14ac:dyDescent="0.25">
      <c r="B316" t="str">
        <f t="shared" ref="B316:B337" si="24">DEC2HEX(_xlfn.BITAND(D316, (2^C316)-1))</f>
        <v>3</v>
      </c>
      <c r="C316">
        <f t="shared" ref="C316:C337" si="25">_xlfn.FLOOR.MATH(LOG(D316,2),1)</f>
        <v>22</v>
      </c>
      <c r="D316">
        <f t="shared" ref="D316:D337" si="26">HEX2DEC(E316)*2+1</f>
        <v>4194307</v>
      </c>
      <c r="E316" s="1" t="s">
        <v>520</v>
      </c>
      <c r="F316">
        <v>4194281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hidden="1" x14ac:dyDescent="0.25">
      <c r="B317" t="str">
        <f t="shared" si="24"/>
        <v>1B9D23</v>
      </c>
      <c r="C317">
        <f t="shared" si="25"/>
        <v>22</v>
      </c>
      <c r="D317">
        <f t="shared" si="26"/>
        <v>6004003</v>
      </c>
      <c r="E317" s="1" t="s">
        <v>151</v>
      </c>
      <c r="F317">
        <v>173</v>
      </c>
      <c r="G317">
        <v>173</v>
      </c>
      <c r="H317">
        <v>6</v>
      </c>
      <c r="I317">
        <v>6</v>
      </c>
      <c r="J317">
        <v>6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hidden="1" x14ac:dyDescent="0.25">
      <c r="B318" t="str">
        <f t="shared" si="24"/>
        <v>322BD3</v>
      </c>
      <c r="C318">
        <f t="shared" si="25"/>
        <v>22</v>
      </c>
      <c r="D318">
        <f t="shared" si="26"/>
        <v>7482323</v>
      </c>
      <c r="E318" s="1" t="s">
        <v>555</v>
      </c>
      <c r="F318">
        <v>4194281</v>
      </c>
      <c r="G318">
        <v>3745</v>
      </c>
      <c r="H318">
        <v>6</v>
      </c>
      <c r="I318">
        <v>6</v>
      </c>
      <c r="J318">
        <v>6</v>
      </c>
      <c r="K318">
        <v>6</v>
      </c>
      <c r="L318">
        <v>6</v>
      </c>
      <c r="M318">
        <v>6</v>
      </c>
      <c r="N318">
        <v>6</v>
      </c>
      <c r="O318">
        <v>5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2:23" hidden="1" x14ac:dyDescent="0.25">
      <c r="B319" t="str">
        <f t="shared" si="24"/>
        <v>5DF6F</v>
      </c>
      <c r="C319">
        <f t="shared" si="25"/>
        <v>22</v>
      </c>
      <c r="D319">
        <f t="shared" si="26"/>
        <v>4579183</v>
      </c>
      <c r="E319" s="1" t="s">
        <v>99</v>
      </c>
      <c r="F319">
        <v>40</v>
      </c>
      <c r="G319">
        <v>40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2:23" hidden="1" x14ac:dyDescent="0.25">
      <c r="B320" t="str">
        <f t="shared" si="24"/>
        <v>8F789</v>
      </c>
      <c r="C320">
        <f t="shared" si="25"/>
        <v>22</v>
      </c>
      <c r="D320">
        <f t="shared" si="26"/>
        <v>4781961</v>
      </c>
      <c r="E320" s="1" t="s">
        <v>105</v>
      </c>
      <c r="F320">
        <v>60</v>
      </c>
      <c r="G320">
        <v>60</v>
      </c>
      <c r="H320">
        <v>20</v>
      </c>
      <c r="I320">
        <v>20</v>
      </c>
      <c r="J320">
        <v>20</v>
      </c>
      <c r="K320">
        <v>20</v>
      </c>
      <c r="L320">
        <v>20</v>
      </c>
      <c r="M320">
        <v>20</v>
      </c>
      <c r="N320">
        <v>4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2:23" hidden="1" x14ac:dyDescent="0.25">
      <c r="B321" t="str">
        <f t="shared" si="24"/>
        <v>2DC801</v>
      </c>
      <c r="C321">
        <f t="shared" si="25"/>
        <v>22</v>
      </c>
      <c r="D321">
        <f t="shared" si="26"/>
        <v>7194625</v>
      </c>
      <c r="E321" s="1" t="s">
        <v>174</v>
      </c>
      <c r="F321">
        <v>4194281</v>
      </c>
      <c r="G321">
        <v>6553</v>
      </c>
      <c r="H321">
        <v>67</v>
      </c>
      <c r="I321">
        <v>67</v>
      </c>
      <c r="J321">
        <v>45</v>
      </c>
      <c r="K321">
        <v>38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2:23" hidden="1" x14ac:dyDescent="0.25">
      <c r="B322" t="str">
        <f t="shared" si="24"/>
        <v>1139FD</v>
      </c>
      <c r="C322">
        <f t="shared" si="25"/>
        <v>22</v>
      </c>
      <c r="D322">
        <f t="shared" si="26"/>
        <v>5323261</v>
      </c>
      <c r="E322" s="1" t="s">
        <v>122</v>
      </c>
      <c r="F322">
        <v>105</v>
      </c>
      <c r="G322">
        <v>105</v>
      </c>
      <c r="H322">
        <v>105</v>
      </c>
      <c r="I322">
        <v>105</v>
      </c>
      <c r="J322">
        <v>105</v>
      </c>
      <c r="K322">
        <v>105</v>
      </c>
      <c r="L322">
        <v>15</v>
      </c>
      <c r="M322">
        <v>15</v>
      </c>
      <c r="N322">
        <v>4</v>
      </c>
      <c r="O322">
        <v>4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2:23" hidden="1" x14ac:dyDescent="0.25">
      <c r="B323" t="str">
        <f t="shared" si="24"/>
        <v>8F</v>
      </c>
      <c r="C323">
        <f t="shared" si="25"/>
        <v>22</v>
      </c>
      <c r="D323">
        <f t="shared" si="26"/>
        <v>4194447</v>
      </c>
      <c r="E323" s="1" t="s">
        <v>523</v>
      </c>
      <c r="F323">
        <v>2097129</v>
      </c>
      <c r="G323">
        <v>2097129</v>
      </c>
      <c r="H323">
        <v>185</v>
      </c>
      <c r="I323">
        <v>185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hidden="1" x14ac:dyDescent="0.25">
      <c r="B324" t="str">
        <f t="shared" si="24"/>
        <v>211FA7</v>
      </c>
      <c r="C324">
        <f t="shared" si="25"/>
        <v>22</v>
      </c>
      <c r="D324">
        <f t="shared" si="26"/>
        <v>6365095</v>
      </c>
      <c r="E324" s="1" t="s">
        <v>163</v>
      </c>
      <c r="F324">
        <v>4194281</v>
      </c>
      <c r="G324">
        <v>12077</v>
      </c>
      <c r="H324">
        <v>186</v>
      </c>
      <c r="I324">
        <v>100</v>
      </c>
      <c r="J324">
        <v>39</v>
      </c>
      <c r="K324">
        <v>9</v>
      </c>
      <c r="L324">
        <v>9</v>
      </c>
      <c r="M324">
        <v>5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2:23" hidden="1" x14ac:dyDescent="0.25">
      <c r="B325" t="str">
        <f t="shared" si="24"/>
        <v>129AA9</v>
      </c>
      <c r="C325">
        <f t="shared" si="25"/>
        <v>22</v>
      </c>
      <c r="D325">
        <f t="shared" si="26"/>
        <v>5413545</v>
      </c>
      <c r="E325" s="1" t="s">
        <v>128</v>
      </c>
      <c r="F325">
        <v>4194281</v>
      </c>
      <c r="G325">
        <v>4583</v>
      </c>
      <c r="H325">
        <v>195</v>
      </c>
      <c r="I325">
        <v>31</v>
      </c>
      <c r="J325">
        <v>31</v>
      </c>
      <c r="K325">
        <v>19</v>
      </c>
      <c r="L325">
        <v>15</v>
      </c>
      <c r="M325">
        <v>15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hidden="1" x14ac:dyDescent="0.25">
      <c r="B326" t="str">
        <f t="shared" si="24"/>
        <v>BDEFB</v>
      </c>
      <c r="C326">
        <f t="shared" si="25"/>
        <v>22</v>
      </c>
      <c r="D326">
        <f t="shared" si="26"/>
        <v>4972283</v>
      </c>
      <c r="E326" s="1" t="s">
        <v>109</v>
      </c>
      <c r="F326">
        <v>4194281</v>
      </c>
      <c r="G326">
        <v>715</v>
      </c>
      <c r="H326">
        <v>197</v>
      </c>
      <c r="I326">
        <v>164</v>
      </c>
      <c r="J326">
        <v>50</v>
      </c>
      <c r="K326">
        <v>4</v>
      </c>
      <c r="L326">
        <v>4</v>
      </c>
      <c r="M326">
        <v>4</v>
      </c>
      <c r="N326">
        <v>3</v>
      </c>
      <c r="O326">
        <v>3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</row>
    <row r="327" spans="2:23" hidden="1" x14ac:dyDescent="0.25">
      <c r="B327" t="str">
        <f t="shared" si="24"/>
        <v>2DEC4F</v>
      </c>
      <c r="C327">
        <f t="shared" si="25"/>
        <v>22</v>
      </c>
      <c r="D327">
        <f t="shared" si="26"/>
        <v>7203919</v>
      </c>
      <c r="E327" s="1" t="s">
        <v>175</v>
      </c>
      <c r="F327">
        <v>3669987</v>
      </c>
      <c r="G327">
        <v>2931</v>
      </c>
      <c r="H327">
        <v>263</v>
      </c>
      <c r="I327">
        <v>72</v>
      </c>
      <c r="J327">
        <v>20</v>
      </c>
      <c r="K327">
        <v>20</v>
      </c>
      <c r="L327">
        <v>12</v>
      </c>
      <c r="M327">
        <v>12</v>
      </c>
      <c r="N327">
        <v>12</v>
      </c>
      <c r="O327">
        <v>2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2:23" hidden="1" x14ac:dyDescent="0.25">
      <c r="B328" t="str">
        <f t="shared" si="24"/>
        <v>3161A5</v>
      </c>
      <c r="C328">
        <f t="shared" si="25"/>
        <v>22</v>
      </c>
      <c r="D328">
        <f t="shared" si="26"/>
        <v>7430565</v>
      </c>
      <c r="E328" s="1" t="s">
        <v>179</v>
      </c>
      <c r="F328">
        <v>4194281</v>
      </c>
      <c r="G328">
        <v>641</v>
      </c>
      <c r="H328">
        <v>292</v>
      </c>
      <c r="I328">
        <v>110</v>
      </c>
      <c r="J328">
        <v>37</v>
      </c>
      <c r="K328">
        <v>22</v>
      </c>
      <c r="L328">
        <v>21</v>
      </c>
      <c r="M328">
        <v>9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2:23" hidden="1" x14ac:dyDescent="0.25">
      <c r="B329" t="str">
        <f t="shared" si="24"/>
        <v>3DF163</v>
      </c>
      <c r="C329">
        <f t="shared" si="25"/>
        <v>22</v>
      </c>
      <c r="D329">
        <f t="shared" si="26"/>
        <v>8253795</v>
      </c>
      <c r="E329" s="1" t="s">
        <v>192</v>
      </c>
      <c r="F329">
        <v>4194281</v>
      </c>
      <c r="G329">
        <v>1986</v>
      </c>
      <c r="H329">
        <v>300</v>
      </c>
      <c r="I329">
        <v>78</v>
      </c>
      <c r="J329">
        <v>69</v>
      </c>
      <c r="K329">
        <v>17</v>
      </c>
      <c r="L329">
        <v>12</v>
      </c>
      <c r="M329">
        <v>4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2:23" hidden="1" x14ac:dyDescent="0.25">
      <c r="B330" t="str">
        <f t="shared" si="24"/>
        <v>15DBA7</v>
      </c>
      <c r="C330">
        <f t="shared" si="25"/>
        <v>22</v>
      </c>
      <c r="D330">
        <f t="shared" si="26"/>
        <v>5626791</v>
      </c>
      <c r="E330" s="1" t="s">
        <v>138</v>
      </c>
      <c r="F330">
        <v>3669987</v>
      </c>
      <c r="G330">
        <v>4063</v>
      </c>
      <c r="H330">
        <v>302</v>
      </c>
      <c r="I330">
        <v>105</v>
      </c>
      <c r="J330">
        <v>40</v>
      </c>
      <c r="K330">
        <v>22</v>
      </c>
      <c r="L330">
        <v>22</v>
      </c>
      <c r="M330">
        <v>5</v>
      </c>
      <c r="N330">
        <v>5</v>
      </c>
      <c r="O330">
        <v>2</v>
      </c>
      <c r="P330">
        <v>2</v>
      </c>
      <c r="Q330">
        <v>2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2:23" hidden="1" x14ac:dyDescent="0.25">
      <c r="B331" t="str">
        <f t="shared" si="24"/>
        <v>2DC131</v>
      </c>
      <c r="C331">
        <f t="shared" si="25"/>
        <v>22</v>
      </c>
      <c r="D331">
        <f t="shared" si="26"/>
        <v>7192881</v>
      </c>
      <c r="E331" s="1" t="s">
        <v>553</v>
      </c>
      <c r="F331">
        <v>4194281</v>
      </c>
      <c r="G331">
        <v>577</v>
      </c>
      <c r="H331">
        <v>387</v>
      </c>
      <c r="I331">
        <v>65</v>
      </c>
      <c r="J331">
        <v>35</v>
      </c>
      <c r="K331">
        <v>12</v>
      </c>
      <c r="L331">
        <v>12</v>
      </c>
      <c r="M331">
        <v>12</v>
      </c>
      <c r="N331">
        <v>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2:23" hidden="1" x14ac:dyDescent="0.25">
      <c r="B332" t="str">
        <f t="shared" si="24"/>
        <v>E536B</v>
      </c>
      <c r="C332">
        <f t="shared" si="25"/>
        <v>22</v>
      </c>
      <c r="D332">
        <f t="shared" si="26"/>
        <v>5133163</v>
      </c>
      <c r="E332" s="1" t="s">
        <v>115</v>
      </c>
      <c r="F332">
        <v>4194281</v>
      </c>
      <c r="G332">
        <v>3089</v>
      </c>
      <c r="H332">
        <v>394</v>
      </c>
      <c r="I332">
        <v>44</v>
      </c>
      <c r="J332">
        <v>41</v>
      </c>
      <c r="K332">
        <v>12</v>
      </c>
      <c r="L332">
        <v>8</v>
      </c>
      <c r="M332">
        <v>8</v>
      </c>
      <c r="N332">
        <v>8</v>
      </c>
      <c r="O332">
        <v>8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hidden="1" x14ac:dyDescent="0.25">
      <c r="B333" t="str">
        <f t="shared" si="24"/>
        <v>A7</v>
      </c>
      <c r="C333">
        <f t="shared" si="25"/>
        <v>22</v>
      </c>
      <c r="D333">
        <f t="shared" si="26"/>
        <v>4194471</v>
      </c>
      <c r="E333" s="1" t="s">
        <v>524</v>
      </c>
      <c r="F333">
        <v>680063</v>
      </c>
      <c r="G333">
        <v>680063</v>
      </c>
      <c r="H333">
        <v>412</v>
      </c>
      <c r="I333">
        <v>412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2:23" hidden="1" x14ac:dyDescent="0.25">
      <c r="B334" t="str">
        <f t="shared" si="24"/>
        <v>90F29</v>
      </c>
      <c r="C334">
        <f t="shared" si="25"/>
        <v>22</v>
      </c>
      <c r="D334">
        <f t="shared" si="26"/>
        <v>4788009</v>
      </c>
      <c r="E334" s="1" t="s">
        <v>544</v>
      </c>
      <c r="F334">
        <v>2097129</v>
      </c>
      <c r="G334">
        <v>2097129</v>
      </c>
      <c r="H334">
        <v>509</v>
      </c>
      <c r="I334">
        <v>509</v>
      </c>
      <c r="J334">
        <v>26</v>
      </c>
      <c r="K334">
        <v>26</v>
      </c>
      <c r="L334">
        <v>12</v>
      </c>
      <c r="M334">
        <v>12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hidden="1" x14ac:dyDescent="0.25">
      <c r="B335" t="str">
        <f t="shared" si="24"/>
        <v>37862D</v>
      </c>
      <c r="C335">
        <f t="shared" si="25"/>
        <v>22</v>
      </c>
      <c r="D335">
        <f t="shared" si="26"/>
        <v>7833133</v>
      </c>
      <c r="E335" s="1" t="s">
        <v>185</v>
      </c>
      <c r="F335">
        <v>4194281</v>
      </c>
      <c r="G335">
        <v>2153</v>
      </c>
      <c r="H335">
        <v>632</v>
      </c>
      <c r="I335">
        <v>70</v>
      </c>
      <c r="J335">
        <v>14</v>
      </c>
      <c r="K335">
        <v>14</v>
      </c>
      <c r="L335">
        <v>14</v>
      </c>
      <c r="M335">
        <v>6</v>
      </c>
      <c r="N335">
        <v>5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hidden="1" x14ac:dyDescent="0.25">
      <c r="B336" t="str">
        <f t="shared" si="24"/>
        <v>32B6A7</v>
      </c>
      <c r="C336">
        <f t="shared" si="25"/>
        <v>22</v>
      </c>
      <c r="D336">
        <f t="shared" si="26"/>
        <v>7517863</v>
      </c>
      <c r="E336" s="1" t="s">
        <v>180</v>
      </c>
      <c r="F336">
        <v>2028</v>
      </c>
      <c r="G336">
        <v>2028</v>
      </c>
      <c r="H336">
        <v>1004</v>
      </c>
      <c r="I336">
        <v>1004</v>
      </c>
      <c r="J336">
        <v>34</v>
      </c>
      <c r="K336">
        <v>34</v>
      </c>
      <c r="L336">
        <v>4</v>
      </c>
      <c r="M336">
        <v>4</v>
      </c>
      <c r="N336">
        <v>4</v>
      </c>
      <c r="O336">
        <v>4</v>
      </c>
      <c r="P336">
        <v>2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2:23" hidden="1" x14ac:dyDescent="0.25">
      <c r="B337" t="str">
        <f t="shared" si="24"/>
        <v>152A55</v>
      </c>
      <c r="C337">
        <f t="shared" si="25"/>
        <v>22</v>
      </c>
      <c r="D337">
        <f t="shared" si="26"/>
        <v>5581397</v>
      </c>
      <c r="E337" s="1" t="s">
        <v>133</v>
      </c>
      <c r="F337">
        <v>2025</v>
      </c>
      <c r="G337">
        <v>2025</v>
      </c>
      <c r="H337">
        <v>2025</v>
      </c>
      <c r="I337">
        <v>158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2:23" hidden="1" x14ac:dyDescent="0.25">
      <c r="B338" t="str">
        <f t="shared" ref="B338:B385" si="27">DEC2HEX(_xlfn.BITAND(D338, (2^C338)-1))</f>
        <v>21</v>
      </c>
      <c r="C338">
        <f t="shared" ref="C338:C385" si="28">_xlfn.FLOOR.MATH(LOG(D338,2),1)</f>
        <v>23</v>
      </c>
      <c r="D338">
        <f t="shared" ref="D338:D385" si="29">HEX2DEC(E338)*2+1</f>
        <v>8388641</v>
      </c>
      <c r="E338" s="1" t="s">
        <v>561</v>
      </c>
      <c r="F338">
        <v>8388584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2:23" hidden="1" x14ac:dyDescent="0.25">
      <c r="B339" t="str">
        <f t="shared" si="27"/>
        <v>37</v>
      </c>
      <c r="C339">
        <f t="shared" si="28"/>
        <v>23</v>
      </c>
      <c r="D339">
        <f t="shared" si="29"/>
        <v>8388663</v>
      </c>
      <c r="E339" s="1" t="s">
        <v>195</v>
      </c>
      <c r="F339">
        <v>4194280</v>
      </c>
      <c r="G339">
        <v>4194280</v>
      </c>
      <c r="H339">
        <v>133</v>
      </c>
      <c r="I339">
        <v>133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2:23" hidden="1" x14ac:dyDescent="0.25">
      <c r="B340" t="str">
        <f t="shared" si="27"/>
        <v>F7</v>
      </c>
      <c r="C340">
        <f t="shared" si="28"/>
        <v>23</v>
      </c>
      <c r="D340">
        <f t="shared" si="29"/>
        <v>8388855</v>
      </c>
      <c r="E340" s="1" t="s">
        <v>196</v>
      </c>
      <c r="F340">
        <v>1653517</v>
      </c>
      <c r="G340">
        <v>1653517</v>
      </c>
      <c r="H340">
        <v>425</v>
      </c>
      <c r="I340">
        <v>425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2:23" hidden="1" x14ac:dyDescent="0.25">
      <c r="B341" t="str">
        <f t="shared" si="27"/>
        <v>2A9</v>
      </c>
      <c r="C341">
        <f t="shared" si="28"/>
        <v>23</v>
      </c>
      <c r="D341">
        <f t="shared" si="29"/>
        <v>8389289</v>
      </c>
      <c r="E341" s="1" t="s">
        <v>564</v>
      </c>
      <c r="F341">
        <v>4194280</v>
      </c>
      <c r="G341">
        <v>4194280</v>
      </c>
      <c r="H341">
        <v>601</v>
      </c>
      <c r="I341">
        <v>601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hidden="1" x14ac:dyDescent="0.25">
      <c r="B342" t="str">
        <f t="shared" si="27"/>
        <v>49E77</v>
      </c>
      <c r="C342">
        <f t="shared" si="28"/>
        <v>23</v>
      </c>
      <c r="D342">
        <f t="shared" si="29"/>
        <v>8691319</v>
      </c>
      <c r="E342" s="1" t="s">
        <v>203</v>
      </c>
      <c r="F342">
        <v>8388584</v>
      </c>
      <c r="G342">
        <v>3180</v>
      </c>
      <c r="H342">
        <v>823</v>
      </c>
      <c r="I342">
        <v>62</v>
      </c>
      <c r="J342">
        <v>38</v>
      </c>
      <c r="K342">
        <v>28</v>
      </c>
      <c r="L342">
        <v>13</v>
      </c>
      <c r="M342">
        <v>6</v>
      </c>
      <c r="N342">
        <v>6</v>
      </c>
      <c r="O342">
        <v>3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2:23" hidden="1" x14ac:dyDescent="0.25">
      <c r="B343" t="str">
        <f t="shared" si="27"/>
        <v>52F61</v>
      </c>
      <c r="C343">
        <f t="shared" si="28"/>
        <v>23</v>
      </c>
      <c r="D343">
        <f t="shared" si="29"/>
        <v>8728417</v>
      </c>
      <c r="E343" s="1" t="s">
        <v>205</v>
      </c>
      <c r="F343">
        <v>8388584</v>
      </c>
      <c r="G343">
        <v>3560</v>
      </c>
      <c r="H343">
        <v>487</v>
      </c>
      <c r="I343">
        <v>130</v>
      </c>
      <c r="J343">
        <v>47</v>
      </c>
      <c r="K343">
        <v>42</v>
      </c>
      <c r="L343">
        <v>5</v>
      </c>
      <c r="M343">
        <v>5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hidden="1" x14ac:dyDescent="0.25">
      <c r="B344" t="str">
        <f t="shared" si="27"/>
        <v>C76EF</v>
      </c>
      <c r="C344">
        <f t="shared" si="28"/>
        <v>23</v>
      </c>
      <c r="D344">
        <f t="shared" si="29"/>
        <v>9205487</v>
      </c>
      <c r="E344" s="1" t="s">
        <v>211</v>
      </c>
      <c r="F344">
        <v>24</v>
      </c>
      <c r="G344">
        <v>24</v>
      </c>
      <c r="H344">
        <v>24</v>
      </c>
      <c r="I344">
        <v>24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hidden="1" x14ac:dyDescent="0.25">
      <c r="B345" t="str">
        <f t="shared" si="27"/>
        <v>D3AF9</v>
      </c>
      <c r="C345">
        <f t="shared" si="28"/>
        <v>23</v>
      </c>
      <c r="D345">
        <f t="shared" si="29"/>
        <v>9255673</v>
      </c>
      <c r="E345" s="1" t="s">
        <v>213</v>
      </c>
      <c r="F345">
        <v>231</v>
      </c>
      <c r="G345">
        <v>231</v>
      </c>
      <c r="H345">
        <v>105</v>
      </c>
      <c r="I345">
        <v>105</v>
      </c>
      <c r="J345">
        <v>105</v>
      </c>
      <c r="K345">
        <v>105</v>
      </c>
      <c r="L345">
        <v>5</v>
      </c>
      <c r="M345">
        <v>5</v>
      </c>
      <c r="N345">
        <v>5</v>
      </c>
      <c r="O345">
        <v>5</v>
      </c>
      <c r="P345">
        <v>3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2:23" hidden="1" x14ac:dyDescent="0.25">
      <c r="B346" t="str">
        <f t="shared" si="27"/>
        <v>D6357</v>
      </c>
      <c r="C346">
        <f t="shared" si="28"/>
        <v>23</v>
      </c>
      <c r="D346">
        <f t="shared" si="29"/>
        <v>9266007</v>
      </c>
      <c r="E346" s="1" t="s">
        <v>214</v>
      </c>
      <c r="F346">
        <v>8388584</v>
      </c>
      <c r="G346">
        <v>3590</v>
      </c>
      <c r="H346">
        <v>301</v>
      </c>
      <c r="I346">
        <v>208</v>
      </c>
      <c r="J346">
        <v>28</v>
      </c>
      <c r="K346">
        <v>14</v>
      </c>
      <c r="L346">
        <v>13</v>
      </c>
      <c r="M346">
        <v>4</v>
      </c>
      <c r="N346">
        <v>4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2:23" hidden="1" x14ac:dyDescent="0.25">
      <c r="B347" t="str">
        <f t="shared" si="27"/>
        <v>135AA5</v>
      </c>
      <c r="C347">
        <f t="shared" si="28"/>
        <v>23</v>
      </c>
      <c r="D347">
        <f t="shared" si="29"/>
        <v>9656997</v>
      </c>
      <c r="E347" s="1" t="s">
        <v>223</v>
      </c>
      <c r="F347">
        <v>4177387</v>
      </c>
      <c r="G347">
        <v>4177387</v>
      </c>
      <c r="H347">
        <v>378</v>
      </c>
      <c r="I347">
        <v>378</v>
      </c>
      <c r="J347">
        <v>47</v>
      </c>
      <c r="K347">
        <v>47</v>
      </c>
      <c r="L347">
        <v>15</v>
      </c>
      <c r="M347">
        <v>15</v>
      </c>
      <c r="N347">
        <v>13</v>
      </c>
      <c r="O347">
        <v>13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2:23" hidden="1" x14ac:dyDescent="0.25">
      <c r="B348" t="str">
        <f t="shared" si="27"/>
        <v>16B0B1</v>
      </c>
      <c r="C348">
        <f t="shared" si="28"/>
        <v>23</v>
      </c>
      <c r="D348">
        <f t="shared" si="29"/>
        <v>9875633</v>
      </c>
      <c r="E348" s="1" t="s">
        <v>229</v>
      </c>
      <c r="F348">
        <v>8388584</v>
      </c>
      <c r="G348">
        <v>6142</v>
      </c>
      <c r="H348">
        <v>374</v>
      </c>
      <c r="I348">
        <v>83</v>
      </c>
      <c r="J348">
        <v>81</v>
      </c>
      <c r="K348">
        <v>15</v>
      </c>
      <c r="L348">
        <v>10</v>
      </c>
      <c r="M348">
        <v>10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2:23" hidden="1" x14ac:dyDescent="0.25">
      <c r="B349" t="str">
        <f t="shared" si="27"/>
        <v>16F3A3</v>
      </c>
      <c r="C349">
        <f t="shared" si="28"/>
        <v>23</v>
      </c>
      <c r="D349">
        <f t="shared" si="29"/>
        <v>9892771</v>
      </c>
      <c r="E349" s="1" t="s">
        <v>230</v>
      </c>
      <c r="F349">
        <v>453367</v>
      </c>
      <c r="G349">
        <v>453367</v>
      </c>
      <c r="H349">
        <v>324</v>
      </c>
      <c r="I349">
        <v>324</v>
      </c>
      <c r="J349">
        <v>44</v>
      </c>
      <c r="K349">
        <v>44</v>
      </c>
      <c r="L349">
        <v>7</v>
      </c>
      <c r="M349">
        <v>7</v>
      </c>
      <c r="N349">
        <v>7</v>
      </c>
      <c r="O349">
        <v>7</v>
      </c>
      <c r="P349">
        <v>5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2:23" hidden="1" x14ac:dyDescent="0.25">
      <c r="B350" t="str">
        <f t="shared" si="27"/>
        <v>27BEDD</v>
      </c>
      <c r="C350">
        <f t="shared" si="28"/>
        <v>23</v>
      </c>
      <c r="D350">
        <f t="shared" si="29"/>
        <v>10993373</v>
      </c>
      <c r="E350" s="1" t="s">
        <v>252</v>
      </c>
      <c r="F350">
        <v>1193632</v>
      </c>
      <c r="G350">
        <v>4816</v>
      </c>
      <c r="H350">
        <v>510</v>
      </c>
      <c r="I350">
        <v>126</v>
      </c>
      <c r="J350">
        <v>33</v>
      </c>
      <c r="K350">
        <v>26</v>
      </c>
      <c r="L350">
        <v>26</v>
      </c>
      <c r="M350">
        <v>7</v>
      </c>
      <c r="N350">
        <v>7</v>
      </c>
      <c r="O350">
        <v>3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</row>
    <row r="351" spans="2:23" hidden="1" x14ac:dyDescent="0.25">
      <c r="B351" t="str">
        <f t="shared" si="27"/>
        <v>281BE1</v>
      </c>
      <c r="C351">
        <f t="shared" si="28"/>
        <v>23</v>
      </c>
      <c r="D351">
        <f t="shared" si="29"/>
        <v>11017185</v>
      </c>
      <c r="E351" s="1" t="s">
        <v>253</v>
      </c>
      <c r="F351">
        <v>8388584</v>
      </c>
      <c r="G351">
        <v>18926</v>
      </c>
      <c r="H351">
        <v>420</v>
      </c>
      <c r="I351">
        <v>96</v>
      </c>
      <c r="J351">
        <v>36</v>
      </c>
      <c r="K351">
        <v>7</v>
      </c>
      <c r="L351">
        <v>7</v>
      </c>
      <c r="M351">
        <v>7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2:23" hidden="1" x14ac:dyDescent="0.25">
      <c r="B352" t="str">
        <f t="shared" si="27"/>
        <v>367949</v>
      </c>
      <c r="C352">
        <f t="shared" si="28"/>
        <v>23</v>
      </c>
      <c r="D352">
        <f t="shared" si="29"/>
        <v>11958601</v>
      </c>
      <c r="E352" s="1" t="s">
        <v>259</v>
      </c>
      <c r="F352">
        <v>8388584</v>
      </c>
      <c r="G352">
        <v>5982</v>
      </c>
      <c r="H352">
        <v>134</v>
      </c>
      <c r="I352">
        <v>106</v>
      </c>
      <c r="J352">
        <v>27</v>
      </c>
      <c r="K352">
        <v>27</v>
      </c>
      <c r="L352">
        <v>26</v>
      </c>
      <c r="M352">
        <v>8</v>
      </c>
      <c r="N352">
        <v>3</v>
      </c>
      <c r="O352">
        <v>3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hidden="1" x14ac:dyDescent="0.25">
      <c r="B353" t="str">
        <f t="shared" si="27"/>
        <v>3C4833</v>
      </c>
      <c r="C353">
        <f t="shared" si="28"/>
        <v>23</v>
      </c>
      <c r="D353">
        <f t="shared" si="29"/>
        <v>12339251</v>
      </c>
      <c r="E353" s="1" t="s">
        <v>268</v>
      </c>
      <c r="F353">
        <v>358</v>
      </c>
      <c r="G353">
        <v>358</v>
      </c>
      <c r="H353">
        <v>107</v>
      </c>
      <c r="I353">
        <v>107</v>
      </c>
      <c r="J353">
        <v>106</v>
      </c>
      <c r="K353">
        <v>8</v>
      </c>
      <c r="L353">
        <v>8</v>
      </c>
      <c r="M353">
        <v>8</v>
      </c>
      <c r="N353">
        <v>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hidden="1" x14ac:dyDescent="0.25">
      <c r="B354" t="str">
        <f t="shared" si="27"/>
        <v>3CF647</v>
      </c>
      <c r="C354">
        <f t="shared" si="28"/>
        <v>23</v>
      </c>
      <c r="D354">
        <f t="shared" si="29"/>
        <v>12383815</v>
      </c>
      <c r="E354" s="1" t="s">
        <v>269</v>
      </c>
      <c r="F354">
        <v>8388584</v>
      </c>
      <c r="G354">
        <v>3015</v>
      </c>
      <c r="H354">
        <v>312</v>
      </c>
      <c r="I354">
        <v>77</v>
      </c>
      <c r="J354">
        <v>28</v>
      </c>
      <c r="K354">
        <v>28</v>
      </c>
      <c r="L354">
        <v>17</v>
      </c>
      <c r="M354">
        <v>14</v>
      </c>
      <c r="N354">
        <v>14</v>
      </c>
      <c r="O354">
        <v>3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2:23" hidden="1" x14ac:dyDescent="0.25">
      <c r="B355" t="str">
        <f t="shared" si="27"/>
        <v>4E62E3</v>
      </c>
      <c r="C355">
        <f t="shared" si="28"/>
        <v>23</v>
      </c>
      <c r="D355">
        <f t="shared" si="29"/>
        <v>13525731</v>
      </c>
      <c r="E355" s="1" t="s">
        <v>585</v>
      </c>
      <c r="F355">
        <v>8388584</v>
      </c>
      <c r="G355">
        <v>5142</v>
      </c>
      <c r="H355">
        <v>435</v>
      </c>
      <c r="I355">
        <v>86</v>
      </c>
      <c r="J355">
        <v>42</v>
      </c>
      <c r="K355">
        <v>11</v>
      </c>
      <c r="L355">
        <v>11</v>
      </c>
      <c r="M355">
        <v>10</v>
      </c>
      <c r="N355">
        <v>10</v>
      </c>
      <c r="O355">
        <v>10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2:23" hidden="1" x14ac:dyDescent="0.25">
      <c r="B356" t="str">
        <f t="shared" si="27"/>
        <v>5781EB</v>
      </c>
      <c r="C356">
        <f t="shared" si="28"/>
        <v>23</v>
      </c>
      <c r="D356">
        <f t="shared" si="29"/>
        <v>14123499</v>
      </c>
      <c r="E356" s="1" t="s">
        <v>288</v>
      </c>
      <c r="F356">
        <v>2026</v>
      </c>
      <c r="G356">
        <v>2026</v>
      </c>
      <c r="H356">
        <v>2026</v>
      </c>
      <c r="I356">
        <v>2026</v>
      </c>
      <c r="J356">
        <v>39</v>
      </c>
      <c r="K356">
        <v>39</v>
      </c>
      <c r="L356">
        <v>11</v>
      </c>
      <c r="M356">
        <v>11</v>
      </c>
      <c r="N356">
        <v>2</v>
      </c>
      <c r="O356">
        <v>2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2:23" hidden="1" x14ac:dyDescent="0.25">
      <c r="B357" t="str">
        <f t="shared" si="27"/>
        <v>7</v>
      </c>
      <c r="C357">
        <f t="shared" si="28"/>
        <v>24</v>
      </c>
      <c r="D357">
        <f t="shared" si="29"/>
        <v>16777223</v>
      </c>
      <c r="E357" s="1" t="s">
        <v>596</v>
      </c>
      <c r="F357">
        <v>8388583</v>
      </c>
      <c r="G357">
        <v>8388583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2:23" hidden="1" x14ac:dyDescent="0.25">
      <c r="B358" t="str">
        <f t="shared" si="27"/>
        <v>1B</v>
      </c>
      <c r="C358">
        <f t="shared" si="28"/>
        <v>24</v>
      </c>
      <c r="D358">
        <f t="shared" si="29"/>
        <v>16777243</v>
      </c>
      <c r="E358" s="1" t="s">
        <v>308</v>
      </c>
      <c r="F358">
        <v>16777191</v>
      </c>
      <c r="G358">
        <v>5815</v>
      </c>
      <c r="H358">
        <v>509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2:23" hidden="1" x14ac:dyDescent="0.25">
      <c r="B359" t="str">
        <f t="shared" si="27"/>
        <v>135</v>
      </c>
      <c r="C359">
        <f t="shared" si="28"/>
        <v>24</v>
      </c>
      <c r="D359">
        <f t="shared" si="29"/>
        <v>16777525</v>
      </c>
      <c r="E359" s="1" t="s">
        <v>310</v>
      </c>
      <c r="F359">
        <v>8388583</v>
      </c>
      <c r="G359">
        <v>8388583</v>
      </c>
      <c r="H359">
        <v>667</v>
      </c>
      <c r="I359">
        <v>667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hidden="1" x14ac:dyDescent="0.25">
      <c r="B360" t="str">
        <f t="shared" si="27"/>
        <v>65B</v>
      </c>
      <c r="C360">
        <f t="shared" si="28"/>
        <v>24</v>
      </c>
      <c r="D360">
        <f t="shared" si="29"/>
        <v>16778843</v>
      </c>
      <c r="E360" s="1" t="s">
        <v>311</v>
      </c>
      <c r="F360">
        <v>8388583</v>
      </c>
      <c r="G360">
        <v>8388583</v>
      </c>
      <c r="H360">
        <v>476</v>
      </c>
      <c r="I360">
        <v>476</v>
      </c>
      <c r="J360">
        <v>74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2:23" hidden="1" x14ac:dyDescent="0.25">
      <c r="B361" t="str">
        <f t="shared" si="27"/>
        <v>101DCD</v>
      </c>
      <c r="C361">
        <f t="shared" si="28"/>
        <v>24</v>
      </c>
      <c r="D361">
        <f t="shared" si="29"/>
        <v>17833421</v>
      </c>
      <c r="E361" s="1" t="s">
        <v>323</v>
      </c>
      <c r="F361">
        <v>231</v>
      </c>
      <c r="G361">
        <v>231</v>
      </c>
      <c r="H361">
        <v>231</v>
      </c>
      <c r="I361">
        <v>231</v>
      </c>
      <c r="J361">
        <v>231</v>
      </c>
      <c r="K361">
        <v>42</v>
      </c>
      <c r="L361">
        <v>12</v>
      </c>
      <c r="M361">
        <v>8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hidden="1" x14ac:dyDescent="0.25">
      <c r="B362" t="str">
        <f t="shared" si="27"/>
        <v>19B253</v>
      </c>
      <c r="C362">
        <f t="shared" si="28"/>
        <v>24</v>
      </c>
      <c r="D362">
        <f t="shared" si="29"/>
        <v>18461267</v>
      </c>
      <c r="E362" s="1" t="s">
        <v>329</v>
      </c>
      <c r="F362">
        <v>23</v>
      </c>
      <c r="G362">
        <v>23</v>
      </c>
      <c r="H362">
        <v>23</v>
      </c>
      <c r="I362">
        <v>23</v>
      </c>
      <c r="J362">
        <v>23</v>
      </c>
      <c r="K362">
        <v>23</v>
      </c>
      <c r="L362">
        <v>23</v>
      </c>
      <c r="M362">
        <v>23</v>
      </c>
      <c r="N362">
        <v>23</v>
      </c>
      <c r="O362">
        <v>23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hidden="1" x14ac:dyDescent="0.25">
      <c r="B363" t="str">
        <f t="shared" si="27"/>
        <v>1A78E5</v>
      </c>
      <c r="C363">
        <f t="shared" si="28"/>
        <v>24</v>
      </c>
      <c r="D363">
        <f t="shared" si="29"/>
        <v>18512101</v>
      </c>
      <c r="E363" s="1" t="s">
        <v>330</v>
      </c>
      <c r="F363">
        <v>16777191</v>
      </c>
      <c r="G363">
        <v>415</v>
      </c>
      <c r="H363">
        <v>415</v>
      </c>
      <c r="I363">
        <v>135</v>
      </c>
      <c r="J363">
        <v>97</v>
      </c>
      <c r="K363">
        <v>16</v>
      </c>
      <c r="L363">
        <v>11</v>
      </c>
      <c r="M363">
        <v>11</v>
      </c>
      <c r="N363">
        <v>9</v>
      </c>
      <c r="O363">
        <v>4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2:23" hidden="1" x14ac:dyDescent="0.25">
      <c r="B364" t="str">
        <f t="shared" si="27"/>
        <v>1F21C7</v>
      </c>
      <c r="C364">
        <f t="shared" si="28"/>
        <v>24</v>
      </c>
      <c r="D364">
        <f t="shared" si="29"/>
        <v>18817479</v>
      </c>
      <c r="E364" s="1" t="s">
        <v>342</v>
      </c>
      <c r="F364">
        <v>16777191</v>
      </c>
      <c r="G364">
        <v>22868</v>
      </c>
      <c r="H364">
        <v>599</v>
      </c>
      <c r="I364">
        <v>47</v>
      </c>
      <c r="J364">
        <v>37</v>
      </c>
      <c r="K364">
        <v>33</v>
      </c>
      <c r="L364">
        <v>12</v>
      </c>
      <c r="M364">
        <v>10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2:23" hidden="1" x14ac:dyDescent="0.25">
      <c r="B365" t="str">
        <f t="shared" si="27"/>
        <v>27969F</v>
      </c>
      <c r="C365">
        <f t="shared" si="28"/>
        <v>24</v>
      </c>
      <c r="D365">
        <f t="shared" si="29"/>
        <v>19371679</v>
      </c>
      <c r="E365" s="1" t="s">
        <v>347</v>
      </c>
      <c r="F365">
        <v>16777191</v>
      </c>
      <c r="G365">
        <v>8880</v>
      </c>
      <c r="H365">
        <v>1060</v>
      </c>
      <c r="I365">
        <v>52</v>
      </c>
      <c r="J365">
        <v>39</v>
      </c>
      <c r="K365">
        <v>19</v>
      </c>
      <c r="L365">
        <v>9</v>
      </c>
      <c r="M365">
        <v>9</v>
      </c>
      <c r="N365">
        <v>7</v>
      </c>
      <c r="O365">
        <v>4</v>
      </c>
      <c r="P365">
        <v>3</v>
      </c>
      <c r="Q365">
        <v>3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2:23" hidden="1" x14ac:dyDescent="0.25">
      <c r="B366" t="str">
        <f t="shared" si="27"/>
        <v>2826AD</v>
      </c>
      <c r="C366">
        <f t="shared" si="28"/>
        <v>24</v>
      </c>
      <c r="D366">
        <f t="shared" si="29"/>
        <v>19408557</v>
      </c>
      <c r="E366" s="1" t="s">
        <v>610</v>
      </c>
      <c r="F366">
        <v>16777191</v>
      </c>
      <c r="G366">
        <v>7497</v>
      </c>
      <c r="H366">
        <v>179</v>
      </c>
      <c r="I366">
        <v>127</v>
      </c>
      <c r="J366">
        <v>60</v>
      </c>
      <c r="K366">
        <v>48</v>
      </c>
      <c r="L366">
        <v>18</v>
      </c>
      <c r="M366">
        <v>11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2:23" hidden="1" x14ac:dyDescent="0.25">
      <c r="B367" t="str">
        <f t="shared" si="27"/>
        <v>31FF19</v>
      </c>
      <c r="C367">
        <f t="shared" si="28"/>
        <v>24</v>
      </c>
      <c r="D367">
        <f t="shared" si="29"/>
        <v>20053785</v>
      </c>
      <c r="E367" s="1" t="s">
        <v>355</v>
      </c>
      <c r="F367">
        <v>4073</v>
      </c>
      <c r="G367">
        <v>4073</v>
      </c>
      <c r="H367">
        <v>4073</v>
      </c>
      <c r="I367">
        <v>228</v>
      </c>
      <c r="J367">
        <v>13</v>
      </c>
      <c r="K367">
        <v>9</v>
      </c>
      <c r="L367">
        <v>9</v>
      </c>
      <c r="M367">
        <v>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2:23" hidden="1" x14ac:dyDescent="0.25">
      <c r="B368" t="str">
        <f t="shared" si="27"/>
        <v>323009</v>
      </c>
      <c r="C368">
        <f t="shared" si="28"/>
        <v>24</v>
      </c>
      <c r="D368">
        <f t="shared" si="29"/>
        <v>20066313</v>
      </c>
      <c r="E368" s="1" t="s">
        <v>616</v>
      </c>
      <c r="F368">
        <v>4070</v>
      </c>
      <c r="G368">
        <v>4070</v>
      </c>
      <c r="H368">
        <v>2024</v>
      </c>
      <c r="I368">
        <v>2024</v>
      </c>
      <c r="J368">
        <v>44</v>
      </c>
      <c r="K368">
        <v>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hidden="1" x14ac:dyDescent="0.25">
      <c r="B369" t="str">
        <f t="shared" si="27"/>
        <v>328B63</v>
      </c>
      <c r="C369">
        <f t="shared" si="28"/>
        <v>24</v>
      </c>
      <c r="D369">
        <f t="shared" si="29"/>
        <v>20089699</v>
      </c>
      <c r="E369" s="1" t="s">
        <v>357</v>
      </c>
      <c r="F369">
        <v>8388583</v>
      </c>
      <c r="G369">
        <v>8388583</v>
      </c>
      <c r="H369">
        <v>822</v>
      </c>
      <c r="I369">
        <v>822</v>
      </c>
      <c r="J369">
        <v>37</v>
      </c>
      <c r="K369">
        <v>37</v>
      </c>
      <c r="L369">
        <v>12</v>
      </c>
      <c r="M369">
        <v>12</v>
      </c>
      <c r="N369">
        <v>6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2:23" hidden="1" x14ac:dyDescent="0.25">
      <c r="B370" t="str">
        <f t="shared" si="27"/>
        <v>401607</v>
      </c>
      <c r="C370">
        <f t="shared" si="28"/>
        <v>24</v>
      </c>
      <c r="D370">
        <f t="shared" si="29"/>
        <v>20977159</v>
      </c>
      <c r="E370" s="1" t="s">
        <v>366</v>
      </c>
      <c r="F370">
        <v>4070</v>
      </c>
      <c r="G370">
        <v>4070</v>
      </c>
      <c r="H370">
        <v>2024</v>
      </c>
      <c r="I370">
        <v>2024</v>
      </c>
      <c r="J370">
        <v>31</v>
      </c>
      <c r="K370">
        <v>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hidden="1" x14ac:dyDescent="0.25">
      <c r="B371" t="str">
        <f t="shared" si="27"/>
        <v>45C99D</v>
      </c>
      <c r="C371">
        <f t="shared" si="28"/>
        <v>24</v>
      </c>
      <c r="D371">
        <f t="shared" si="29"/>
        <v>21350813</v>
      </c>
      <c r="E371" s="1" t="s">
        <v>370</v>
      </c>
      <c r="F371">
        <v>16777191</v>
      </c>
      <c r="G371">
        <v>2562</v>
      </c>
      <c r="H371">
        <v>457</v>
      </c>
      <c r="I371">
        <v>248</v>
      </c>
      <c r="J371">
        <v>70</v>
      </c>
      <c r="K371">
        <v>30</v>
      </c>
      <c r="L371">
        <v>11</v>
      </c>
      <c r="M371">
        <v>9</v>
      </c>
      <c r="N371">
        <v>9</v>
      </c>
      <c r="O371">
        <v>6</v>
      </c>
      <c r="P371">
        <v>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hidden="1" x14ac:dyDescent="0.25">
      <c r="B372" t="str">
        <f t="shared" si="27"/>
        <v>46ACEF</v>
      </c>
      <c r="C372">
        <f t="shared" si="28"/>
        <v>24</v>
      </c>
      <c r="D372">
        <f t="shared" si="29"/>
        <v>21409007</v>
      </c>
      <c r="E372" s="1" t="s">
        <v>372</v>
      </c>
      <c r="F372">
        <v>16777191</v>
      </c>
      <c r="G372">
        <v>3349</v>
      </c>
      <c r="H372">
        <v>531</v>
      </c>
      <c r="I372">
        <v>72</v>
      </c>
      <c r="J372">
        <v>6</v>
      </c>
      <c r="K372">
        <v>6</v>
      </c>
      <c r="L372">
        <v>6</v>
      </c>
      <c r="M372">
        <v>6</v>
      </c>
      <c r="N372">
        <v>6</v>
      </c>
      <c r="O372">
        <v>6</v>
      </c>
      <c r="P372">
        <v>6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2:23" hidden="1" x14ac:dyDescent="0.25">
      <c r="B373" t="str">
        <f t="shared" si="27"/>
        <v>4E6B4F</v>
      </c>
      <c r="C373">
        <f t="shared" si="28"/>
        <v>24</v>
      </c>
      <c r="D373">
        <f t="shared" si="29"/>
        <v>21916495</v>
      </c>
      <c r="E373" s="1" t="s">
        <v>377</v>
      </c>
      <c r="F373">
        <v>16777191</v>
      </c>
      <c r="G373">
        <v>5954</v>
      </c>
      <c r="H373">
        <v>259</v>
      </c>
      <c r="I373">
        <v>135</v>
      </c>
      <c r="J373">
        <v>29</v>
      </c>
      <c r="K373">
        <v>17</v>
      </c>
      <c r="L373">
        <v>15</v>
      </c>
      <c r="M373">
        <v>15</v>
      </c>
      <c r="N373">
        <v>15</v>
      </c>
      <c r="O373">
        <v>3</v>
      </c>
      <c r="P373">
        <v>3</v>
      </c>
      <c r="Q373">
        <v>3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2:23" hidden="1" x14ac:dyDescent="0.25">
      <c r="B374" t="str">
        <f t="shared" si="27"/>
        <v>5BC4F5</v>
      </c>
      <c r="C374">
        <f t="shared" si="28"/>
        <v>24</v>
      </c>
      <c r="D374">
        <f t="shared" si="29"/>
        <v>22791413</v>
      </c>
      <c r="E374" s="1" t="s">
        <v>387</v>
      </c>
      <c r="F374">
        <v>4071</v>
      </c>
      <c r="G374">
        <v>4071</v>
      </c>
      <c r="H374">
        <v>4071</v>
      </c>
      <c r="I374">
        <v>193</v>
      </c>
      <c r="J374">
        <v>53</v>
      </c>
      <c r="K374">
        <v>17</v>
      </c>
      <c r="L374">
        <v>11</v>
      </c>
      <c r="M374">
        <v>9</v>
      </c>
      <c r="N374">
        <v>7</v>
      </c>
      <c r="O374">
        <v>4</v>
      </c>
      <c r="P374">
        <v>2</v>
      </c>
      <c r="Q374">
        <v>2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2:23" hidden="1" x14ac:dyDescent="0.25">
      <c r="B375" t="str">
        <f t="shared" si="27"/>
        <v>5D6DCB</v>
      </c>
      <c r="C375">
        <f t="shared" si="28"/>
        <v>24</v>
      </c>
      <c r="D375">
        <f t="shared" si="29"/>
        <v>22900171</v>
      </c>
      <c r="E375" s="1" t="s">
        <v>388</v>
      </c>
      <c r="F375">
        <v>4070</v>
      </c>
      <c r="G375">
        <v>4070</v>
      </c>
      <c r="H375">
        <v>2024</v>
      </c>
      <c r="I375">
        <v>2024</v>
      </c>
      <c r="J375">
        <v>71</v>
      </c>
      <c r="K375">
        <v>71</v>
      </c>
      <c r="L375">
        <v>17</v>
      </c>
      <c r="M375">
        <v>17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</row>
    <row r="376" spans="2:23" hidden="1" x14ac:dyDescent="0.25">
      <c r="B376" t="str">
        <f t="shared" si="27"/>
        <v>6E7D23</v>
      </c>
      <c r="C376">
        <f t="shared" si="28"/>
        <v>24</v>
      </c>
      <c r="D376">
        <f t="shared" si="29"/>
        <v>24018211</v>
      </c>
      <c r="E376" s="1" t="s">
        <v>404</v>
      </c>
      <c r="F376">
        <v>6</v>
      </c>
      <c r="G376">
        <v>6</v>
      </c>
      <c r="H376">
        <v>6</v>
      </c>
      <c r="I376">
        <v>6</v>
      </c>
      <c r="J376">
        <v>6</v>
      </c>
      <c r="K376">
        <v>6</v>
      </c>
      <c r="L376">
        <v>6</v>
      </c>
      <c r="M376">
        <v>6</v>
      </c>
      <c r="N376">
        <v>6</v>
      </c>
      <c r="O376">
        <v>6</v>
      </c>
      <c r="P376">
        <v>6</v>
      </c>
      <c r="Q376">
        <v>6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2:23" hidden="1" x14ac:dyDescent="0.25">
      <c r="B377" t="str">
        <f t="shared" si="27"/>
        <v>6EBD57</v>
      </c>
      <c r="C377">
        <f t="shared" si="28"/>
        <v>24</v>
      </c>
      <c r="D377">
        <f t="shared" si="29"/>
        <v>24034647</v>
      </c>
      <c r="E377" s="1" t="s">
        <v>405</v>
      </c>
      <c r="F377">
        <v>16777191</v>
      </c>
      <c r="G377">
        <v>8310</v>
      </c>
      <c r="H377">
        <v>368</v>
      </c>
      <c r="I377">
        <v>111</v>
      </c>
      <c r="J377">
        <v>29</v>
      </c>
      <c r="K377">
        <v>29</v>
      </c>
      <c r="L377">
        <v>29</v>
      </c>
      <c r="M377">
        <v>8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0</v>
      </c>
      <c r="V377">
        <v>0</v>
      </c>
      <c r="W377">
        <v>0</v>
      </c>
    </row>
    <row r="378" spans="2:23" hidden="1" x14ac:dyDescent="0.25">
      <c r="B378" t="str">
        <f t="shared" si="27"/>
        <v>70EA2B</v>
      </c>
      <c r="C378">
        <f t="shared" si="28"/>
        <v>24</v>
      </c>
      <c r="D378">
        <f t="shared" si="29"/>
        <v>24177195</v>
      </c>
      <c r="E378" s="1" t="s">
        <v>409</v>
      </c>
      <c r="F378">
        <v>16777191</v>
      </c>
      <c r="G378">
        <v>4821</v>
      </c>
      <c r="H378">
        <v>432</v>
      </c>
      <c r="I378">
        <v>88</v>
      </c>
      <c r="J378">
        <v>40</v>
      </c>
      <c r="K378">
        <v>31</v>
      </c>
      <c r="L378">
        <v>18</v>
      </c>
      <c r="M378">
        <v>12</v>
      </c>
      <c r="N378">
        <v>12</v>
      </c>
      <c r="O378">
        <v>12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2:23" hidden="1" x14ac:dyDescent="0.25">
      <c r="B379" t="str">
        <f t="shared" si="27"/>
        <v>7B01BD</v>
      </c>
      <c r="C379">
        <f t="shared" si="28"/>
        <v>24</v>
      </c>
      <c r="D379">
        <f t="shared" si="29"/>
        <v>24838589</v>
      </c>
      <c r="E379" s="1" t="s">
        <v>417</v>
      </c>
      <c r="F379">
        <v>4074</v>
      </c>
      <c r="G379">
        <v>4074</v>
      </c>
      <c r="H379">
        <v>2026</v>
      </c>
      <c r="I379">
        <v>2026</v>
      </c>
      <c r="J379">
        <v>59</v>
      </c>
      <c r="K379">
        <v>59</v>
      </c>
      <c r="L379">
        <v>12</v>
      </c>
      <c r="M379">
        <v>12</v>
      </c>
      <c r="N379">
        <v>2</v>
      </c>
      <c r="O379">
        <v>2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2:23" hidden="1" x14ac:dyDescent="0.25">
      <c r="B380" t="str">
        <f t="shared" si="27"/>
        <v>7B49AB</v>
      </c>
      <c r="C380">
        <f t="shared" si="28"/>
        <v>24</v>
      </c>
      <c r="D380">
        <f t="shared" si="29"/>
        <v>24857003</v>
      </c>
      <c r="E380" s="1" t="s">
        <v>418</v>
      </c>
      <c r="F380">
        <v>16777191</v>
      </c>
      <c r="G380">
        <v>10152</v>
      </c>
      <c r="H380">
        <v>323</v>
      </c>
      <c r="I380">
        <v>146</v>
      </c>
      <c r="J380">
        <v>43</v>
      </c>
      <c r="K380">
        <v>33</v>
      </c>
      <c r="L380">
        <v>19</v>
      </c>
      <c r="M380">
        <v>19</v>
      </c>
      <c r="N380">
        <v>7</v>
      </c>
      <c r="O380">
        <v>4</v>
      </c>
      <c r="P380">
        <v>3</v>
      </c>
      <c r="Q380">
        <v>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2:23" hidden="1" x14ac:dyDescent="0.25">
      <c r="B381" t="str">
        <f t="shared" si="27"/>
        <v>800063</v>
      </c>
      <c r="C381">
        <f t="shared" si="28"/>
        <v>24</v>
      </c>
      <c r="D381">
        <f t="shared" si="29"/>
        <v>25165923</v>
      </c>
      <c r="E381" s="1" t="s">
        <v>424</v>
      </c>
      <c r="F381">
        <v>8388583</v>
      </c>
      <c r="G381">
        <v>8388583</v>
      </c>
      <c r="H381">
        <v>4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2:23" hidden="1" x14ac:dyDescent="0.25">
      <c r="B382" t="str">
        <f t="shared" si="27"/>
        <v>805101</v>
      </c>
      <c r="C382">
        <f t="shared" si="28"/>
        <v>24</v>
      </c>
      <c r="D382">
        <f t="shared" si="29"/>
        <v>25186561</v>
      </c>
      <c r="E382" s="1" t="s">
        <v>425</v>
      </c>
      <c r="F382">
        <v>7137</v>
      </c>
      <c r="G382">
        <v>7137</v>
      </c>
      <c r="H382">
        <v>1006</v>
      </c>
      <c r="I382">
        <v>1006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2:23" hidden="1" x14ac:dyDescent="0.25">
      <c r="B383" t="str">
        <f t="shared" si="27"/>
        <v>864CFB</v>
      </c>
      <c r="C383">
        <f t="shared" si="28"/>
        <v>24</v>
      </c>
      <c r="D383">
        <f t="shared" si="29"/>
        <v>25578747</v>
      </c>
      <c r="E383" s="1" t="s">
        <v>431</v>
      </c>
      <c r="F383">
        <v>8388583</v>
      </c>
      <c r="G383">
        <v>8388583</v>
      </c>
      <c r="H383">
        <v>517</v>
      </c>
      <c r="I383">
        <v>517</v>
      </c>
      <c r="J383">
        <v>30</v>
      </c>
      <c r="K383">
        <v>30</v>
      </c>
      <c r="L383">
        <v>9</v>
      </c>
      <c r="M383">
        <v>9</v>
      </c>
      <c r="N383">
        <v>3</v>
      </c>
      <c r="O383">
        <v>3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2:23" hidden="1" x14ac:dyDescent="0.25">
      <c r="B384" t="str">
        <f t="shared" si="27"/>
        <v>8F5B13</v>
      </c>
      <c r="C384">
        <f t="shared" si="28"/>
        <v>24</v>
      </c>
      <c r="D384">
        <f t="shared" si="29"/>
        <v>26172179</v>
      </c>
      <c r="E384" s="1" t="s">
        <v>436</v>
      </c>
      <c r="F384">
        <v>8371178</v>
      </c>
      <c r="G384">
        <v>8371178</v>
      </c>
      <c r="H384">
        <v>218</v>
      </c>
      <c r="I384">
        <v>218</v>
      </c>
      <c r="J384">
        <v>35</v>
      </c>
      <c r="K384">
        <v>35</v>
      </c>
      <c r="L384">
        <v>26</v>
      </c>
      <c r="M384">
        <v>26</v>
      </c>
      <c r="N384">
        <v>5</v>
      </c>
      <c r="O384">
        <v>5</v>
      </c>
      <c r="P384">
        <v>2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2:23" hidden="1" x14ac:dyDescent="0.25">
      <c r="B385" t="str">
        <f t="shared" si="27"/>
        <v>974F0B</v>
      </c>
      <c r="C385">
        <f t="shared" si="28"/>
        <v>24</v>
      </c>
      <c r="D385">
        <f t="shared" si="29"/>
        <v>26693387</v>
      </c>
      <c r="E385" s="1" t="s">
        <v>440</v>
      </c>
      <c r="F385">
        <v>484</v>
      </c>
      <c r="G385">
        <v>484</v>
      </c>
      <c r="H385">
        <v>105</v>
      </c>
      <c r="I385">
        <v>105</v>
      </c>
      <c r="J385">
        <v>105</v>
      </c>
      <c r="K385">
        <v>105</v>
      </c>
      <c r="L385">
        <v>9</v>
      </c>
      <c r="M385">
        <v>9</v>
      </c>
      <c r="N385">
        <v>9</v>
      </c>
      <c r="O385">
        <v>9</v>
      </c>
      <c r="P385">
        <v>3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2:23" hidden="1" x14ac:dyDescent="0.25">
      <c r="B386" t="str">
        <f t="shared" ref="B386:B449" si="30">DEC2HEX(_xlfn.BITAND(D386, (2^C386)-1))</f>
        <v>B2B117</v>
      </c>
      <c r="C386">
        <f t="shared" ref="C386:C449" si="31">_xlfn.FLOOR.MATH(LOG(D386,2),1)</f>
        <v>24</v>
      </c>
      <c r="D386">
        <f t="shared" ref="D386:D449" si="32">HEX2DEC(E386)*2+1</f>
        <v>28487959</v>
      </c>
      <c r="E386" s="1" t="s">
        <v>455</v>
      </c>
      <c r="F386">
        <v>28062</v>
      </c>
      <c r="G386">
        <v>5110</v>
      </c>
      <c r="H386">
        <v>479</v>
      </c>
      <c r="I386">
        <v>157</v>
      </c>
      <c r="J386">
        <v>27</v>
      </c>
      <c r="K386">
        <v>18</v>
      </c>
      <c r="L386">
        <v>18</v>
      </c>
      <c r="M386">
        <v>7</v>
      </c>
      <c r="N386">
        <v>7</v>
      </c>
      <c r="O386">
        <v>7</v>
      </c>
      <c r="P386">
        <v>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2:23" hidden="1" x14ac:dyDescent="0.25">
      <c r="B387" t="str">
        <f t="shared" si="30"/>
        <v>DB2777</v>
      </c>
      <c r="C387">
        <f t="shared" si="31"/>
        <v>24</v>
      </c>
      <c r="D387">
        <f t="shared" si="32"/>
        <v>31139703</v>
      </c>
      <c r="E387" s="1" t="s">
        <v>471</v>
      </c>
      <c r="F387">
        <v>39</v>
      </c>
      <c r="G387">
        <v>39</v>
      </c>
      <c r="H387">
        <v>39</v>
      </c>
      <c r="I387">
        <v>39</v>
      </c>
      <c r="J387">
        <v>39</v>
      </c>
      <c r="K387">
        <v>39</v>
      </c>
      <c r="L387">
        <v>39</v>
      </c>
      <c r="M387">
        <v>6</v>
      </c>
      <c r="N387">
        <v>4</v>
      </c>
      <c r="O387">
        <v>2</v>
      </c>
      <c r="P387">
        <v>2</v>
      </c>
      <c r="Q387">
        <v>2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</row>
    <row r="388" spans="2:23" hidden="1" x14ac:dyDescent="0.25">
      <c r="B388" t="str">
        <f t="shared" si="30"/>
        <v>9</v>
      </c>
      <c r="C388">
        <f t="shared" si="31"/>
        <v>25</v>
      </c>
      <c r="D388">
        <f t="shared" si="32"/>
        <v>33554441</v>
      </c>
      <c r="E388" s="1" t="s">
        <v>485</v>
      </c>
      <c r="F388">
        <v>33554406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2:23" hidden="1" x14ac:dyDescent="0.25">
      <c r="B389" t="str">
        <f t="shared" si="30"/>
        <v>37</v>
      </c>
      <c r="C389">
        <f t="shared" si="31"/>
        <v>25</v>
      </c>
      <c r="D389">
        <f t="shared" si="32"/>
        <v>33554487</v>
      </c>
      <c r="E389" s="1" t="s">
        <v>2</v>
      </c>
      <c r="F389">
        <v>2097126</v>
      </c>
      <c r="G389">
        <v>2097126</v>
      </c>
      <c r="H389">
        <v>719</v>
      </c>
      <c r="I389">
        <v>719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2:23" hidden="1" x14ac:dyDescent="0.25">
      <c r="B390" t="str">
        <f t="shared" si="30"/>
        <v>97</v>
      </c>
      <c r="C390">
        <f t="shared" si="31"/>
        <v>25</v>
      </c>
      <c r="D390">
        <f t="shared" si="32"/>
        <v>33554583</v>
      </c>
      <c r="E390" s="1" t="s">
        <v>3</v>
      </c>
      <c r="F390">
        <v>16777190</v>
      </c>
      <c r="G390">
        <v>16777190</v>
      </c>
      <c r="H390">
        <v>429</v>
      </c>
      <c r="I390">
        <v>429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2:23" hidden="1" x14ac:dyDescent="0.25">
      <c r="B391" t="str">
        <f t="shared" si="30"/>
        <v>2D219</v>
      </c>
      <c r="C391">
        <f t="shared" si="31"/>
        <v>25</v>
      </c>
      <c r="D391">
        <f t="shared" si="32"/>
        <v>33739289</v>
      </c>
      <c r="E391" s="1" t="s">
        <v>6</v>
      </c>
      <c r="F391">
        <v>33554406</v>
      </c>
      <c r="G391">
        <v>38912</v>
      </c>
      <c r="H391">
        <v>604</v>
      </c>
      <c r="I391">
        <v>128</v>
      </c>
      <c r="J391">
        <v>72</v>
      </c>
      <c r="K391">
        <v>13</v>
      </c>
      <c r="L391">
        <v>13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2:23" hidden="1" x14ac:dyDescent="0.25">
      <c r="B392" t="str">
        <f t="shared" si="30"/>
        <v>17745B</v>
      </c>
      <c r="C392">
        <f t="shared" si="31"/>
        <v>25</v>
      </c>
      <c r="D392">
        <f t="shared" si="32"/>
        <v>35091547</v>
      </c>
      <c r="E392" s="1" t="s">
        <v>11</v>
      </c>
      <c r="F392">
        <v>16777190</v>
      </c>
      <c r="G392">
        <v>16777190</v>
      </c>
      <c r="H392">
        <v>1059</v>
      </c>
      <c r="I392">
        <v>1059</v>
      </c>
      <c r="J392">
        <v>38</v>
      </c>
      <c r="K392">
        <v>38</v>
      </c>
      <c r="L392">
        <v>8</v>
      </c>
      <c r="M392">
        <v>8</v>
      </c>
      <c r="N392">
        <v>6</v>
      </c>
      <c r="O392">
        <v>6</v>
      </c>
      <c r="P392">
        <v>2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2:23" hidden="1" x14ac:dyDescent="0.25">
      <c r="B393" t="str">
        <f t="shared" si="30"/>
        <v>4E517F</v>
      </c>
      <c r="C393">
        <f t="shared" si="31"/>
        <v>25</v>
      </c>
      <c r="D393">
        <f t="shared" si="32"/>
        <v>38687103</v>
      </c>
      <c r="E393" s="1" t="s">
        <v>27</v>
      </c>
      <c r="F393">
        <v>8371688</v>
      </c>
      <c r="G393">
        <v>8188</v>
      </c>
      <c r="H393">
        <v>775</v>
      </c>
      <c r="I393">
        <v>43</v>
      </c>
      <c r="J393">
        <v>43</v>
      </c>
      <c r="K393">
        <v>26</v>
      </c>
      <c r="L393">
        <v>21</v>
      </c>
      <c r="M393">
        <v>11</v>
      </c>
      <c r="N393">
        <v>8</v>
      </c>
      <c r="O393">
        <v>8</v>
      </c>
      <c r="P393">
        <v>8</v>
      </c>
      <c r="Q393">
        <v>3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2:23" hidden="1" x14ac:dyDescent="0.25">
      <c r="B394" t="str">
        <f t="shared" si="30"/>
        <v>52399F</v>
      </c>
      <c r="C394">
        <f t="shared" si="31"/>
        <v>25</v>
      </c>
      <c r="D394">
        <f t="shared" si="32"/>
        <v>38943135</v>
      </c>
      <c r="E394" s="1" t="s">
        <v>28</v>
      </c>
      <c r="F394">
        <v>70190</v>
      </c>
      <c r="G394">
        <v>70190</v>
      </c>
      <c r="H394">
        <v>330</v>
      </c>
      <c r="I394">
        <v>330</v>
      </c>
      <c r="J394">
        <v>30</v>
      </c>
      <c r="K394">
        <v>30</v>
      </c>
      <c r="L394">
        <v>20</v>
      </c>
      <c r="M394">
        <v>20</v>
      </c>
      <c r="N394">
        <v>7</v>
      </c>
      <c r="O394">
        <v>7</v>
      </c>
      <c r="P394">
        <v>7</v>
      </c>
      <c r="Q394">
        <v>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2:23" hidden="1" x14ac:dyDescent="0.25">
      <c r="B395" t="str">
        <f t="shared" si="30"/>
        <v>5601A9</v>
      </c>
      <c r="C395">
        <f t="shared" si="31"/>
        <v>25</v>
      </c>
      <c r="D395">
        <f t="shared" si="32"/>
        <v>39190953</v>
      </c>
      <c r="E395" s="1" t="s">
        <v>30</v>
      </c>
      <c r="F395">
        <v>40</v>
      </c>
      <c r="G395">
        <v>40</v>
      </c>
      <c r="H395">
        <v>40</v>
      </c>
      <c r="I395">
        <v>40</v>
      </c>
      <c r="J395">
        <v>40</v>
      </c>
      <c r="K395">
        <v>40</v>
      </c>
      <c r="L395">
        <v>40</v>
      </c>
      <c r="M395">
        <v>40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2:23" hidden="1" x14ac:dyDescent="0.25">
      <c r="B396" t="str">
        <f t="shared" si="30"/>
        <v>6DFA63</v>
      </c>
      <c r="C396">
        <f t="shared" si="31"/>
        <v>25</v>
      </c>
      <c r="D396">
        <f t="shared" si="32"/>
        <v>40761955</v>
      </c>
      <c r="E396" s="1" t="s">
        <v>38</v>
      </c>
      <c r="F396">
        <v>230</v>
      </c>
      <c r="G396">
        <v>230</v>
      </c>
      <c r="H396">
        <v>230</v>
      </c>
      <c r="I396">
        <v>230</v>
      </c>
      <c r="J396">
        <v>230</v>
      </c>
      <c r="K396">
        <v>230</v>
      </c>
      <c r="L396">
        <v>20</v>
      </c>
      <c r="M396">
        <v>20</v>
      </c>
      <c r="N396">
        <v>8</v>
      </c>
      <c r="O396">
        <v>8</v>
      </c>
      <c r="P396">
        <v>3</v>
      </c>
      <c r="Q396">
        <v>3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</row>
    <row r="397" spans="2:23" hidden="1" x14ac:dyDescent="0.25">
      <c r="B397" t="str">
        <f t="shared" si="30"/>
        <v>7B7153</v>
      </c>
      <c r="C397">
        <f t="shared" si="31"/>
        <v>25</v>
      </c>
      <c r="D397">
        <f t="shared" si="32"/>
        <v>41644371</v>
      </c>
      <c r="E397" s="1" t="s">
        <v>42</v>
      </c>
      <c r="F397">
        <v>33554406</v>
      </c>
      <c r="G397">
        <v>5940</v>
      </c>
      <c r="H397">
        <v>681</v>
      </c>
      <c r="I397">
        <v>103</v>
      </c>
      <c r="J397">
        <v>64</v>
      </c>
      <c r="K397">
        <v>35</v>
      </c>
      <c r="L397">
        <v>20</v>
      </c>
      <c r="M397">
        <v>10</v>
      </c>
      <c r="N397">
        <v>10</v>
      </c>
      <c r="O397">
        <v>7</v>
      </c>
      <c r="P397">
        <v>6</v>
      </c>
      <c r="Q397">
        <v>4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2:23" hidden="1" x14ac:dyDescent="0.25">
      <c r="B398" t="str">
        <f t="shared" si="30"/>
        <v>A326A7</v>
      </c>
      <c r="C398">
        <f t="shared" si="31"/>
        <v>25</v>
      </c>
      <c r="D398">
        <f t="shared" si="32"/>
        <v>44246695</v>
      </c>
      <c r="E398" s="1" t="s">
        <v>503</v>
      </c>
      <c r="F398">
        <v>33554406</v>
      </c>
      <c r="G398">
        <v>8849</v>
      </c>
      <c r="H398">
        <v>563</v>
      </c>
      <c r="I398">
        <v>185</v>
      </c>
      <c r="J398">
        <v>64</v>
      </c>
      <c r="K398">
        <v>35</v>
      </c>
      <c r="L398">
        <v>23</v>
      </c>
      <c r="M398">
        <v>22</v>
      </c>
      <c r="N398">
        <v>8</v>
      </c>
      <c r="O398">
        <v>5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2:23" hidden="1" x14ac:dyDescent="0.25">
      <c r="B399" t="str">
        <f t="shared" si="30"/>
        <v>B641D3</v>
      </c>
      <c r="C399">
        <f t="shared" si="31"/>
        <v>25</v>
      </c>
      <c r="D399">
        <f t="shared" si="32"/>
        <v>45498835</v>
      </c>
      <c r="E399" s="1" t="s">
        <v>47</v>
      </c>
      <c r="F399">
        <v>33554406</v>
      </c>
      <c r="G399">
        <v>11629</v>
      </c>
      <c r="H399">
        <v>334</v>
      </c>
      <c r="I399">
        <v>166</v>
      </c>
      <c r="J399">
        <v>43</v>
      </c>
      <c r="K399">
        <v>34</v>
      </c>
      <c r="L399">
        <v>34</v>
      </c>
      <c r="M399">
        <v>6</v>
      </c>
      <c r="N399">
        <v>6</v>
      </c>
      <c r="O399">
        <v>6</v>
      </c>
      <c r="P399">
        <v>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2:23" hidden="1" x14ac:dyDescent="0.25">
      <c r="B400" t="str">
        <f t="shared" si="30"/>
        <v>BDAD53</v>
      </c>
      <c r="C400">
        <f t="shared" si="31"/>
        <v>25</v>
      </c>
      <c r="D400">
        <f t="shared" si="32"/>
        <v>45985107</v>
      </c>
      <c r="E400" s="1" t="s">
        <v>49</v>
      </c>
      <c r="F400">
        <v>69</v>
      </c>
      <c r="G400">
        <v>69</v>
      </c>
      <c r="H400">
        <v>23</v>
      </c>
      <c r="I400">
        <v>23</v>
      </c>
      <c r="J400">
        <v>23</v>
      </c>
      <c r="K400">
        <v>23</v>
      </c>
      <c r="L400">
        <v>23</v>
      </c>
      <c r="M400">
        <v>23</v>
      </c>
      <c r="N400">
        <v>23</v>
      </c>
      <c r="O400">
        <v>23</v>
      </c>
      <c r="P400">
        <v>2</v>
      </c>
      <c r="Q400">
        <v>2</v>
      </c>
      <c r="R400">
        <v>2</v>
      </c>
      <c r="S400">
        <v>2</v>
      </c>
      <c r="T400">
        <v>0</v>
      </c>
      <c r="U400">
        <v>0</v>
      </c>
      <c r="V400">
        <v>0</v>
      </c>
      <c r="W400">
        <v>0</v>
      </c>
    </row>
    <row r="401" spans="2:23" hidden="1" x14ac:dyDescent="0.25">
      <c r="B401" t="str">
        <f t="shared" si="30"/>
        <v>C3A107</v>
      </c>
      <c r="C401">
        <f t="shared" si="31"/>
        <v>25</v>
      </c>
      <c r="D401">
        <f t="shared" si="32"/>
        <v>46375175</v>
      </c>
      <c r="E401" s="1" t="s">
        <v>50</v>
      </c>
      <c r="F401">
        <v>33554406</v>
      </c>
      <c r="G401">
        <v>7613</v>
      </c>
      <c r="H401">
        <v>612</v>
      </c>
      <c r="I401">
        <v>157</v>
      </c>
      <c r="J401">
        <v>115</v>
      </c>
      <c r="K401">
        <v>29</v>
      </c>
      <c r="L401">
        <v>16</v>
      </c>
      <c r="M401">
        <v>12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2:23" hidden="1" x14ac:dyDescent="0.25">
      <c r="B402" t="str">
        <f t="shared" si="30"/>
        <v>C40A97</v>
      </c>
      <c r="C402">
        <f t="shared" si="31"/>
        <v>25</v>
      </c>
      <c r="D402">
        <f t="shared" si="32"/>
        <v>46402199</v>
      </c>
      <c r="E402" s="1" t="s">
        <v>51</v>
      </c>
      <c r="F402">
        <v>116</v>
      </c>
      <c r="G402">
        <v>116</v>
      </c>
      <c r="H402">
        <v>25</v>
      </c>
      <c r="I402">
        <v>25</v>
      </c>
      <c r="J402">
        <v>24</v>
      </c>
      <c r="K402">
        <v>24</v>
      </c>
      <c r="L402">
        <v>24</v>
      </c>
      <c r="M402">
        <v>24</v>
      </c>
      <c r="N402">
        <v>24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2:23" hidden="1" x14ac:dyDescent="0.25">
      <c r="B403" t="str">
        <f t="shared" si="30"/>
        <v>D0B243</v>
      </c>
      <c r="C403">
        <f t="shared" si="31"/>
        <v>25</v>
      </c>
      <c r="D403">
        <f t="shared" si="32"/>
        <v>47231555</v>
      </c>
      <c r="E403" s="1" t="s">
        <v>510</v>
      </c>
      <c r="F403">
        <v>33554406</v>
      </c>
      <c r="G403">
        <v>7086</v>
      </c>
      <c r="H403">
        <v>569</v>
      </c>
      <c r="I403">
        <v>136</v>
      </c>
      <c r="J403">
        <v>59</v>
      </c>
      <c r="K403">
        <v>36</v>
      </c>
      <c r="L403">
        <v>22</v>
      </c>
      <c r="M403">
        <v>16</v>
      </c>
      <c r="N403">
        <v>16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2:23" hidden="1" x14ac:dyDescent="0.25">
      <c r="B404" t="str">
        <f t="shared" si="30"/>
        <v>E70EFB</v>
      </c>
      <c r="C404">
        <f t="shared" si="31"/>
        <v>25</v>
      </c>
      <c r="D404">
        <f t="shared" si="32"/>
        <v>48697083</v>
      </c>
      <c r="E404" s="1" t="s">
        <v>58</v>
      </c>
      <c r="F404">
        <v>33554406</v>
      </c>
      <c r="G404">
        <v>4640</v>
      </c>
      <c r="H404">
        <v>707</v>
      </c>
      <c r="I404">
        <v>203</v>
      </c>
      <c r="J404">
        <v>92</v>
      </c>
      <c r="K404">
        <v>60</v>
      </c>
      <c r="L404">
        <v>12</v>
      </c>
      <c r="M404">
        <v>5</v>
      </c>
      <c r="N404">
        <v>5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</row>
    <row r="405" spans="2:23" hidden="1" x14ac:dyDescent="0.25">
      <c r="B405" t="str">
        <f t="shared" si="30"/>
        <v>E891F7</v>
      </c>
      <c r="C405">
        <f t="shared" si="31"/>
        <v>25</v>
      </c>
      <c r="D405">
        <f t="shared" si="32"/>
        <v>48796151</v>
      </c>
      <c r="E405" s="1" t="s">
        <v>60</v>
      </c>
      <c r="F405">
        <v>33554406</v>
      </c>
      <c r="G405">
        <v>3930</v>
      </c>
      <c r="H405">
        <v>362</v>
      </c>
      <c r="I405">
        <v>120</v>
      </c>
      <c r="J405">
        <v>56</v>
      </c>
      <c r="K405">
        <v>45</v>
      </c>
      <c r="L405">
        <v>21</v>
      </c>
      <c r="M405">
        <v>12</v>
      </c>
      <c r="N405">
        <v>7</v>
      </c>
      <c r="O405">
        <v>7</v>
      </c>
      <c r="P405">
        <v>6</v>
      </c>
      <c r="Q405">
        <v>6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2:23" hidden="1" x14ac:dyDescent="0.25">
      <c r="B406" t="str">
        <f t="shared" si="30"/>
        <v>1480E5F</v>
      </c>
      <c r="C406">
        <f t="shared" si="31"/>
        <v>25</v>
      </c>
      <c r="D406">
        <f t="shared" si="32"/>
        <v>55053919</v>
      </c>
      <c r="E406" s="1" t="s">
        <v>68</v>
      </c>
      <c r="F406">
        <v>33554406</v>
      </c>
      <c r="G406">
        <v>7699</v>
      </c>
      <c r="H406">
        <v>422</v>
      </c>
      <c r="I406">
        <v>297</v>
      </c>
      <c r="J406">
        <v>86</v>
      </c>
      <c r="K406">
        <v>28</v>
      </c>
      <c r="L406">
        <v>21</v>
      </c>
      <c r="M406">
        <v>11</v>
      </c>
      <c r="N406">
        <v>4</v>
      </c>
      <c r="O406">
        <v>4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2:23" hidden="1" x14ac:dyDescent="0.25">
      <c r="B407" t="str">
        <f t="shared" si="30"/>
        <v>168AC5F</v>
      </c>
      <c r="C407">
        <f t="shared" si="31"/>
        <v>25</v>
      </c>
      <c r="D407">
        <f t="shared" si="32"/>
        <v>57191519</v>
      </c>
      <c r="E407" s="1" t="s">
        <v>74</v>
      </c>
      <c r="F407">
        <v>33554406</v>
      </c>
      <c r="G407">
        <v>15206</v>
      </c>
      <c r="H407">
        <v>8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8</v>
      </c>
      <c r="Q407">
        <v>2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2:23" hidden="1" x14ac:dyDescent="0.25">
      <c r="B408" t="str">
        <f t="shared" si="30"/>
        <v>172313B</v>
      </c>
      <c r="C408">
        <f t="shared" si="31"/>
        <v>25</v>
      </c>
      <c r="D408">
        <f t="shared" si="32"/>
        <v>57815355</v>
      </c>
      <c r="E408" s="1" t="s">
        <v>76</v>
      </c>
      <c r="F408">
        <v>4072</v>
      </c>
      <c r="G408">
        <v>4072</v>
      </c>
      <c r="H408">
        <v>4072</v>
      </c>
      <c r="I408">
        <v>4072</v>
      </c>
      <c r="J408">
        <v>65</v>
      </c>
      <c r="K408">
        <v>65</v>
      </c>
      <c r="L408">
        <v>7</v>
      </c>
      <c r="M408">
        <v>7</v>
      </c>
      <c r="N408">
        <v>7</v>
      </c>
      <c r="O408">
        <v>7</v>
      </c>
      <c r="P408">
        <v>4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2:23" hidden="1" x14ac:dyDescent="0.25">
      <c r="B409" t="str">
        <f t="shared" si="30"/>
        <v>1973D1F</v>
      </c>
      <c r="C409">
        <f t="shared" si="31"/>
        <v>25</v>
      </c>
      <c r="D409">
        <f t="shared" si="32"/>
        <v>60243231</v>
      </c>
      <c r="E409" s="1" t="s">
        <v>81</v>
      </c>
      <c r="F409">
        <v>33554406</v>
      </c>
      <c r="G409">
        <v>11039</v>
      </c>
      <c r="H409">
        <v>795</v>
      </c>
      <c r="I409">
        <v>155</v>
      </c>
      <c r="J409">
        <v>56</v>
      </c>
      <c r="K409">
        <v>28</v>
      </c>
      <c r="L409">
        <v>14</v>
      </c>
      <c r="M409">
        <v>14</v>
      </c>
      <c r="N409">
        <v>13</v>
      </c>
      <c r="O409">
        <v>13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</row>
    <row r="410" spans="2:23" hidden="1" x14ac:dyDescent="0.25">
      <c r="B410" t="str">
        <f t="shared" si="30"/>
        <v>1AF2719</v>
      </c>
      <c r="C410">
        <f t="shared" si="31"/>
        <v>25</v>
      </c>
      <c r="D410">
        <f t="shared" si="32"/>
        <v>61810457</v>
      </c>
      <c r="E410" s="1" t="s">
        <v>84</v>
      </c>
      <c r="F410">
        <v>33554406</v>
      </c>
      <c r="G410">
        <v>13554</v>
      </c>
      <c r="H410">
        <v>1494</v>
      </c>
      <c r="I410">
        <v>115</v>
      </c>
      <c r="J410">
        <v>25</v>
      </c>
      <c r="K410">
        <v>22</v>
      </c>
      <c r="L410">
        <v>19</v>
      </c>
      <c r="M410">
        <v>13</v>
      </c>
      <c r="N410">
        <v>10</v>
      </c>
      <c r="O410">
        <v>4</v>
      </c>
      <c r="P410">
        <v>4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2:23" hidden="1" x14ac:dyDescent="0.25">
      <c r="B411" t="str">
        <f t="shared" si="30"/>
        <v>13</v>
      </c>
      <c r="C411">
        <f t="shared" si="31"/>
        <v>26</v>
      </c>
      <c r="D411">
        <f t="shared" si="32"/>
        <v>67108883</v>
      </c>
      <c r="E411" s="1" t="s">
        <v>519</v>
      </c>
      <c r="F411">
        <v>33554405</v>
      </c>
      <c r="G411">
        <v>33554405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2:23" hidden="1" x14ac:dyDescent="0.25">
      <c r="B412" t="str">
        <f t="shared" si="30"/>
        <v>47</v>
      </c>
      <c r="C412">
        <f t="shared" si="31"/>
        <v>26</v>
      </c>
      <c r="D412">
        <f t="shared" si="32"/>
        <v>67108935</v>
      </c>
      <c r="E412" s="1" t="s">
        <v>521</v>
      </c>
      <c r="F412">
        <v>67108837</v>
      </c>
      <c r="G412">
        <v>2577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2:23" hidden="1" x14ac:dyDescent="0.25">
      <c r="B413" t="str">
        <f t="shared" si="30"/>
        <v>67</v>
      </c>
      <c r="C413">
        <f t="shared" si="31"/>
        <v>26</v>
      </c>
      <c r="D413">
        <f t="shared" si="32"/>
        <v>67108967</v>
      </c>
      <c r="E413" s="1" t="s">
        <v>522</v>
      </c>
      <c r="F413">
        <v>11173180</v>
      </c>
      <c r="G413">
        <v>11173180</v>
      </c>
      <c r="H413">
        <v>1041</v>
      </c>
      <c r="I413">
        <v>1041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2:23" hidden="1" x14ac:dyDescent="0.25">
      <c r="B414" t="str">
        <f t="shared" si="30"/>
        <v>30D861</v>
      </c>
      <c r="C414">
        <f t="shared" si="31"/>
        <v>26</v>
      </c>
      <c r="D414">
        <f t="shared" si="32"/>
        <v>70309985</v>
      </c>
      <c r="E414" s="1" t="s">
        <v>95</v>
      </c>
      <c r="F414">
        <v>8168</v>
      </c>
      <c r="G414">
        <v>8168</v>
      </c>
      <c r="H414">
        <v>4072</v>
      </c>
      <c r="I414">
        <v>4072</v>
      </c>
      <c r="J414">
        <v>74</v>
      </c>
      <c r="K414">
        <v>74</v>
      </c>
      <c r="L414">
        <v>6</v>
      </c>
      <c r="M414">
        <v>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2:23" hidden="1" x14ac:dyDescent="0.25">
      <c r="B415" t="str">
        <f t="shared" si="30"/>
        <v>776C25</v>
      </c>
      <c r="C415">
        <f t="shared" si="31"/>
        <v>26</v>
      </c>
      <c r="D415">
        <f t="shared" si="32"/>
        <v>74935333</v>
      </c>
      <c r="E415" s="1" t="s">
        <v>102</v>
      </c>
      <c r="F415">
        <v>11141009</v>
      </c>
      <c r="G415">
        <v>11141009</v>
      </c>
      <c r="H415">
        <v>669</v>
      </c>
      <c r="I415">
        <v>669</v>
      </c>
      <c r="J415">
        <v>66</v>
      </c>
      <c r="K415">
        <v>66</v>
      </c>
      <c r="L415">
        <v>8</v>
      </c>
      <c r="M415">
        <v>8</v>
      </c>
      <c r="N415">
        <v>8</v>
      </c>
      <c r="O415">
        <v>8</v>
      </c>
      <c r="P415">
        <v>8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2:23" hidden="1" x14ac:dyDescent="0.25">
      <c r="B416" t="str">
        <f t="shared" si="30"/>
        <v>91A77D</v>
      </c>
      <c r="C416">
        <f t="shared" si="31"/>
        <v>26</v>
      </c>
      <c r="D416">
        <f t="shared" si="32"/>
        <v>76654461</v>
      </c>
      <c r="E416" s="1" t="s">
        <v>106</v>
      </c>
      <c r="F416">
        <v>303</v>
      </c>
      <c r="G416">
        <v>303</v>
      </c>
      <c r="H416">
        <v>28</v>
      </c>
      <c r="I416">
        <v>28</v>
      </c>
      <c r="J416">
        <v>24</v>
      </c>
      <c r="K416">
        <v>24</v>
      </c>
      <c r="L416">
        <v>24</v>
      </c>
      <c r="M416">
        <v>24</v>
      </c>
      <c r="N416">
        <v>24</v>
      </c>
      <c r="O416">
        <v>3</v>
      </c>
      <c r="P416">
        <v>3</v>
      </c>
      <c r="Q416">
        <v>3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2:23" hidden="1" x14ac:dyDescent="0.25">
      <c r="B417" t="str">
        <f t="shared" si="30"/>
        <v>A3ECD7</v>
      </c>
      <c r="C417">
        <f t="shared" si="31"/>
        <v>26</v>
      </c>
      <c r="D417">
        <f t="shared" si="32"/>
        <v>77851863</v>
      </c>
      <c r="E417" s="1" t="s">
        <v>107</v>
      </c>
      <c r="F417">
        <v>41584</v>
      </c>
      <c r="G417">
        <v>41584</v>
      </c>
      <c r="H417">
        <v>870</v>
      </c>
      <c r="I417">
        <v>870</v>
      </c>
      <c r="J417">
        <v>6</v>
      </c>
      <c r="K417">
        <v>6</v>
      </c>
      <c r="L417">
        <v>6</v>
      </c>
      <c r="M417">
        <v>6</v>
      </c>
      <c r="N417">
        <v>6</v>
      </c>
      <c r="O417">
        <v>6</v>
      </c>
      <c r="P417">
        <v>6</v>
      </c>
      <c r="Q417">
        <v>6</v>
      </c>
      <c r="R417">
        <v>5</v>
      </c>
      <c r="S417">
        <v>5</v>
      </c>
      <c r="T417">
        <v>0</v>
      </c>
      <c r="U417">
        <v>0</v>
      </c>
      <c r="V417">
        <v>0</v>
      </c>
      <c r="W417">
        <v>0</v>
      </c>
    </row>
    <row r="418" spans="2:23" hidden="1" x14ac:dyDescent="0.25">
      <c r="B418" t="str">
        <f t="shared" si="30"/>
        <v>F1692B</v>
      </c>
      <c r="C418">
        <f t="shared" si="31"/>
        <v>26</v>
      </c>
      <c r="D418">
        <f t="shared" si="32"/>
        <v>82929963</v>
      </c>
      <c r="E418" s="1" t="s">
        <v>116</v>
      </c>
      <c r="F418">
        <v>33554405</v>
      </c>
      <c r="G418">
        <v>33554405</v>
      </c>
      <c r="H418">
        <v>1493</v>
      </c>
      <c r="I418">
        <v>1493</v>
      </c>
      <c r="J418">
        <v>24</v>
      </c>
      <c r="K418">
        <v>24</v>
      </c>
      <c r="L418">
        <v>18</v>
      </c>
      <c r="M418">
        <v>18</v>
      </c>
      <c r="N418">
        <v>9</v>
      </c>
      <c r="O418">
        <v>9</v>
      </c>
      <c r="P418">
        <v>4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2:23" hidden="1" x14ac:dyDescent="0.25">
      <c r="B419" t="str">
        <f t="shared" si="30"/>
        <v>FD6F67</v>
      </c>
      <c r="C419">
        <f t="shared" si="31"/>
        <v>26</v>
      </c>
      <c r="D419">
        <f t="shared" si="32"/>
        <v>83717991</v>
      </c>
      <c r="E419" s="1" t="s">
        <v>119</v>
      </c>
      <c r="F419">
        <v>67108837</v>
      </c>
      <c r="G419">
        <v>15247</v>
      </c>
      <c r="H419">
        <v>210</v>
      </c>
      <c r="I419">
        <v>163</v>
      </c>
      <c r="J419">
        <v>71</v>
      </c>
      <c r="K419">
        <v>48</v>
      </c>
      <c r="L419">
        <v>11</v>
      </c>
      <c r="M419">
        <v>10</v>
      </c>
      <c r="N419">
        <v>7</v>
      </c>
      <c r="O419">
        <v>7</v>
      </c>
      <c r="P419">
        <v>7</v>
      </c>
      <c r="Q419">
        <v>7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</row>
    <row r="420" spans="2:23" hidden="1" x14ac:dyDescent="0.25">
      <c r="B420" t="str">
        <f t="shared" si="30"/>
        <v>12145F5</v>
      </c>
      <c r="C420">
        <f t="shared" si="31"/>
        <v>26</v>
      </c>
      <c r="D420">
        <f t="shared" si="32"/>
        <v>86066677</v>
      </c>
      <c r="E420" s="1" t="s">
        <v>126</v>
      </c>
      <c r="F420">
        <v>67108837</v>
      </c>
      <c r="G420">
        <v>14375</v>
      </c>
      <c r="H420">
        <v>405</v>
      </c>
      <c r="I420">
        <v>169</v>
      </c>
      <c r="J420">
        <v>72</v>
      </c>
      <c r="K420">
        <v>48</v>
      </c>
      <c r="L420">
        <v>26</v>
      </c>
      <c r="M420">
        <v>26</v>
      </c>
      <c r="N420">
        <v>2</v>
      </c>
      <c r="O420">
        <v>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2:23" hidden="1" x14ac:dyDescent="0.25">
      <c r="B421" t="str">
        <f t="shared" si="30"/>
        <v>129EF3D</v>
      </c>
      <c r="C421">
        <f t="shared" si="31"/>
        <v>26</v>
      </c>
      <c r="D421">
        <f t="shared" si="32"/>
        <v>86634301</v>
      </c>
      <c r="E421" s="1" t="s">
        <v>129</v>
      </c>
      <c r="F421">
        <v>67108837</v>
      </c>
      <c r="G421">
        <v>6915</v>
      </c>
      <c r="H421">
        <v>299</v>
      </c>
      <c r="I421">
        <v>255</v>
      </c>
      <c r="J421">
        <v>135</v>
      </c>
      <c r="K421">
        <v>25</v>
      </c>
      <c r="L421">
        <v>18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2</v>
      </c>
      <c r="S421">
        <v>2</v>
      </c>
      <c r="T421">
        <v>1</v>
      </c>
      <c r="U421">
        <v>0</v>
      </c>
      <c r="V421">
        <v>0</v>
      </c>
      <c r="W421">
        <v>0</v>
      </c>
    </row>
    <row r="422" spans="2:23" hidden="1" x14ac:dyDescent="0.25">
      <c r="B422" t="str">
        <f t="shared" si="30"/>
        <v>17B1277</v>
      </c>
      <c r="C422">
        <f t="shared" si="31"/>
        <v>26</v>
      </c>
      <c r="D422">
        <f t="shared" si="32"/>
        <v>91951735</v>
      </c>
      <c r="E422" s="1" t="s">
        <v>142</v>
      </c>
      <c r="F422">
        <v>484</v>
      </c>
      <c r="G422">
        <v>484</v>
      </c>
      <c r="H422">
        <v>230</v>
      </c>
      <c r="I422">
        <v>230</v>
      </c>
      <c r="J422">
        <v>230</v>
      </c>
      <c r="K422">
        <v>230</v>
      </c>
      <c r="L422">
        <v>24</v>
      </c>
      <c r="M422">
        <v>24</v>
      </c>
      <c r="N422">
        <v>7</v>
      </c>
      <c r="O422">
        <v>7</v>
      </c>
      <c r="P422">
        <v>3</v>
      </c>
      <c r="Q422">
        <v>3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</row>
    <row r="423" spans="2:23" hidden="1" x14ac:dyDescent="0.25">
      <c r="B423" t="str">
        <f t="shared" si="30"/>
        <v>17F7B1F</v>
      </c>
      <c r="C423">
        <f t="shared" si="31"/>
        <v>26</v>
      </c>
      <c r="D423">
        <f t="shared" si="32"/>
        <v>92240671</v>
      </c>
      <c r="E423" s="1" t="s">
        <v>144</v>
      </c>
      <c r="F423">
        <v>162</v>
      </c>
      <c r="G423">
        <v>162</v>
      </c>
      <c r="H423">
        <v>23</v>
      </c>
      <c r="I423">
        <v>23</v>
      </c>
      <c r="J423">
        <v>23</v>
      </c>
      <c r="K423">
        <v>23</v>
      </c>
      <c r="L423">
        <v>23</v>
      </c>
      <c r="M423">
        <v>23</v>
      </c>
      <c r="N423">
        <v>23</v>
      </c>
      <c r="O423">
        <v>23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</row>
    <row r="424" spans="2:23" hidden="1" x14ac:dyDescent="0.25">
      <c r="B424" t="str">
        <f t="shared" si="30"/>
        <v>188A88D</v>
      </c>
      <c r="C424">
        <f t="shared" si="31"/>
        <v>26</v>
      </c>
      <c r="D424">
        <f t="shared" si="32"/>
        <v>92842125</v>
      </c>
      <c r="E424" s="1" t="s">
        <v>145</v>
      </c>
      <c r="F424">
        <v>8165</v>
      </c>
      <c r="G424">
        <v>8165</v>
      </c>
      <c r="H424">
        <v>8165</v>
      </c>
      <c r="I424">
        <v>328</v>
      </c>
      <c r="J424">
        <v>89</v>
      </c>
      <c r="K424">
        <v>32</v>
      </c>
      <c r="L424">
        <v>13</v>
      </c>
      <c r="M424">
        <v>13</v>
      </c>
      <c r="N424">
        <v>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2:23" hidden="1" x14ac:dyDescent="0.25">
      <c r="B425" t="str">
        <f t="shared" si="30"/>
        <v>1AF40CF</v>
      </c>
      <c r="C425">
        <f t="shared" si="31"/>
        <v>26</v>
      </c>
      <c r="D425">
        <f t="shared" si="32"/>
        <v>95371471</v>
      </c>
      <c r="E425" s="1" t="s">
        <v>149</v>
      </c>
      <c r="F425">
        <v>20971489</v>
      </c>
      <c r="G425">
        <v>20971489</v>
      </c>
      <c r="H425">
        <v>574</v>
      </c>
      <c r="I425">
        <v>195</v>
      </c>
      <c r="J425">
        <v>73</v>
      </c>
      <c r="K425">
        <v>15</v>
      </c>
      <c r="L425">
        <v>14</v>
      </c>
      <c r="M425">
        <v>14</v>
      </c>
      <c r="N425">
        <v>9</v>
      </c>
      <c r="O425">
        <v>9</v>
      </c>
      <c r="P425">
        <v>9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2:23" hidden="1" x14ac:dyDescent="0.25">
      <c r="B426" t="str">
        <f t="shared" si="30"/>
        <v>1B0773F</v>
      </c>
      <c r="C426">
        <f t="shared" si="31"/>
        <v>26</v>
      </c>
      <c r="D426">
        <f t="shared" si="32"/>
        <v>95450943</v>
      </c>
      <c r="E426" s="1" t="s">
        <v>150</v>
      </c>
      <c r="F426">
        <v>67108837</v>
      </c>
      <c r="G426">
        <v>5825</v>
      </c>
      <c r="H426">
        <v>871</v>
      </c>
      <c r="I426">
        <v>374</v>
      </c>
      <c r="J426">
        <v>67</v>
      </c>
      <c r="K426">
        <v>39</v>
      </c>
      <c r="L426">
        <v>23</v>
      </c>
      <c r="M426">
        <v>23</v>
      </c>
      <c r="N426">
        <v>6</v>
      </c>
      <c r="O426">
        <v>6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</row>
    <row r="427" spans="2:23" hidden="1" x14ac:dyDescent="0.25">
      <c r="B427" t="str">
        <f t="shared" si="30"/>
        <v>1D01F4F</v>
      </c>
      <c r="C427">
        <f t="shared" si="31"/>
        <v>26</v>
      </c>
      <c r="D427">
        <f t="shared" si="32"/>
        <v>97525583</v>
      </c>
      <c r="E427" s="1" t="s">
        <v>154</v>
      </c>
      <c r="F427">
        <v>67108837</v>
      </c>
      <c r="G427">
        <v>6451</v>
      </c>
      <c r="H427">
        <v>226</v>
      </c>
      <c r="I427">
        <v>207</v>
      </c>
      <c r="J427">
        <v>71</v>
      </c>
      <c r="K427">
        <v>30</v>
      </c>
      <c r="L427">
        <v>23</v>
      </c>
      <c r="M427">
        <v>19</v>
      </c>
      <c r="N427">
        <v>19</v>
      </c>
      <c r="O427">
        <v>3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2:23" hidden="1" x14ac:dyDescent="0.25">
      <c r="B428" t="str">
        <f t="shared" si="30"/>
        <v>20DFCEB</v>
      </c>
      <c r="C428">
        <f t="shared" si="31"/>
        <v>26</v>
      </c>
      <c r="D428">
        <f t="shared" si="32"/>
        <v>101580011</v>
      </c>
      <c r="E428" s="1" t="s">
        <v>162</v>
      </c>
      <c r="F428">
        <v>67108837</v>
      </c>
      <c r="G428">
        <v>2120</v>
      </c>
      <c r="H428">
        <v>763</v>
      </c>
      <c r="I428">
        <v>155</v>
      </c>
      <c r="J428">
        <v>43</v>
      </c>
      <c r="K428">
        <v>20</v>
      </c>
      <c r="L428">
        <v>17</v>
      </c>
      <c r="M428">
        <v>17</v>
      </c>
      <c r="N428">
        <v>17</v>
      </c>
      <c r="O428">
        <v>17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</row>
    <row r="429" spans="2:23" hidden="1" x14ac:dyDescent="0.25">
      <c r="B429" t="str">
        <f t="shared" si="30"/>
        <v>223D35B</v>
      </c>
      <c r="C429">
        <f t="shared" si="31"/>
        <v>26</v>
      </c>
      <c r="D429">
        <f t="shared" si="32"/>
        <v>103011163</v>
      </c>
      <c r="E429" s="1" t="s">
        <v>164</v>
      </c>
      <c r="F429">
        <v>507847</v>
      </c>
      <c r="G429">
        <v>507847</v>
      </c>
      <c r="H429">
        <v>656</v>
      </c>
      <c r="I429">
        <v>136</v>
      </c>
      <c r="J429">
        <v>105</v>
      </c>
      <c r="K429">
        <v>49</v>
      </c>
      <c r="L429">
        <v>41</v>
      </c>
      <c r="M429">
        <v>17</v>
      </c>
      <c r="N429">
        <v>7</v>
      </c>
      <c r="O429">
        <v>7</v>
      </c>
      <c r="P429">
        <v>7</v>
      </c>
      <c r="Q429">
        <v>2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2:23" hidden="1" x14ac:dyDescent="0.25">
      <c r="B430" t="str">
        <f t="shared" si="30"/>
        <v>25BDED3</v>
      </c>
      <c r="C430">
        <f t="shared" si="31"/>
        <v>26</v>
      </c>
      <c r="D430">
        <f t="shared" si="32"/>
        <v>106684115</v>
      </c>
      <c r="E430" s="1" t="s">
        <v>167</v>
      </c>
      <c r="F430">
        <v>104</v>
      </c>
      <c r="G430">
        <v>104</v>
      </c>
      <c r="H430">
        <v>40</v>
      </c>
      <c r="I430">
        <v>40</v>
      </c>
      <c r="J430">
        <v>40</v>
      </c>
      <c r="K430">
        <v>40</v>
      </c>
      <c r="L430">
        <v>40</v>
      </c>
      <c r="M430">
        <v>40</v>
      </c>
      <c r="N430">
        <v>4</v>
      </c>
      <c r="O430">
        <v>4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</v>
      </c>
      <c r="V430">
        <v>0</v>
      </c>
      <c r="W430">
        <v>0</v>
      </c>
    </row>
    <row r="431" spans="2:23" hidden="1" x14ac:dyDescent="0.25">
      <c r="B431" t="str">
        <f t="shared" si="30"/>
        <v>27833DF</v>
      </c>
      <c r="C431">
        <f t="shared" si="31"/>
        <v>26</v>
      </c>
      <c r="D431">
        <f t="shared" si="32"/>
        <v>108540895</v>
      </c>
      <c r="E431" s="1" t="s">
        <v>169</v>
      </c>
      <c r="F431">
        <v>67108837</v>
      </c>
      <c r="G431">
        <v>51801</v>
      </c>
      <c r="H431">
        <v>451</v>
      </c>
      <c r="I431">
        <v>97</v>
      </c>
      <c r="J431">
        <v>75</v>
      </c>
      <c r="K431">
        <v>35</v>
      </c>
      <c r="L431">
        <v>7</v>
      </c>
      <c r="M431">
        <v>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</row>
    <row r="432" spans="2:23" hidden="1" x14ac:dyDescent="0.25">
      <c r="B432" t="str">
        <f t="shared" si="30"/>
        <v>2C95597</v>
      </c>
      <c r="C432">
        <f t="shared" si="31"/>
        <v>26</v>
      </c>
      <c r="D432">
        <f t="shared" si="32"/>
        <v>113857943</v>
      </c>
      <c r="E432" s="1" t="s">
        <v>173</v>
      </c>
      <c r="F432">
        <v>67108837</v>
      </c>
      <c r="G432">
        <v>11792</v>
      </c>
      <c r="H432">
        <v>1765</v>
      </c>
      <c r="I432">
        <v>155</v>
      </c>
      <c r="J432">
        <v>82</v>
      </c>
      <c r="K432">
        <v>24</v>
      </c>
      <c r="L432">
        <v>9</v>
      </c>
      <c r="M432">
        <v>8</v>
      </c>
      <c r="N432">
        <v>8</v>
      </c>
      <c r="O432">
        <v>3</v>
      </c>
      <c r="P432">
        <v>3</v>
      </c>
      <c r="Q432">
        <v>3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2:23" hidden="1" x14ac:dyDescent="0.25">
      <c r="B433" t="str">
        <f t="shared" si="30"/>
        <v>3497C9F</v>
      </c>
      <c r="C433">
        <f t="shared" si="31"/>
        <v>26</v>
      </c>
      <c r="D433">
        <f t="shared" si="32"/>
        <v>122256543</v>
      </c>
      <c r="E433" s="1" t="s">
        <v>181</v>
      </c>
      <c r="F433">
        <v>67108837</v>
      </c>
      <c r="G433">
        <v>3754</v>
      </c>
      <c r="H433">
        <v>757</v>
      </c>
      <c r="I433">
        <v>105</v>
      </c>
      <c r="J433">
        <v>83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3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</row>
    <row r="434" spans="2:23" hidden="1" x14ac:dyDescent="0.25">
      <c r="B434" t="str">
        <f t="shared" si="30"/>
        <v>34CDC9F</v>
      </c>
      <c r="C434">
        <f t="shared" si="31"/>
        <v>26</v>
      </c>
      <c r="D434">
        <f t="shared" si="32"/>
        <v>122477727</v>
      </c>
      <c r="E434" s="1" t="s">
        <v>182</v>
      </c>
      <c r="F434">
        <v>67108837</v>
      </c>
      <c r="G434">
        <v>18147</v>
      </c>
      <c r="H434">
        <v>510</v>
      </c>
      <c r="I434">
        <v>115</v>
      </c>
      <c r="J434">
        <v>65</v>
      </c>
      <c r="K434">
        <v>44</v>
      </c>
      <c r="L434">
        <v>41</v>
      </c>
      <c r="M434">
        <v>7</v>
      </c>
      <c r="N434">
        <v>7</v>
      </c>
      <c r="O434">
        <v>3</v>
      </c>
      <c r="P434">
        <v>3</v>
      </c>
      <c r="Q434">
        <v>3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</row>
    <row r="435" spans="2:23" hidden="1" x14ac:dyDescent="0.25">
      <c r="B435" t="str">
        <f t="shared" si="30"/>
        <v>36C28CF</v>
      </c>
      <c r="C435">
        <f t="shared" si="31"/>
        <v>26</v>
      </c>
      <c r="D435">
        <f t="shared" si="32"/>
        <v>124528847</v>
      </c>
      <c r="E435" s="1" t="s">
        <v>184</v>
      </c>
      <c r="F435">
        <v>67108837</v>
      </c>
      <c r="G435">
        <v>11347</v>
      </c>
      <c r="H435">
        <v>647</v>
      </c>
      <c r="I435">
        <v>194</v>
      </c>
      <c r="J435">
        <v>69</v>
      </c>
      <c r="K435">
        <v>68</v>
      </c>
      <c r="L435">
        <v>24</v>
      </c>
      <c r="M435">
        <v>7</v>
      </c>
      <c r="N435">
        <v>5</v>
      </c>
      <c r="O435">
        <v>5</v>
      </c>
      <c r="P435">
        <v>5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2:23" hidden="1" x14ac:dyDescent="0.25">
      <c r="B436" t="str">
        <f t="shared" si="30"/>
        <v>3D32257</v>
      </c>
      <c r="C436">
        <f t="shared" si="31"/>
        <v>26</v>
      </c>
      <c r="D436">
        <f t="shared" si="32"/>
        <v>131277399</v>
      </c>
      <c r="E436" s="1" t="s">
        <v>189</v>
      </c>
      <c r="F436">
        <v>67108837</v>
      </c>
      <c r="G436">
        <v>8355</v>
      </c>
      <c r="H436">
        <v>809</v>
      </c>
      <c r="I436">
        <v>230</v>
      </c>
      <c r="J436">
        <v>89</v>
      </c>
      <c r="K436">
        <v>12</v>
      </c>
      <c r="L436">
        <v>12</v>
      </c>
      <c r="M436">
        <v>12</v>
      </c>
      <c r="N436">
        <v>10</v>
      </c>
      <c r="O436">
        <v>9</v>
      </c>
      <c r="P436">
        <v>6</v>
      </c>
      <c r="Q436">
        <v>5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2:23" hidden="1" x14ac:dyDescent="0.25">
      <c r="B437" t="str">
        <f t="shared" si="30"/>
        <v>23</v>
      </c>
      <c r="C437">
        <f t="shared" si="31"/>
        <v>27</v>
      </c>
      <c r="D437">
        <f t="shared" si="32"/>
        <v>134217763</v>
      </c>
      <c r="E437" s="1" t="s">
        <v>558</v>
      </c>
      <c r="F437">
        <v>67108836</v>
      </c>
      <c r="G437">
        <v>67108836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2:23" hidden="1" x14ac:dyDescent="0.25">
      <c r="B438" t="str">
        <f t="shared" si="30"/>
        <v>27</v>
      </c>
      <c r="C438">
        <f t="shared" si="31"/>
        <v>27</v>
      </c>
      <c r="D438">
        <f t="shared" si="32"/>
        <v>134217767</v>
      </c>
      <c r="E438" s="1" t="s">
        <v>559</v>
      </c>
      <c r="F438">
        <v>134217700</v>
      </c>
      <c r="G438">
        <v>19511</v>
      </c>
      <c r="H438">
        <v>662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2:23" hidden="1" x14ac:dyDescent="0.25">
      <c r="B439" t="str">
        <f t="shared" si="30"/>
        <v>E9</v>
      </c>
      <c r="C439">
        <f t="shared" si="31"/>
        <v>27</v>
      </c>
      <c r="D439">
        <f t="shared" si="32"/>
        <v>134217961</v>
      </c>
      <c r="E439" s="1" t="s">
        <v>560</v>
      </c>
      <c r="F439">
        <v>67067881</v>
      </c>
      <c r="G439">
        <v>67067881</v>
      </c>
      <c r="H439">
        <v>1084</v>
      </c>
      <c r="I439">
        <v>1084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2:23" hidden="1" x14ac:dyDescent="0.25">
      <c r="B440" t="str">
        <f t="shared" si="30"/>
        <v>4B181F</v>
      </c>
      <c r="C440">
        <f t="shared" si="31"/>
        <v>27</v>
      </c>
      <c r="D440">
        <f t="shared" si="32"/>
        <v>139139103</v>
      </c>
      <c r="E440" s="1" t="s">
        <v>204</v>
      </c>
      <c r="F440">
        <v>161</v>
      </c>
      <c r="G440">
        <v>161</v>
      </c>
      <c r="H440">
        <v>24</v>
      </c>
      <c r="I440">
        <v>24</v>
      </c>
      <c r="J440">
        <v>24</v>
      </c>
      <c r="K440">
        <v>24</v>
      </c>
      <c r="L440">
        <v>23</v>
      </c>
      <c r="M440">
        <v>23</v>
      </c>
      <c r="N440">
        <v>23</v>
      </c>
      <c r="O440">
        <v>23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2:23" hidden="1" x14ac:dyDescent="0.25">
      <c r="B441" t="str">
        <f t="shared" si="30"/>
        <v>79B5DB</v>
      </c>
      <c r="C441">
        <f t="shared" si="31"/>
        <v>27</v>
      </c>
      <c r="D441">
        <f t="shared" si="32"/>
        <v>142194139</v>
      </c>
      <c r="E441" s="1" t="s">
        <v>206</v>
      </c>
      <c r="F441">
        <v>134217700</v>
      </c>
      <c r="G441">
        <v>30670</v>
      </c>
      <c r="H441">
        <v>2312</v>
      </c>
      <c r="I441">
        <v>256</v>
      </c>
      <c r="J441">
        <v>93</v>
      </c>
      <c r="K441">
        <v>45</v>
      </c>
      <c r="L441">
        <v>25</v>
      </c>
      <c r="M441">
        <v>8</v>
      </c>
      <c r="N441">
        <v>8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0</v>
      </c>
      <c r="V441">
        <v>0</v>
      </c>
      <c r="W441">
        <v>0</v>
      </c>
    </row>
    <row r="442" spans="2:23" hidden="1" x14ac:dyDescent="0.25">
      <c r="B442" t="str">
        <f t="shared" si="30"/>
        <v>852D0D</v>
      </c>
      <c r="C442">
        <f t="shared" si="31"/>
        <v>27</v>
      </c>
      <c r="D442">
        <f t="shared" si="32"/>
        <v>142945549</v>
      </c>
      <c r="E442" s="1" t="s">
        <v>573</v>
      </c>
      <c r="F442">
        <v>134217700</v>
      </c>
      <c r="G442">
        <v>27028</v>
      </c>
      <c r="H442">
        <v>624</v>
      </c>
      <c r="I442">
        <v>270</v>
      </c>
      <c r="J442">
        <v>112</v>
      </c>
      <c r="K442">
        <v>48</v>
      </c>
      <c r="L442">
        <v>48</v>
      </c>
      <c r="M442">
        <v>17</v>
      </c>
      <c r="N442">
        <v>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2:23" hidden="1" x14ac:dyDescent="0.25">
      <c r="B443" t="str">
        <f t="shared" si="30"/>
        <v>CAD3F7</v>
      </c>
      <c r="C443">
        <f t="shared" si="31"/>
        <v>27</v>
      </c>
      <c r="D443">
        <f t="shared" si="32"/>
        <v>147510263</v>
      </c>
      <c r="E443" s="1" t="s">
        <v>212</v>
      </c>
      <c r="F443">
        <v>134217700</v>
      </c>
      <c r="G443">
        <v>5364</v>
      </c>
      <c r="H443">
        <v>969</v>
      </c>
      <c r="I443">
        <v>185</v>
      </c>
      <c r="J443">
        <v>69</v>
      </c>
      <c r="K443">
        <v>40</v>
      </c>
      <c r="L443">
        <v>34</v>
      </c>
      <c r="M443">
        <v>10</v>
      </c>
      <c r="N443">
        <v>6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1</v>
      </c>
      <c r="U443">
        <v>0</v>
      </c>
      <c r="V443">
        <v>0</v>
      </c>
      <c r="W443">
        <v>0</v>
      </c>
    </row>
    <row r="444" spans="2:23" hidden="1" x14ac:dyDescent="0.25">
      <c r="B444" t="str">
        <f t="shared" si="30"/>
        <v>E5A839</v>
      </c>
      <c r="C444">
        <f t="shared" si="31"/>
        <v>27</v>
      </c>
      <c r="D444">
        <f t="shared" si="32"/>
        <v>149268537</v>
      </c>
      <c r="E444" s="1" t="s">
        <v>216</v>
      </c>
      <c r="F444">
        <v>134217700</v>
      </c>
      <c r="G444">
        <v>10790</v>
      </c>
      <c r="H444">
        <v>1042</v>
      </c>
      <c r="I444">
        <v>207</v>
      </c>
      <c r="J444">
        <v>95</v>
      </c>
      <c r="K444">
        <v>54</v>
      </c>
      <c r="L444">
        <v>24</v>
      </c>
      <c r="M444">
        <v>16</v>
      </c>
      <c r="N444">
        <v>16</v>
      </c>
      <c r="O444">
        <v>15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2:23" hidden="1" x14ac:dyDescent="0.25">
      <c r="B445" t="str">
        <f t="shared" si="30"/>
        <v>E9FA8F</v>
      </c>
      <c r="C445">
        <f t="shared" si="31"/>
        <v>27</v>
      </c>
      <c r="D445">
        <f t="shared" si="32"/>
        <v>149551759</v>
      </c>
      <c r="E445" s="1" t="s">
        <v>218</v>
      </c>
      <c r="F445">
        <v>36</v>
      </c>
      <c r="G445">
        <v>36</v>
      </c>
      <c r="H445">
        <v>36</v>
      </c>
      <c r="I445">
        <v>36</v>
      </c>
      <c r="J445">
        <v>36</v>
      </c>
      <c r="K445">
        <v>36</v>
      </c>
      <c r="L445">
        <v>36</v>
      </c>
      <c r="M445">
        <v>36</v>
      </c>
      <c r="N445">
        <v>36</v>
      </c>
      <c r="O445">
        <v>7</v>
      </c>
      <c r="P445">
        <v>5</v>
      </c>
      <c r="Q445">
        <v>3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</row>
    <row r="446" spans="2:23" hidden="1" x14ac:dyDescent="0.25">
      <c r="B446" t="str">
        <f t="shared" si="30"/>
        <v>196CB1F</v>
      </c>
      <c r="C446">
        <f t="shared" si="31"/>
        <v>27</v>
      </c>
      <c r="D446">
        <f t="shared" si="32"/>
        <v>160877343</v>
      </c>
      <c r="E446" s="1" t="s">
        <v>234</v>
      </c>
      <c r="F446">
        <v>993</v>
      </c>
      <c r="G446">
        <v>993</v>
      </c>
      <c r="H446">
        <v>230</v>
      </c>
      <c r="I446">
        <v>230</v>
      </c>
      <c r="J446">
        <v>230</v>
      </c>
      <c r="K446">
        <v>230</v>
      </c>
      <c r="L446">
        <v>26</v>
      </c>
      <c r="M446">
        <v>26</v>
      </c>
      <c r="N446">
        <v>6</v>
      </c>
      <c r="O446">
        <v>6</v>
      </c>
      <c r="P446">
        <v>5</v>
      </c>
      <c r="Q446">
        <v>5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</row>
    <row r="447" spans="2:23" hidden="1" x14ac:dyDescent="0.25">
      <c r="B447" t="str">
        <f t="shared" si="30"/>
        <v>1975E83</v>
      </c>
      <c r="C447">
        <f t="shared" si="31"/>
        <v>27</v>
      </c>
      <c r="D447">
        <f t="shared" si="32"/>
        <v>160915075</v>
      </c>
      <c r="E447" s="1" t="s">
        <v>235</v>
      </c>
      <c r="F447">
        <v>134217700</v>
      </c>
      <c r="G447">
        <v>14634</v>
      </c>
      <c r="H447">
        <v>713</v>
      </c>
      <c r="I447">
        <v>274</v>
      </c>
      <c r="J447">
        <v>70</v>
      </c>
      <c r="K447">
        <v>54</v>
      </c>
      <c r="L447">
        <v>24</v>
      </c>
      <c r="M447">
        <v>17</v>
      </c>
      <c r="N447">
        <v>7</v>
      </c>
      <c r="O447">
        <v>7</v>
      </c>
      <c r="P447">
        <v>7</v>
      </c>
      <c r="Q447">
        <v>7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2:23" hidden="1" x14ac:dyDescent="0.25">
      <c r="B448" t="str">
        <f t="shared" si="30"/>
        <v>1E5D3CD</v>
      </c>
      <c r="C448">
        <f t="shared" si="31"/>
        <v>27</v>
      </c>
      <c r="D448">
        <f t="shared" si="32"/>
        <v>166056909</v>
      </c>
      <c r="E448" s="1" t="s">
        <v>240</v>
      </c>
      <c r="F448">
        <v>134217700</v>
      </c>
      <c r="G448">
        <v>22817</v>
      </c>
      <c r="H448">
        <v>853</v>
      </c>
      <c r="I448">
        <v>244</v>
      </c>
      <c r="J448">
        <v>87</v>
      </c>
      <c r="K448">
        <v>83</v>
      </c>
      <c r="L448">
        <v>30</v>
      </c>
      <c r="M448">
        <v>20</v>
      </c>
      <c r="N448">
        <v>5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1</v>
      </c>
      <c r="U448">
        <v>0</v>
      </c>
      <c r="V448">
        <v>0</v>
      </c>
      <c r="W448">
        <v>0</v>
      </c>
    </row>
    <row r="449" spans="2:23" hidden="1" x14ac:dyDescent="0.25">
      <c r="B449" t="str">
        <f t="shared" si="30"/>
        <v>1EE17B3</v>
      </c>
      <c r="C449">
        <f t="shared" si="31"/>
        <v>27</v>
      </c>
      <c r="D449">
        <f t="shared" si="32"/>
        <v>166598579</v>
      </c>
      <c r="E449" s="1" t="s">
        <v>244</v>
      </c>
      <c r="F449">
        <v>134217700</v>
      </c>
      <c r="G449">
        <v>9144</v>
      </c>
      <c r="H449">
        <v>804</v>
      </c>
      <c r="I449">
        <v>39</v>
      </c>
      <c r="J449">
        <v>39</v>
      </c>
      <c r="K449">
        <v>39</v>
      </c>
      <c r="L449">
        <v>37</v>
      </c>
      <c r="M449">
        <v>30</v>
      </c>
      <c r="N449">
        <v>5</v>
      </c>
      <c r="O449">
        <v>5</v>
      </c>
      <c r="P449">
        <v>5</v>
      </c>
      <c r="Q449">
        <v>3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</row>
    <row r="450" spans="2:23" hidden="1" x14ac:dyDescent="0.25">
      <c r="B450" t="str">
        <f t="shared" ref="B450:B513" si="33">DEC2HEX(_xlfn.BITAND(D450, (2^C450)-1))</f>
        <v>235FF35</v>
      </c>
      <c r="C450">
        <f t="shared" ref="C450:C513" si="34">_xlfn.FLOOR.MATH(LOG(D450,2),1)</f>
        <v>27</v>
      </c>
      <c r="D450">
        <f t="shared" ref="D450:D513" si="35">HEX2DEC(E450)*2+1</f>
        <v>171310901</v>
      </c>
      <c r="E450" s="1" t="s">
        <v>247</v>
      </c>
      <c r="F450">
        <v>64495907</v>
      </c>
      <c r="G450">
        <v>64495907</v>
      </c>
      <c r="H450">
        <v>882</v>
      </c>
      <c r="I450">
        <v>882</v>
      </c>
      <c r="J450">
        <v>68</v>
      </c>
      <c r="K450">
        <v>68</v>
      </c>
      <c r="L450">
        <v>41</v>
      </c>
      <c r="M450">
        <v>41</v>
      </c>
      <c r="N450">
        <v>4</v>
      </c>
      <c r="O450">
        <v>4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1</v>
      </c>
      <c r="V450">
        <v>0</v>
      </c>
      <c r="W450">
        <v>0</v>
      </c>
    </row>
    <row r="451" spans="2:23" hidden="1" x14ac:dyDescent="0.25">
      <c r="B451" t="str">
        <f t="shared" si="33"/>
        <v>243EC97</v>
      </c>
      <c r="C451">
        <f t="shared" si="34"/>
        <v>27</v>
      </c>
      <c r="D451">
        <f t="shared" si="35"/>
        <v>172223639</v>
      </c>
      <c r="E451" s="1" t="s">
        <v>249</v>
      </c>
      <c r="F451">
        <v>484</v>
      </c>
      <c r="G451">
        <v>484</v>
      </c>
      <c r="H451">
        <v>484</v>
      </c>
      <c r="I451">
        <v>484</v>
      </c>
      <c r="J451">
        <v>484</v>
      </c>
      <c r="K451">
        <v>63</v>
      </c>
      <c r="L451">
        <v>26</v>
      </c>
      <c r="M451">
        <v>14</v>
      </c>
      <c r="N451">
        <v>11</v>
      </c>
      <c r="O451">
        <v>5</v>
      </c>
      <c r="P451">
        <v>5</v>
      </c>
      <c r="Q451">
        <v>3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2:23" hidden="1" x14ac:dyDescent="0.25">
      <c r="B452" t="str">
        <f t="shared" si="33"/>
        <v>30D2BC7</v>
      </c>
      <c r="C452">
        <f t="shared" si="34"/>
        <v>27</v>
      </c>
      <c r="D452">
        <f t="shared" si="35"/>
        <v>185412551</v>
      </c>
      <c r="E452" s="1" t="s">
        <v>581</v>
      </c>
      <c r="F452">
        <v>644778</v>
      </c>
      <c r="G452">
        <v>644778</v>
      </c>
      <c r="H452">
        <v>845</v>
      </c>
      <c r="I452">
        <v>137</v>
      </c>
      <c r="J452">
        <v>31</v>
      </c>
      <c r="K452">
        <v>24</v>
      </c>
      <c r="L452">
        <v>24</v>
      </c>
      <c r="M452">
        <v>24</v>
      </c>
      <c r="N452">
        <v>8</v>
      </c>
      <c r="O452">
        <v>7</v>
      </c>
      <c r="P452">
        <v>7</v>
      </c>
      <c r="Q452">
        <v>7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2:23" hidden="1" x14ac:dyDescent="0.25">
      <c r="B453" t="str">
        <f t="shared" si="33"/>
        <v>3C08C6B</v>
      </c>
      <c r="C453">
        <f t="shared" si="34"/>
        <v>27</v>
      </c>
      <c r="D453">
        <f t="shared" si="35"/>
        <v>197168235</v>
      </c>
      <c r="E453" s="1" t="s">
        <v>267</v>
      </c>
      <c r="F453">
        <v>134217700</v>
      </c>
      <c r="G453">
        <v>75090</v>
      </c>
      <c r="H453">
        <v>1050</v>
      </c>
      <c r="I453">
        <v>204</v>
      </c>
      <c r="J453">
        <v>43</v>
      </c>
      <c r="K453">
        <v>41</v>
      </c>
      <c r="L453">
        <v>28</v>
      </c>
      <c r="M453">
        <v>16</v>
      </c>
      <c r="N453">
        <v>11</v>
      </c>
      <c r="O453">
        <v>4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2:23" hidden="1" x14ac:dyDescent="0.25">
      <c r="B454" t="str">
        <f t="shared" si="33"/>
        <v>471D12F</v>
      </c>
      <c r="C454">
        <f t="shared" si="34"/>
        <v>27</v>
      </c>
      <c r="D454">
        <f t="shared" si="35"/>
        <v>208785711</v>
      </c>
      <c r="E454" s="1" t="s">
        <v>276</v>
      </c>
      <c r="F454">
        <v>134217700</v>
      </c>
      <c r="G454">
        <v>27260</v>
      </c>
      <c r="H454">
        <v>653</v>
      </c>
      <c r="I454">
        <v>446</v>
      </c>
      <c r="J454">
        <v>91</v>
      </c>
      <c r="K454">
        <v>54</v>
      </c>
      <c r="L454">
        <v>29</v>
      </c>
      <c r="M454">
        <v>20</v>
      </c>
      <c r="N454">
        <v>8</v>
      </c>
      <c r="O454">
        <v>8</v>
      </c>
      <c r="P454">
        <v>5</v>
      </c>
      <c r="Q454">
        <v>4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2:23" hidden="1" x14ac:dyDescent="0.25">
      <c r="B455" t="str">
        <f t="shared" si="33"/>
        <v>4B7AA27</v>
      </c>
      <c r="C455">
        <f t="shared" si="34"/>
        <v>27</v>
      </c>
      <c r="D455">
        <f t="shared" si="35"/>
        <v>213363239</v>
      </c>
      <c r="E455" s="1" t="s">
        <v>278</v>
      </c>
      <c r="F455">
        <v>22357307</v>
      </c>
      <c r="G455">
        <v>22357307</v>
      </c>
      <c r="H455">
        <v>6</v>
      </c>
      <c r="I455">
        <v>6</v>
      </c>
      <c r="J455">
        <v>6</v>
      </c>
      <c r="K455">
        <v>6</v>
      </c>
      <c r="L455">
        <v>6</v>
      </c>
      <c r="M455">
        <v>6</v>
      </c>
      <c r="N455">
        <v>6</v>
      </c>
      <c r="O455">
        <v>6</v>
      </c>
      <c r="P455">
        <v>6</v>
      </c>
      <c r="Q455">
        <v>6</v>
      </c>
      <c r="R455">
        <v>6</v>
      </c>
      <c r="S455">
        <v>6</v>
      </c>
      <c r="T455">
        <v>0</v>
      </c>
      <c r="U455">
        <v>0</v>
      </c>
      <c r="V455">
        <v>0</v>
      </c>
      <c r="W455">
        <v>0</v>
      </c>
    </row>
    <row r="456" spans="2:23" hidden="1" x14ac:dyDescent="0.25">
      <c r="B456" t="str">
        <f t="shared" si="33"/>
        <v>530C627</v>
      </c>
      <c r="C456">
        <f t="shared" si="34"/>
        <v>27</v>
      </c>
      <c r="D456">
        <f t="shared" si="35"/>
        <v>221300263</v>
      </c>
      <c r="E456" s="1" t="s">
        <v>588</v>
      </c>
      <c r="F456">
        <v>134217700</v>
      </c>
      <c r="G456">
        <v>3942</v>
      </c>
      <c r="H456">
        <v>1156</v>
      </c>
      <c r="I456">
        <v>223</v>
      </c>
      <c r="J456">
        <v>84</v>
      </c>
      <c r="K456">
        <v>52</v>
      </c>
      <c r="L456">
        <v>11</v>
      </c>
      <c r="M456">
        <v>11</v>
      </c>
      <c r="N456">
        <v>11</v>
      </c>
      <c r="O456">
        <v>11</v>
      </c>
      <c r="P456">
        <v>11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2:23" hidden="1" x14ac:dyDescent="0.25">
      <c r="B457" t="str">
        <f t="shared" si="33"/>
        <v>5443C9F</v>
      </c>
      <c r="C457">
        <f t="shared" si="34"/>
        <v>27</v>
      </c>
      <c r="D457">
        <f t="shared" si="35"/>
        <v>222575775</v>
      </c>
      <c r="E457" s="1" t="s">
        <v>283</v>
      </c>
      <c r="F457">
        <v>134217700</v>
      </c>
      <c r="G457">
        <v>30200</v>
      </c>
      <c r="H457">
        <v>399</v>
      </c>
      <c r="I457">
        <v>192</v>
      </c>
      <c r="J457">
        <v>66</v>
      </c>
      <c r="K457">
        <v>50</v>
      </c>
      <c r="L457">
        <v>18</v>
      </c>
      <c r="M457">
        <v>14</v>
      </c>
      <c r="N457">
        <v>8</v>
      </c>
      <c r="O457">
        <v>8</v>
      </c>
      <c r="P457">
        <v>8</v>
      </c>
      <c r="Q457">
        <v>8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2:23" hidden="1" x14ac:dyDescent="0.25">
      <c r="B458" t="str">
        <f t="shared" si="33"/>
        <v>54C237F</v>
      </c>
      <c r="C458">
        <f t="shared" si="34"/>
        <v>27</v>
      </c>
      <c r="D458">
        <f t="shared" si="35"/>
        <v>223093631</v>
      </c>
      <c r="E458" s="1" t="s">
        <v>284</v>
      </c>
      <c r="F458">
        <v>66977254</v>
      </c>
      <c r="G458">
        <v>66977254</v>
      </c>
      <c r="H458">
        <v>1161</v>
      </c>
      <c r="I458">
        <v>1161</v>
      </c>
      <c r="J458">
        <v>64</v>
      </c>
      <c r="K458">
        <v>64</v>
      </c>
      <c r="L458">
        <v>16</v>
      </c>
      <c r="M458">
        <v>16</v>
      </c>
      <c r="N458">
        <v>9</v>
      </c>
      <c r="O458">
        <v>9</v>
      </c>
      <c r="P458">
        <v>9</v>
      </c>
      <c r="Q458">
        <v>9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2:23" hidden="1" x14ac:dyDescent="0.25">
      <c r="B459" t="str">
        <f t="shared" si="33"/>
        <v>55D08DB</v>
      </c>
      <c r="C459">
        <f t="shared" si="34"/>
        <v>27</v>
      </c>
      <c r="D459">
        <f t="shared" si="35"/>
        <v>224200923</v>
      </c>
      <c r="E459" s="1" t="s">
        <v>286</v>
      </c>
      <c r="F459">
        <v>134217700</v>
      </c>
      <c r="G459">
        <v>24977</v>
      </c>
      <c r="H459">
        <v>391</v>
      </c>
      <c r="I459">
        <v>172</v>
      </c>
      <c r="J459">
        <v>161</v>
      </c>
      <c r="K459">
        <v>41</v>
      </c>
      <c r="L459">
        <v>16</v>
      </c>
      <c r="M459">
        <v>16</v>
      </c>
      <c r="N459">
        <v>15</v>
      </c>
      <c r="O459">
        <v>2</v>
      </c>
      <c r="P459">
        <v>2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2:23" hidden="1" x14ac:dyDescent="0.25">
      <c r="B460" t="str">
        <f t="shared" si="33"/>
        <v>587FE1B</v>
      </c>
      <c r="C460">
        <f t="shared" si="34"/>
        <v>27</v>
      </c>
      <c r="D460">
        <f t="shared" si="35"/>
        <v>227016219</v>
      </c>
      <c r="E460" s="1" t="s">
        <v>290</v>
      </c>
      <c r="F460">
        <v>8166</v>
      </c>
      <c r="G460">
        <v>8166</v>
      </c>
      <c r="H460">
        <v>8166</v>
      </c>
      <c r="I460">
        <v>8166</v>
      </c>
      <c r="J460">
        <v>86</v>
      </c>
      <c r="K460">
        <v>86</v>
      </c>
      <c r="L460">
        <v>16</v>
      </c>
      <c r="M460">
        <v>16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0</v>
      </c>
    </row>
    <row r="461" spans="2:23" hidden="1" x14ac:dyDescent="0.25">
      <c r="B461" t="str">
        <f t="shared" si="33"/>
        <v>68BD17F</v>
      </c>
      <c r="C461">
        <f t="shared" si="34"/>
        <v>27</v>
      </c>
      <c r="D461">
        <f t="shared" si="35"/>
        <v>244044159</v>
      </c>
      <c r="E461" s="1" t="s">
        <v>299</v>
      </c>
      <c r="F461">
        <v>67108836</v>
      </c>
      <c r="G461">
        <v>67108836</v>
      </c>
      <c r="H461">
        <v>1785</v>
      </c>
      <c r="I461">
        <v>1785</v>
      </c>
      <c r="J461">
        <v>45</v>
      </c>
      <c r="K461">
        <v>45</v>
      </c>
      <c r="L461">
        <v>10</v>
      </c>
      <c r="M461">
        <v>10</v>
      </c>
      <c r="N461">
        <v>6</v>
      </c>
      <c r="O461">
        <v>6</v>
      </c>
      <c r="P461">
        <v>2</v>
      </c>
      <c r="Q461">
        <v>2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0</v>
      </c>
    </row>
    <row r="462" spans="2:23" hidden="1" x14ac:dyDescent="0.25">
      <c r="B462" t="str">
        <f t="shared" si="33"/>
        <v>68C884F</v>
      </c>
      <c r="C462">
        <f t="shared" si="34"/>
        <v>27</v>
      </c>
      <c r="D462">
        <f t="shared" si="35"/>
        <v>244090959</v>
      </c>
      <c r="E462" s="1" t="s">
        <v>590</v>
      </c>
      <c r="F462">
        <v>134217700</v>
      </c>
      <c r="G462">
        <v>21092</v>
      </c>
      <c r="H462">
        <v>1450</v>
      </c>
      <c r="I462">
        <v>185</v>
      </c>
      <c r="J462">
        <v>79</v>
      </c>
      <c r="K462">
        <v>30</v>
      </c>
      <c r="L462">
        <v>21</v>
      </c>
      <c r="M462">
        <v>21</v>
      </c>
      <c r="N462">
        <v>20</v>
      </c>
      <c r="O462">
        <v>5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2:23" hidden="1" x14ac:dyDescent="0.25">
      <c r="B463" t="str">
        <f t="shared" si="33"/>
        <v>9</v>
      </c>
      <c r="C463">
        <f t="shared" si="34"/>
        <v>28</v>
      </c>
      <c r="D463">
        <f t="shared" si="35"/>
        <v>268435465</v>
      </c>
      <c r="E463" s="1" t="s">
        <v>592</v>
      </c>
      <c r="F463">
        <v>268435427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2:23" hidden="1" x14ac:dyDescent="0.25">
      <c r="B464" t="str">
        <f t="shared" si="33"/>
        <v>25</v>
      </c>
      <c r="C464">
        <f t="shared" si="34"/>
        <v>28</v>
      </c>
      <c r="D464">
        <f t="shared" si="35"/>
        <v>268435493</v>
      </c>
      <c r="E464" s="1" t="s">
        <v>595</v>
      </c>
      <c r="F464">
        <v>134217699</v>
      </c>
      <c r="G464">
        <v>134217699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2:23" hidden="1" x14ac:dyDescent="0.25">
      <c r="B465" t="str">
        <f t="shared" si="33"/>
        <v>9B</v>
      </c>
      <c r="C465">
        <f t="shared" si="34"/>
        <v>28</v>
      </c>
      <c r="D465">
        <f t="shared" si="35"/>
        <v>268435611</v>
      </c>
      <c r="E465" s="1" t="s">
        <v>307</v>
      </c>
      <c r="F465">
        <v>100663265</v>
      </c>
      <c r="G465">
        <v>100663265</v>
      </c>
      <c r="H465">
        <v>1403</v>
      </c>
      <c r="I465">
        <v>1403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2:23" hidden="1" x14ac:dyDescent="0.25">
      <c r="B466" t="str">
        <f t="shared" si="33"/>
        <v>2C41CB</v>
      </c>
      <c r="C466">
        <f t="shared" si="34"/>
        <v>28</v>
      </c>
      <c r="D466">
        <f t="shared" si="35"/>
        <v>271335883</v>
      </c>
      <c r="E466" s="1" t="s">
        <v>602</v>
      </c>
      <c r="F466">
        <v>268435427</v>
      </c>
      <c r="G466">
        <v>44913</v>
      </c>
      <c r="H466">
        <v>1217</v>
      </c>
      <c r="I466">
        <v>92</v>
      </c>
      <c r="J466">
        <v>92</v>
      </c>
      <c r="K466">
        <v>92</v>
      </c>
      <c r="L466">
        <v>10</v>
      </c>
      <c r="M466">
        <v>10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2:23" hidden="1" x14ac:dyDescent="0.25">
      <c r="B467" t="str">
        <f t="shared" si="33"/>
        <v>D6CAB9</v>
      </c>
      <c r="C467">
        <f t="shared" si="34"/>
        <v>28</v>
      </c>
      <c r="D467">
        <f t="shared" si="35"/>
        <v>282512057</v>
      </c>
      <c r="E467" s="1" t="s">
        <v>320</v>
      </c>
      <c r="F467">
        <v>268435427</v>
      </c>
      <c r="G467">
        <v>23240</v>
      </c>
      <c r="H467">
        <v>485</v>
      </c>
      <c r="I467">
        <v>217</v>
      </c>
      <c r="J467">
        <v>90</v>
      </c>
      <c r="K467">
        <v>31</v>
      </c>
      <c r="L467">
        <v>25</v>
      </c>
      <c r="M467">
        <v>19</v>
      </c>
      <c r="N467">
        <v>11</v>
      </c>
      <c r="O467">
        <v>9</v>
      </c>
      <c r="P467">
        <v>9</v>
      </c>
      <c r="Q467">
        <v>8</v>
      </c>
      <c r="R467">
        <v>8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2:23" hidden="1" x14ac:dyDescent="0.25">
      <c r="B468" t="str">
        <f t="shared" si="33"/>
        <v>12A0CBD</v>
      </c>
      <c r="C468">
        <f t="shared" si="34"/>
        <v>28</v>
      </c>
      <c r="D468">
        <f t="shared" si="35"/>
        <v>287968445</v>
      </c>
      <c r="E468" s="1" t="s">
        <v>326</v>
      </c>
      <c r="F468">
        <v>268435427</v>
      </c>
      <c r="G468">
        <v>25515</v>
      </c>
      <c r="H468">
        <v>2004</v>
      </c>
      <c r="I468">
        <v>95</v>
      </c>
      <c r="J468">
        <v>57</v>
      </c>
      <c r="K468">
        <v>42</v>
      </c>
      <c r="L468">
        <v>24</v>
      </c>
      <c r="M468">
        <v>24</v>
      </c>
      <c r="N468">
        <v>22</v>
      </c>
      <c r="O468">
        <v>6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2:23" hidden="1" x14ac:dyDescent="0.25">
      <c r="B469" t="str">
        <f t="shared" si="33"/>
        <v>1747AD7</v>
      </c>
      <c r="C469">
        <f t="shared" si="34"/>
        <v>28</v>
      </c>
      <c r="D469">
        <f t="shared" si="35"/>
        <v>292846295</v>
      </c>
      <c r="E469" s="1" t="s">
        <v>327</v>
      </c>
      <c r="F469">
        <v>268435427</v>
      </c>
      <c r="G469">
        <v>32665</v>
      </c>
      <c r="H469">
        <v>2997</v>
      </c>
      <c r="I469">
        <v>151</v>
      </c>
      <c r="J469">
        <v>123</v>
      </c>
      <c r="K469">
        <v>62</v>
      </c>
      <c r="L469">
        <v>7</v>
      </c>
      <c r="M469">
        <v>7</v>
      </c>
      <c r="N469">
        <v>7</v>
      </c>
      <c r="O469">
        <v>7</v>
      </c>
      <c r="P469">
        <v>5</v>
      </c>
      <c r="Q469">
        <v>4</v>
      </c>
      <c r="R469">
        <v>2</v>
      </c>
      <c r="S469">
        <v>2</v>
      </c>
      <c r="T469">
        <v>2</v>
      </c>
      <c r="U469">
        <v>0</v>
      </c>
      <c r="V469">
        <v>0</v>
      </c>
      <c r="W469">
        <v>0</v>
      </c>
    </row>
    <row r="470" spans="2:23" hidden="1" x14ac:dyDescent="0.25">
      <c r="B470" t="str">
        <f t="shared" si="33"/>
        <v>206EC09</v>
      </c>
      <c r="C470">
        <f t="shared" si="34"/>
        <v>28</v>
      </c>
      <c r="D470">
        <f t="shared" si="35"/>
        <v>302443529</v>
      </c>
      <c r="E470" s="1" t="s">
        <v>609</v>
      </c>
      <c r="F470">
        <v>16357</v>
      </c>
      <c r="G470">
        <v>16357</v>
      </c>
      <c r="H470">
        <v>16357</v>
      </c>
      <c r="I470">
        <v>488</v>
      </c>
      <c r="J470">
        <v>35</v>
      </c>
      <c r="K470">
        <v>35</v>
      </c>
      <c r="L470">
        <v>8</v>
      </c>
      <c r="M470">
        <v>8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2:23" hidden="1" x14ac:dyDescent="0.25">
      <c r="B471" t="str">
        <f t="shared" si="33"/>
        <v>23B83C7</v>
      </c>
      <c r="C471">
        <f t="shared" si="34"/>
        <v>28</v>
      </c>
      <c r="D471">
        <f t="shared" si="35"/>
        <v>305890247</v>
      </c>
      <c r="E471" s="1" t="s">
        <v>344</v>
      </c>
      <c r="F471">
        <v>268435427</v>
      </c>
      <c r="G471">
        <v>112011</v>
      </c>
      <c r="H471">
        <v>851</v>
      </c>
      <c r="I471">
        <v>283</v>
      </c>
      <c r="J471">
        <v>116</v>
      </c>
      <c r="K471">
        <v>48</v>
      </c>
      <c r="L471">
        <v>41</v>
      </c>
      <c r="M471">
        <v>23</v>
      </c>
      <c r="N471">
        <v>4</v>
      </c>
      <c r="O471">
        <v>4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2:23" hidden="1" x14ac:dyDescent="0.25">
      <c r="B472" t="str">
        <f t="shared" si="33"/>
        <v>2B5FA7D</v>
      </c>
      <c r="C472">
        <f t="shared" si="34"/>
        <v>28</v>
      </c>
      <c r="D472">
        <f t="shared" si="35"/>
        <v>313916029</v>
      </c>
      <c r="E472" s="1" t="s">
        <v>350</v>
      </c>
      <c r="F472">
        <v>268435427</v>
      </c>
      <c r="G472">
        <v>19899</v>
      </c>
      <c r="H472">
        <v>1143</v>
      </c>
      <c r="I472">
        <v>551</v>
      </c>
      <c r="J472">
        <v>111</v>
      </c>
      <c r="K472">
        <v>59</v>
      </c>
      <c r="L472">
        <v>19</v>
      </c>
      <c r="M472">
        <v>19</v>
      </c>
      <c r="N472">
        <v>9</v>
      </c>
      <c r="O472">
        <v>6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0</v>
      </c>
    </row>
    <row r="473" spans="2:23" hidden="1" x14ac:dyDescent="0.25">
      <c r="B473" t="str">
        <f t="shared" si="33"/>
        <v>596D5DB</v>
      </c>
      <c r="C473">
        <f t="shared" si="34"/>
        <v>28</v>
      </c>
      <c r="D473">
        <f t="shared" si="35"/>
        <v>362206683</v>
      </c>
      <c r="E473" s="1" t="s">
        <v>384</v>
      </c>
      <c r="F473">
        <v>133954534</v>
      </c>
      <c r="G473">
        <v>133954534</v>
      </c>
      <c r="H473">
        <v>898</v>
      </c>
      <c r="I473">
        <v>898</v>
      </c>
      <c r="J473">
        <v>62</v>
      </c>
      <c r="K473">
        <v>62</v>
      </c>
      <c r="L473">
        <v>48</v>
      </c>
      <c r="M473">
        <v>48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0</v>
      </c>
      <c r="W473">
        <v>0</v>
      </c>
    </row>
    <row r="474" spans="2:23" hidden="1" x14ac:dyDescent="0.25">
      <c r="B474" t="str">
        <f t="shared" si="33"/>
        <v>5EE9F8F</v>
      </c>
      <c r="C474">
        <f t="shared" si="34"/>
        <v>28</v>
      </c>
      <c r="D474">
        <f t="shared" si="35"/>
        <v>367959951</v>
      </c>
      <c r="E474" s="1" t="s">
        <v>390</v>
      </c>
      <c r="F474">
        <v>97517354</v>
      </c>
      <c r="G474">
        <v>97517354</v>
      </c>
      <c r="H474">
        <v>1046</v>
      </c>
      <c r="I474">
        <v>1046</v>
      </c>
      <c r="J474">
        <v>81</v>
      </c>
      <c r="K474">
        <v>81</v>
      </c>
      <c r="L474">
        <v>28</v>
      </c>
      <c r="M474">
        <v>28</v>
      </c>
      <c r="N474">
        <v>12</v>
      </c>
      <c r="O474">
        <v>12</v>
      </c>
      <c r="P474">
        <v>11</v>
      </c>
      <c r="Q474">
        <v>11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</row>
    <row r="475" spans="2:23" hidden="1" x14ac:dyDescent="0.25">
      <c r="B475" t="str">
        <f t="shared" si="33"/>
        <v>612947D</v>
      </c>
      <c r="C475">
        <f t="shared" si="34"/>
        <v>28</v>
      </c>
      <c r="D475">
        <f t="shared" si="35"/>
        <v>370316413</v>
      </c>
      <c r="E475" s="1" t="s">
        <v>392</v>
      </c>
      <c r="F475">
        <v>35</v>
      </c>
      <c r="G475">
        <v>35</v>
      </c>
      <c r="H475">
        <v>35</v>
      </c>
      <c r="I475">
        <v>35</v>
      </c>
      <c r="J475">
        <v>35</v>
      </c>
      <c r="K475">
        <v>35</v>
      </c>
      <c r="L475">
        <v>35</v>
      </c>
      <c r="M475">
        <v>35</v>
      </c>
      <c r="N475">
        <v>35</v>
      </c>
      <c r="O475">
        <v>35</v>
      </c>
      <c r="P475">
        <v>5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2:23" hidden="1" x14ac:dyDescent="0.25">
      <c r="B476" t="str">
        <f t="shared" si="33"/>
        <v>69D901F</v>
      </c>
      <c r="C476">
        <f t="shared" si="34"/>
        <v>28</v>
      </c>
      <c r="D476">
        <f t="shared" si="35"/>
        <v>379424799</v>
      </c>
      <c r="E476" s="1" t="s">
        <v>398</v>
      </c>
      <c r="F476">
        <v>268435427</v>
      </c>
      <c r="G476">
        <v>22683</v>
      </c>
      <c r="H476">
        <v>1002</v>
      </c>
      <c r="I476">
        <v>306</v>
      </c>
      <c r="J476">
        <v>86</v>
      </c>
      <c r="K476">
        <v>36</v>
      </c>
      <c r="L476">
        <v>22</v>
      </c>
      <c r="M476">
        <v>21</v>
      </c>
      <c r="N476">
        <v>13</v>
      </c>
      <c r="O476">
        <v>10</v>
      </c>
      <c r="P476">
        <v>9</v>
      </c>
      <c r="Q476">
        <v>9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2:23" hidden="1" x14ac:dyDescent="0.25">
      <c r="B477" t="str">
        <f t="shared" si="33"/>
        <v>6C51133</v>
      </c>
      <c r="C477">
        <f t="shared" si="34"/>
        <v>28</v>
      </c>
      <c r="D477">
        <f t="shared" si="35"/>
        <v>382013747</v>
      </c>
      <c r="E477" s="1" t="s">
        <v>401</v>
      </c>
      <c r="F477">
        <v>268435427</v>
      </c>
      <c r="G477">
        <v>15847</v>
      </c>
      <c r="H477">
        <v>745</v>
      </c>
      <c r="I477">
        <v>295</v>
      </c>
      <c r="J477">
        <v>81</v>
      </c>
      <c r="K477">
        <v>60</v>
      </c>
      <c r="L477">
        <v>53</v>
      </c>
      <c r="M477">
        <v>7</v>
      </c>
      <c r="N477">
        <v>7</v>
      </c>
      <c r="O477">
        <v>7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2:23" hidden="1" x14ac:dyDescent="0.25">
      <c r="B478" t="str">
        <f t="shared" si="33"/>
        <v>6CF6A23</v>
      </c>
      <c r="C478">
        <f t="shared" si="34"/>
        <v>28</v>
      </c>
      <c r="D478">
        <f t="shared" si="35"/>
        <v>382691875</v>
      </c>
      <c r="E478" s="1" t="s">
        <v>402</v>
      </c>
      <c r="F478">
        <v>134217699</v>
      </c>
      <c r="G478">
        <v>134217699</v>
      </c>
      <c r="H478">
        <v>2311</v>
      </c>
      <c r="I478">
        <v>2311</v>
      </c>
      <c r="J478">
        <v>92</v>
      </c>
      <c r="K478">
        <v>92</v>
      </c>
      <c r="L478">
        <v>24</v>
      </c>
      <c r="M478">
        <v>24</v>
      </c>
      <c r="N478">
        <v>8</v>
      </c>
      <c r="O478">
        <v>8</v>
      </c>
      <c r="P478">
        <v>4</v>
      </c>
      <c r="Q478">
        <v>4</v>
      </c>
      <c r="R478">
        <v>2</v>
      </c>
      <c r="S478">
        <v>2</v>
      </c>
      <c r="T478">
        <v>0</v>
      </c>
      <c r="U478">
        <v>0</v>
      </c>
      <c r="V478">
        <v>0</v>
      </c>
      <c r="W478">
        <v>0</v>
      </c>
    </row>
    <row r="479" spans="2:23" hidden="1" x14ac:dyDescent="0.25">
      <c r="B479" t="str">
        <f t="shared" si="33"/>
        <v>6E7D233</v>
      </c>
      <c r="C479">
        <f t="shared" si="34"/>
        <v>28</v>
      </c>
      <c r="D479">
        <f t="shared" si="35"/>
        <v>384291379</v>
      </c>
      <c r="E479" s="1" t="s">
        <v>403</v>
      </c>
      <c r="F479">
        <v>268435427</v>
      </c>
      <c r="G479">
        <v>17941</v>
      </c>
      <c r="H479">
        <v>1299</v>
      </c>
      <c r="I479">
        <v>326</v>
      </c>
      <c r="J479">
        <v>6</v>
      </c>
      <c r="K479">
        <v>6</v>
      </c>
      <c r="L479">
        <v>6</v>
      </c>
      <c r="M479">
        <v>6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1</v>
      </c>
      <c r="U479">
        <v>0</v>
      </c>
      <c r="V479">
        <v>0</v>
      </c>
      <c r="W479">
        <v>0</v>
      </c>
    </row>
    <row r="480" spans="2:23" hidden="1" x14ac:dyDescent="0.25">
      <c r="B480" t="str">
        <f t="shared" si="33"/>
        <v>73996EB</v>
      </c>
      <c r="C480">
        <f t="shared" si="34"/>
        <v>28</v>
      </c>
      <c r="D480">
        <f t="shared" si="35"/>
        <v>389650155</v>
      </c>
      <c r="E480" s="1" t="s">
        <v>411</v>
      </c>
      <c r="F480">
        <v>483</v>
      </c>
      <c r="G480">
        <v>483</v>
      </c>
      <c r="H480">
        <v>483</v>
      </c>
      <c r="I480">
        <v>483</v>
      </c>
      <c r="J480">
        <v>483</v>
      </c>
      <c r="K480">
        <v>483</v>
      </c>
      <c r="L480">
        <v>31</v>
      </c>
      <c r="M480">
        <v>31</v>
      </c>
      <c r="N480">
        <v>3</v>
      </c>
      <c r="O480">
        <v>3</v>
      </c>
      <c r="P480">
        <v>3</v>
      </c>
      <c r="Q480">
        <v>3</v>
      </c>
      <c r="R480">
        <v>2</v>
      </c>
      <c r="S480">
        <v>2</v>
      </c>
      <c r="T480">
        <v>2</v>
      </c>
      <c r="U480">
        <v>2</v>
      </c>
      <c r="V480">
        <v>0</v>
      </c>
      <c r="W480">
        <v>0</v>
      </c>
    </row>
    <row r="481" spans="2:23" hidden="1" x14ac:dyDescent="0.25">
      <c r="B481" t="str">
        <f t="shared" si="33"/>
        <v>7A0E8A7</v>
      </c>
      <c r="C481">
        <f t="shared" si="34"/>
        <v>28</v>
      </c>
      <c r="D481">
        <f t="shared" si="35"/>
        <v>396421287</v>
      </c>
      <c r="E481" s="1" t="s">
        <v>416</v>
      </c>
      <c r="F481">
        <v>268435427</v>
      </c>
      <c r="G481">
        <v>40233</v>
      </c>
      <c r="H481">
        <v>1065</v>
      </c>
      <c r="I481">
        <v>282</v>
      </c>
      <c r="J481">
        <v>192</v>
      </c>
      <c r="K481">
        <v>32</v>
      </c>
      <c r="L481">
        <v>23</v>
      </c>
      <c r="M481">
        <v>16</v>
      </c>
      <c r="N481">
        <v>14</v>
      </c>
      <c r="O481">
        <v>10</v>
      </c>
      <c r="P481">
        <v>4</v>
      </c>
      <c r="Q481">
        <v>3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2:23" hidden="1" x14ac:dyDescent="0.25">
      <c r="B482" t="str">
        <f t="shared" si="33"/>
        <v>9E2372B</v>
      </c>
      <c r="C482">
        <f t="shared" si="34"/>
        <v>28</v>
      </c>
      <c r="D482">
        <f t="shared" si="35"/>
        <v>434255659</v>
      </c>
      <c r="E482" s="1" t="s">
        <v>444</v>
      </c>
      <c r="F482">
        <v>134217699</v>
      </c>
      <c r="G482">
        <v>134217699</v>
      </c>
      <c r="H482">
        <v>769</v>
      </c>
      <c r="I482">
        <v>769</v>
      </c>
      <c r="J482">
        <v>54</v>
      </c>
      <c r="K482">
        <v>54</v>
      </c>
      <c r="L482">
        <v>9</v>
      </c>
      <c r="M482">
        <v>9</v>
      </c>
      <c r="N482">
        <v>8</v>
      </c>
      <c r="O482">
        <v>8</v>
      </c>
      <c r="P482">
        <v>8</v>
      </c>
      <c r="Q482">
        <v>8</v>
      </c>
      <c r="R482">
        <v>8</v>
      </c>
      <c r="S482">
        <v>8</v>
      </c>
      <c r="T482">
        <v>0</v>
      </c>
      <c r="U482">
        <v>0</v>
      </c>
      <c r="V482">
        <v>0</v>
      </c>
      <c r="W482">
        <v>0</v>
      </c>
    </row>
    <row r="483" spans="2:23" hidden="1" x14ac:dyDescent="0.25">
      <c r="B483" t="str">
        <f t="shared" si="33"/>
        <v>9ED232F</v>
      </c>
      <c r="C483">
        <f t="shared" si="34"/>
        <v>28</v>
      </c>
      <c r="D483">
        <f t="shared" si="35"/>
        <v>434971439</v>
      </c>
      <c r="E483" s="1" t="s">
        <v>445</v>
      </c>
      <c r="F483">
        <v>268435427</v>
      </c>
      <c r="G483">
        <v>35900</v>
      </c>
      <c r="H483">
        <v>1724</v>
      </c>
      <c r="I483">
        <v>210</v>
      </c>
      <c r="J483">
        <v>116</v>
      </c>
      <c r="K483">
        <v>42</v>
      </c>
      <c r="L483">
        <v>34</v>
      </c>
      <c r="M483">
        <v>21</v>
      </c>
      <c r="N483">
        <v>19</v>
      </c>
      <c r="O483">
        <v>19</v>
      </c>
      <c r="P483">
        <v>5</v>
      </c>
      <c r="Q483">
        <v>4</v>
      </c>
      <c r="R483">
        <v>4</v>
      </c>
      <c r="S483">
        <v>4</v>
      </c>
      <c r="T483">
        <v>1</v>
      </c>
      <c r="U483">
        <v>0</v>
      </c>
      <c r="V483">
        <v>0</v>
      </c>
      <c r="W483">
        <v>0</v>
      </c>
    </row>
    <row r="484" spans="2:23" hidden="1" x14ac:dyDescent="0.25">
      <c r="B484" t="str">
        <f t="shared" si="33"/>
        <v>A24048B</v>
      </c>
      <c r="C484">
        <f t="shared" si="34"/>
        <v>28</v>
      </c>
      <c r="D484">
        <f t="shared" si="35"/>
        <v>438568075</v>
      </c>
      <c r="E484" s="1" t="s">
        <v>448</v>
      </c>
      <c r="F484">
        <v>16358</v>
      </c>
      <c r="G484">
        <v>16358</v>
      </c>
      <c r="H484">
        <v>8166</v>
      </c>
      <c r="I484">
        <v>8166</v>
      </c>
      <c r="J484">
        <v>104</v>
      </c>
      <c r="K484">
        <v>104</v>
      </c>
      <c r="L484">
        <v>22</v>
      </c>
      <c r="M484">
        <v>22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2:23" hidden="1" x14ac:dyDescent="0.25">
      <c r="B485" t="str">
        <f t="shared" si="33"/>
        <v>BC0144F</v>
      </c>
      <c r="C485">
        <f t="shared" si="34"/>
        <v>28</v>
      </c>
      <c r="D485">
        <f t="shared" si="35"/>
        <v>465572943</v>
      </c>
      <c r="E485" s="1" t="s">
        <v>457</v>
      </c>
      <c r="F485">
        <v>268435427</v>
      </c>
      <c r="G485">
        <v>10170</v>
      </c>
      <c r="H485">
        <v>1075</v>
      </c>
      <c r="I485">
        <v>147</v>
      </c>
      <c r="J485">
        <v>115</v>
      </c>
      <c r="K485">
        <v>34</v>
      </c>
      <c r="L485">
        <v>34</v>
      </c>
      <c r="M485">
        <v>33</v>
      </c>
      <c r="N485">
        <v>16</v>
      </c>
      <c r="O485">
        <v>4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2:23" hidden="1" x14ac:dyDescent="0.25">
      <c r="B486" t="str">
        <f t="shared" si="33"/>
        <v>D3B5B97</v>
      </c>
      <c r="C486">
        <f t="shared" si="34"/>
        <v>28</v>
      </c>
      <c r="D486">
        <f t="shared" si="35"/>
        <v>490429335</v>
      </c>
      <c r="E486" s="1" t="s">
        <v>466</v>
      </c>
      <c r="F486">
        <v>15</v>
      </c>
      <c r="G486">
        <v>15</v>
      </c>
      <c r="H486">
        <v>15</v>
      </c>
      <c r="I486">
        <v>15</v>
      </c>
      <c r="J486">
        <v>15</v>
      </c>
      <c r="K486">
        <v>15</v>
      </c>
      <c r="L486">
        <v>15</v>
      </c>
      <c r="M486">
        <v>15</v>
      </c>
      <c r="N486">
        <v>15</v>
      </c>
      <c r="O486">
        <v>15</v>
      </c>
      <c r="P486">
        <v>15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1</v>
      </c>
      <c r="W486">
        <v>0</v>
      </c>
    </row>
    <row r="487" spans="2:23" hidden="1" x14ac:dyDescent="0.25">
      <c r="B487" t="str">
        <f t="shared" si="33"/>
        <v>D54E557</v>
      </c>
      <c r="C487">
        <f t="shared" si="34"/>
        <v>28</v>
      </c>
      <c r="D487">
        <f t="shared" si="35"/>
        <v>492102999</v>
      </c>
      <c r="E487" s="1" t="s">
        <v>467</v>
      </c>
      <c r="F487">
        <v>99</v>
      </c>
      <c r="G487">
        <v>99</v>
      </c>
      <c r="H487">
        <v>99</v>
      </c>
      <c r="I487">
        <v>99</v>
      </c>
      <c r="J487">
        <v>99</v>
      </c>
      <c r="K487">
        <v>99</v>
      </c>
      <c r="L487">
        <v>99</v>
      </c>
      <c r="M487">
        <v>28</v>
      </c>
      <c r="N487">
        <v>4</v>
      </c>
      <c r="O487">
        <v>4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0</v>
      </c>
      <c r="V487">
        <v>0</v>
      </c>
      <c r="W487">
        <v>0</v>
      </c>
    </row>
    <row r="488" spans="2:23" hidden="1" x14ac:dyDescent="0.25">
      <c r="B488" t="str">
        <f t="shared" si="33"/>
        <v>5</v>
      </c>
      <c r="C488">
        <f t="shared" si="34"/>
        <v>29</v>
      </c>
      <c r="D488">
        <f t="shared" si="35"/>
        <v>536870917</v>
      </c>
      <c r="E488" s="1" t="s">
        <v>484</v>
      </c>
      <c r="F488">
        <v>536870882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2:23" hidden="1" x14ac:dyDescent="0.25">
      <c r="B489" t="str">
        <f t="shared" si="33"/>
        <v>BF</v>
      </c>
      <c r="C489">
        <f t="shared" si="34"/>
        <v>29</v>
      </c>
      <c r="D489">
        <f t="shared" si="35"/>
        <v>536871103</v>
      </c>
      <c r="E489" s="1" t="s">
        <v>0</v>
      </c>
      <c r="F489">
        <v>268435426</v>
      </c>
      <c r="G489">
        <v>268435426</v>
      </c>
      <c r="H489">
        <v>1057</v>
      </c>
      <c r="I489">
        <v>1057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2:23" hidden="1" x14ac:dyDescent="0.25">
      <c r="B490" t="str">
        <f t="shared" si="33"/>
        <v>1EB</v>
      </c>
      <c r="C490">
        <f t="shared" si="34"/>
        <v>29</v>
      </c>
      <c r="D490">
        <f t="shared" si="35"/>
        <v>536871403</v>
      </c>
      <c r="E490" s="1" t="s">
        <v>1</v>
      </c>
      <c r="F490">
        <v>89478456</v>
      </c>
      <c r="G490">
        <v>89478456</v>
      </c>
      <c r="H490">
        <v>2193</v>
      </c>
      <c r="I490">
        <v>2193</v>
      </c>
      <c r="J490">
        <v>4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2:23" hidden="1" x14ac:dyDescent="0.25">
      <c r="B491" t="str">
        <f t="shared" si="33"/>
        <v>AF9237</v>
      </c>
      <c r="C491">
        <f t="shared" si="34"/>
        <v>29</v>
      </c>
      <c r="D491">
        <f t="shared" si="35"/>
        <v>548377143</v>
      </c>
      <c r="E491" s="1" t="s">
        <v>9</v>
      </c>
      <c r="F491">
        <v>536870882</v>
      </c>
      <c r="G491">
        <v>19053</v>
      </c>
      <c r="H491">
        <v>1463</v>
      </c>
      <c r="I491">
        <v>288</v>
      </c>
      <c r="J491">
        <v>100</v>
      </c>
      <c r="K491">
        <v>45</v>
      </c>
      <c r="L491">
        <v>45</v>
      </c>
      <c r="M491">
        <v>20</v>
      </c>
      <c r="N491">
        <v>12</v>
      </c>
      <c r="O491">
        <v>9</v>
      </c>
      <c r="P491">
        <v>9</v>
      </c>
      <c r="Q491">
        <v>9</v>
      </c>
      <c r="R491">
        <v>9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2:23" hidden="1" x14ac:dyDescent="0.25">
      <c r="B492" t="str">
        <f t="shared" si="33"/>
        <v>1CE0CED</v>
      </c>
      <c r="C492">
        <f t="shared" si="34"/>
        <v>29</v>
      </c>
      <c r="D492">
        <f t="shared" si="35"/>
        <v>567151853</v>
      </c>
      <c r="E492" s="1" t="s">
        <v>14</v>
      </c>
      <c r="F492">
        <v>536870882</v>
      </c>
      <c r="G492">
        <v>83259</v>
      </c>
      <c r="H492">
        <v>1264</v>
      </c>
      <c r="I492">
        <v>145</v>
      </c>
      <c r="J492">
        <v>80</v>
      </c>
      <c r="K492">
        <v>77</v>
      </c>
      <c r="L492">
        <v>62</v>
      </c>
      <c r="M492">
        <v>27</v>
      </c>
      <c r="N492">
        <v>7</v>
      </c>
      <c r="O492">
        <v>7</v>
      </c>
      <c r="P492">
        <v>7</v>
      </c>
      <c r="Q492">
        <v>3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2:23" hidden="1" x14ac:dyDescent="0.25">
      <c r="B493" t="str">
        <f t="shared" si="33"/>
        <v>2572B53</v>
      </c>
      <c r="C493">
        <f t="shared" si="34"/>
        <v>29</v>
      </c>
      <c r="D493">
        <f t="shared" si="35"/>
        <v>576138067</v>
      </c>
      <c r="E493" s="1" t="s">
        <v>17</v>
      </c>
      <c r="F493">
        <v>536870882</v>
      </c>
      <c r="G493">
        <v>43878</v>
      </c>
      <c r="H493">
        <v>1996</v>
      </c>
      <c r="I493">
        <v>298</v>
      </c>
      <c r="J493">
        <v>109</v>
      </c>
      <c r="K493">
        <v>68</v>
      </c>
      <c r="L493">
        <v>38</v>
      </c>
      <c r="M493">
        <v>27</v>
      </c>
      <c r="N493">
        <v>18</v>
      </c>
      <c r="O493">
        <v>10</v>
      </c>
      <c r="P493">
        <v>10</v>
      </c>
      <c r="Q493">
        <v>10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2:23" hidden="1" x14ac:dyDescent="0.25">
      <c r="B494" t="str">
        <f t="shared" si="33"/>
        <v>389BF6B</v>
      </c>
      <c r="C494">
        <f t="shared" si="34"/>
        <v>29</v>
      </c>
      <c r="D494">
        <f t="shared" si="35"/>
        <v>596229995</v>
      </c>
      <c r="E494" s="1" t="s">
        <v>22</v>
      </c>
      <c r="F494">
        <v>268435426</v>
      </c>
      <c r="G494">
        <v>268435426</v>
      </c>
      <c r="H494">
        <v>2859</v>
      </c>
      <c r="I494">
        <v>2859</v>
      </c>
      <c r="J494">
        <v>116</v>
      </c>
      <c r="K494">
        <v>116</v>
      </c>
      <c r="L494">
        <v>30</v>
      </c>
      <c r="M494">
        <v>30</v>
      </c>
      <c r="N494">
        <v>6</v>
      </c>
      <c r="O494">
        <v>6</v>
      </c>
      <c r="P494">
        <v>6</v>
      </c>
      <c r="Q494">
        <v>6</v>
      </c>
      <c r="R494">
        <v>4</v>
      </c>
      <c r="S494">
        <v>4</v>
      </c>
      <c r="T494">
        <v>1</v>
      </c>
      <c r="U494">
        <v>1</v>
      </c>
      <c r="V494">
        <v>0</v>
      </c>
      <c r="W494">
        <v>0</v>
      </c>
    </row>
    <row r="495" spans="2:23" hidden="1" x14ac:dyDescent="0.25">
      <c r="B495" t="str">
        <f t="shared" si="33"/>
        <v>3EA80C5</v>
      </c>
      <c r="C495">
        <f t="shared" si="34"/>
        <v>29</v>
      </c>
      <c r="D495">
        <f t="shared" si="35"/>
        <v>602570949</v>
      </c>
      <c r="E495" s="1" t="s">
        <v>23</v>
      </c>
      <c r="F495">
        <v>536870882</v>
      </c>
      <c r="G495">
        <v>11794</v>
      </c>
      <c r="H495">
        <v>1940</v>
      </c>
      <c r="I495">
        <v>656</v>
      </c>
      <c r="J495">
        <v>116</v>
      </c>
      <c r="K495">
        <v>40</v>
      </c>
      <c r="L495">
        <v>25</v>
      </c>
      <c r="M495">
        <v>13</v>
      </c>
      <c r="N495">
        <v>13</v>
      </c>
      <c r="O495">
        <v>8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2:23" hidden="1" x14ac:dyDescent="0.25">
      <c r="B496" t="str">
        <f t="shared" si="33"/>
        <v>43737F7</v>
      </c>
      <c r="C496">
        <f t="shared" si="34"/>
        <v>29</v>
      </c>
      <c r="D496">
        <f t="shared" si="35"/>
        <v>607598583</v>
      </c>
      <c r="E496" s="1" t="s">
        <v>24</v>
      </c>
      <c r="F496">
        <v>536870882</v>
      </c>
      <c r="G496">
        <v>11272</v>
      </c>
      <c r="H496">
        <v>2280</v>
      </c>
      <c r="I496">
        <v>343</v>
      </c>
      <c r="J496">
        <v>108</v>
      </c>
      <c r="K496">
        <v>41</v>
      </c>
      <c r="L496">
        <v>40</v>
      </c>
      <c r="M496">
        <v>39</v>
      </c>
      <c r="N496">
        <v>9</v>
      </c>
      <c r="O496">
        <v>9</v>
      </c>
      <c r="P496">
        <v>6</v>
      </c>
      <c r="Q496">
        <v>5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</row>
    <row r="497" spans="2:23" hidden="1" x14ac:dyDescent="0.25">
      <c r="B497" t="str">
        <f t="shared" si="33"/>
        <v>46959F7</v>
      </c>
      <c r="C497">
        <f t="shared" si="34"/>
        <v>29</v>
      </c>
      <c r="D497">
        <f t="shared" si="35"/>
        <v>610884087</v>
      </c>
      <c r="E497" s="1" t="s">
        <v>25</v>
      </c>
      <c r="F497">
        <v>536870882</v>
      </c>
      <c r="G497">
        <v>69997</v>
      </c>
      <c r="H497">
        <v>1050</v>
      </c>
      <c r="I497">
        <v>423</v>
      </c>
      <c r="J497">
        <v>102</v>
      </c>
      <c r="K497">
        <v>51</v>
      </c>
      <c r="L497">
        <v>34</v>
      </c>
      <c r="M497">
        <v>12</v>
      </c>
      <c r="N497">
        <v>12</v>
      </c>
      <c r="O497">
        <v>12</v>
      </c>
      <c r="P497">
        <v>9</v>
      </c>
      <c r="Q497">
        <v>8</v>
      </c>
      <c r="R497">
        <v>6</v>
      </c>
      <c r="S497">
        <v>5</v>
      </c>
      <c r="T497">
        <v>3</v>
      </c>
      <c r="U497">
        <v>0</v>
      </c>
      <c r="V497">
        <v>0</v>
      </c>
      <c r="W497">
        <v>0</v>
      </c>
    </row>
    <row r="498" spans="2:23" hidden="1" x14ac:dyDescent="0.25">
      <c r="B498" t="str">
        <f t="shared" si="33"/>
        <v>5CEF98F</v>
      </c>
      <c r="C498">
        <f t="shared" si="34"/>
        <v>29</v>
      </c>
      <c r="D498">
        <f t="shared" si="35"/>
        <v>634321295</v>
      </c>
      <c r="E498" s="1" t="s">
        <v>32</v>
      </c>
      <c r="F498">
        <v>536870882</v>
      </c>
      <c r="G498">
        <v>14946</v>
      </c>
      <c r="H498">
        <v>3770</v>
      </c>
      <c r="I498">
        <v>283</v>
      </c>
      <c r="J498">
        <v>100</v>
      </c>
      <c r="K498">
        <v>76</v>
      </c>
      <c r="L498">
        <v>45</v>
      </c>
      <c r="M498">
        <v>23</v>
      </c>
      <c r="N498">
        <v>11</v>
      </c>
      <c r="O498">
        <v>9</v>
      </c>
      <c r="P498">
        <v>7</v>
      </c>
      <c r="Q498">
        <v>3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</row>
    <row r="499" spans="2:23" hidden="1" x14ac:dyDescent="0.25">
      <c r="B499" t="str">
        <f t="shared" si="33"/>
        <v>5D16B6D</v>
      </c>
      <c r="C499">
        <f t="shared" si="34"/>
        <v>29</v>
      </c>
      <c r="D499">
        <f t="shared" si="35"/>
        <v>634481517</v>
      </c>
      <c r="E499" s="1" t="s">
        <v>33</v>
      </c>
      <c r="F499">
        <v>1504</v>
      </c>
      <c r="G499">
        <v>1504</v>
      </c>
      <c r="H499">
        <v>485</v>
      </c>
      <c r="I499">
        <v>485</v>
      </c>
      <c r="J499">
        <v>484</v>
      </c>
      <c r="K499">
        <v>54</v>
      </c>
      <c r="L499">
        <v>39</v>
      </c>
      <c r="M499">
        <v>10</v>
      </c>
      <c r="N499">
        <v>10</v>
      </c>
      <c r="O499">
        <v>10</v>
      </c>
      <c r="P499">
        <v>3</v>
      </c>
      <c r="Q499">
        <v>2</v>
      </c>
      <c r="R499">
        <v>2</v>
      </c>
      <c r="S499">
        <v>2</v>
      </c>
      <c r="T499">
        <v>2</v>
      </c>
      <c r="U499">
        <v>0</v>
      </c>
      <c r="V499">
        <v>0</v>
      </c>
      <c r="W499">
        <v>0</v>
      </c>
    </row>
    <row r="500" spans="2:23" hidden="1" x14ac:dyDescent="0.25">
      <c r="B500" t="str">
        <f t="shared" si="33"/>
        <v>5FE7275</v>
      </c>
      <c r="C500">
        <f t="shared" si="34"/>
        <v>29</v>
      </c>
      <c r="D500">
        <f t="shared" si="35"/>
        <v>637432437</v>
      </c>
      <c r="E500" s="1" t="s">
        <v>35</v>
      </c>
      <c r="F500">
        <v>22282126</v>
      </c>
      <c r="G500">
        <v>14822</v>
      </c>
      <c r="H500">
        <v>1863</v>
      </c>
      <c r="I500">
        <v>443</v>
      </c>
      <c r="J500">
        <v>151</v>
      </c>
      <c r="K500">
        <v>57</v>
      </c>
      <c r="L500">
        <v>16</v>
      </c>
      <c r="M500">
        <v>11</v>
      </c>
      <c r="N500">
        <v>11</v>
      </c>
      <c r="O500">
        <v>10</v>
      </c>
      <c r="P500">
        <v>9</v>
      </c>
      <c r="Q500">
        <v>9</v>
      </c>
      <c r="R500">
        <v>9</v>
      </c>
      <c r="S500">
        <v>3</v>
      </c>
      <c r="T500">
        <v>1</v>
      </c>
      <c r="U500">
        <v>1</v>
      </c>
      <c r="V500">
        <v>1</v>
      </c>
      <c r="W500">
        <v>0</v>
      </c>
    </row>
    <row r="501" spans="2:23" hidden="1" x14ac:dyDescent="0.25">
      <c r="B501" t="str">
        <f t="shared" si="33"/>
        <v>620E51B</v>
      </c>
      <c r="C501">
        <f t="shared" si="34"/>
        <v>29</v>
      </c>
      <c r="D501">
        <f t="shared" si="35"/>
        <v>639690011</v>
      </c>
      <c r="E501" s="1" t="s">
        <v>36</v>
      </c>
      <c r="F501">
        <v>536870882</v>
      </c>
      <c r="G501">
        <v>34201</v>
      </c>
      <c r="H501">
        <v>1867</v>
      </c>
      <c r="I501">
        <v>240</v>
      </c>
      <c r="J501">
        <v>226</v>
      </c>
      <c r="K501">
        <v>55</v>
      </c>
      <c r="L501">
        <v>44</v>
      </c>
      <c r="M501">
        <v>15</v>
      </c>
      <c r="N501">
        <v>13</v>
      </c>
      <c r="O501">
        <v>11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2:23" hidden="1" x14ac:dyDescent="0.25">
      <c r="B502" t="str">
        <f t="shared" si="33"/>
        <v>748CEAB</v>
      </c>
      <c r="C502">
        <f t="shared" si="34"/>
        <v>29</v>
      </c>
      <c r="D502">
        <f t="shared" si="35"/>
        <v>659082923</v>
      </c>
      <c r="E502" s="1" t="s">
        <v>39</v>
      </c>
      <c r="F502">
        <v>993</v>
      </c>
      <c r="G502">
        <v>993</v>
      </c>
      <c r="H502">
        <v>483</v>
      </c>
      <c r="I502">
        <v>483</v>
      </c>
      <c r="J502">
        <v>483</v>
      </c>
      <c r="K502">
        <v>483</v>
      </c>
      <c r="L502">
        <v>44</v>
      </c>
      <c r="M502">
        <v>44</v>
      </c>
      <c r="N502">
        <v>18</v>
      </c>
      <c r="O502">
        <v>18</v>
      </c>
      <c r="P502">
        <v>5</v>
      </c>
      <c r="Q502">
        <v>5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</row>
    <row r="503" spans="2:23" hidden="1" x14ac:dyDescent="0.25">
      <c r="B503" t="str">
        <f t="shared" si="33"/>
        <v>74DECB9</v>
      </c>
      <c r="C503">
        <f t="shared" si="34"/>
        <v>29</v>
      </c>
      <c r="D503">
        <f t="shared" si="35"/>
        <v>659418297</v>
      </c>
      <c r="E503" s="1" t="s">
        <v>40</v>
      </c>
      <c r="F503">
        <v>14</v>
      </c>
      <c r="G503">
        <v>14</v>
      </c>
      <c r="H503">
        <v>14</v>
      </c>
      <c r="I503">
        <v>14</v>
      </c>
      <c r="J503">
        <v>14</v>
      </c>
      <c r="K503">
        <v>14</v>
      </c>
      <c r="L503">
        <v>14</v>
      </c>
      <c r="M503">
        <v>14</v>
      </c>
      <c r="N503">
        <v>14</v>
      </c>
      <c r="O503">
        <v>14</v>
      </c>
      <c r="P503">
        <v>14</v>
      </c>
      <c r="Q503">
        <v>14</v>
      </c>
      <c r="R503">
        <v>3</v>
      </c>
      <c r="S503">
        <v>3</v>
      </c>
      <c r="T503">
        <v>3</v>
      </c>
      <c r="U503">
        <v>3</v>
      </c>
      <c r="V503">
        <v>0</v>
      </c>
      <c r="W503">
        <v>0</v>
      </c>
    </row>
    <row r="504" spans="2:23" hidden="1" x14ac:dyDescent="0.25">
      <c r="B504" t="str">
        <f t="shared" si="33"/>
        <v>84A0F77</v>
      </c>
      <c r="C504">
        <f t="shared" si="34"/>
        <v>29</v>
      </c>
      <c r="D504">
        <f t="shared" si="35"/>
        <v>675942263</v>
      </c>
      <c r="E504" s="1" t="s">
        <v>44</v>
      </c>
      <c r="F504">
        <v>536870882</v>
      </c>
      <c r="G504">
        <v>17116</v>
      </c>
      <c r="H504">
        <v>1150</v>
      </c>
      <c r="I504">
        <v>288</v>
      </c>
      <c r="J504">
        <v>106</v>
      </c>
      <c r="K504">
        <v>67</v>
      </c>
      <c r="L504">
        <v>21</v>
      </c>
      <c r="M504">
        <v>17</v>
      </c>
      <c r="N504">
        <v>15</v>
      </c>
      <c r="O504">
        <v>13</v>
      </c>
      <c r="P504">
        <v>13</v>
      </c>
      <c r="Q504">
        <v>6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2:23" hidden="1" x14ac:dyDescent="0.25">
      <c r="B505" t="str">
        <f t="shared" si="33"/>
        <v>BC2CB4D</v>
      </c>
      <c r="C505">
        <f t="shared" si="34"/>
        <v>29</v>
      </c>
      <c r="D505">
        <f t="shared" si="35"/>
        <v>734186317</v>
      </c>
      <c r="E505" s="1" t="s">
        <v>48</v>
      </c>
      <c r="F505">
        <v>268394468</v>
      </c>
      <c r="G505">
        <v>268394468</v>
      </c>
      <c r="H505">
        <v>1038</v>
      </c>
      <c r="I505">
        <v>1038</v>
      </c>
      <c r="J505">
        <v>82</v>
      </c>
      <c r="K505">
        <v>82</v>
      </c>
      <c r="L505">
        <v>9</v>
      </c>
      <c r="M505">
        <v>9</v>
      </c>
      <c r="N505">
        <v>8</v>
      </c>
      <c r="O505">
        <v>8</v>
      </c>
      <c r="P505">
        <v>8</v>
      </c>
      <c r="Q505">
        <v>8</v>
      </c>
      <c r="R505">
        <v>8</v>
      </c>
      <c r="S505">
        <v>8</v>
      </c>
      <c r="T505">
        <v>0</v>
      </c>
      <c r="U505">
        <v>0</v>
      </c>
      <c r="V505">
        <v>0</v>
      </c>
      <c r="W505">
        <v>0</v>
      </c>
    </row>
    <row r="506" spans="2:23" hidden="1" x14ac:dyDescent="0.25">
      <c r="B506" t="str">
        <f t="shared" si="33"/>
        <v>DBF7EA3</v>
      </c>
      <c r="C506">
        <f t="shared" si="34"/>
        <v>29</v>
      </c>
      <c r="D506">
        <f t="shared" si="35"/>
        <v>767524515</v>
      </c>
      <c r="E506" s="1" t="s">
        <v>53</v>
      </c>
      <c r="F506">
        <v>536870882</v>
      </c>
      <c r="G506">
        <v>156945</v>
      </c>
      <c r="H506">
        <v>1567</v>
      </c>
      <c r="I506">
        <v>280</v>
      </c>
      <c r="J506">
        <v>67</v>
      </c>
      <c r="K506">
        <v>62</v>
      </c>
      <c r="L506">
        <v>43</v>
      </c>
      <c r="M506">
        <v>19</v>
      </c>
      <c r="N506">
        <v>15</v>
      </c>
      <c r="O506">
        <v>5</v>
      </c>
      <c r="P506">
        <v>5</v>
      </c>
      <c r="Q506">
        <v>5</v>
      </c>
      <c r="R506">
        <v>2</v>
      </c>
      <c r="S506">
        <v>2</v>
      </c>
      <c r="T506">
        <v>1</v>
      </c>
      <c r="U506">
        <v>1</v>
      </c>
      <c r="V506">
        <v>1</v>
      </c>
      <c r="W506">
        <v>1</v>
      </c>
    </row>
    <row r="507" spans="2:23" hidden="1" x14ac:dyDescent="0.25">
      <c r="B507" t="str">
        <f t="shared" si="33"/>
        <v>E7EDE43</v>
      </c>
      <c r="C507">
        <f t="shared" si="34"/>
        <v>29</v>
      </c>
      <c r="D507">
        <f t="shared" si="35"/>
        <v>780066371</v>
      </c>
      <c r="E507" s="1" t="s">
        <v>59</v>
      </c>
      <c r="F507">
        <v>536870882</v>
      </c>
      <c r="G507">
        <v>15530</v>
      </c>
      <c r="H507">
        <v>1383</v>
      </c>
      <c r="I507">
        <v>312</v>
      </c>
      <c r="J507">
        <v>137</v>
      </c>
      <c r="K507">
        <v>46</v>
      </c>
      <c r="L507">
        <v>32</v>
      </c>
      <c r="M507">
        <v>28</v>
      </c>
      <c r="N507">
        <v>27</v>
      </c>
      <c r="O507">
        <v>10</v>
      </c>
      <c r="P507">
        <v>7</v>
      </c>
      <c r="Q507">
        <v>7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</row>
    <row r="508" spans="2:23" hidden="1" x14ac:dyDescent="0.25">
      <c r="B508" t="str">
        <f t="shared" si="33"/>
        <v>EA0B063</v>
      </c>
      <c r="C508">
        <f t="shared" si="34"/>
        <v>29</v>
      </c>
      <c r="D508">
        <f t="shared" si="35"/>
        <v>782282851</v>
      </c>
      <c r="E508" s="1" t="s">
        <v>512</v>
      </c>
      <c r="F508">
        <v>536870882</v>
      </c>
      <c r="G508">
        <v>28734</v>
      </c>
      <c r="H508">
        <v>1199</v>
      </c>
      <c r="I508">
        <v>265</v>
      </c>
      <c r="J508">
        <v>118</v>
      </c>
      <c r="K508">
        <v>108</v>
      </c>
      <c r="L508">
        <v>23</v>
      </c>
      <c r="M508">
        <v>23</v>
      </c>
      <c r="N508">
        <v>10</v>
      </c>
      <c r="O508">
        <v>10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2:23" hidden="1" x14ac:dyDescent="0.25">
      <c r="B509" t="str">
        <f t="shared" si="33"/>
        <v>149539DB</v>
      </c>
      <c r="C509">
        <f t="shared" si="34"/>
        <v>29</v>
      </c>
      <c r="D509">
        <f t="shared" si="35"/>
        <v>882194907</v>
      </c>
      <c r="E509" s="1" t="s">
        <v>69</v>
      </c>
      <c r="F509">
        <v>536870882</v>
      </c>
      <c r="G509">
        <v>16252</v>
      </c>
      <c r="H509">
        <v>1219</v>
      </c>
      <c r="I509">
        <v>302</v>
      </c>
      <c r="J509">
        <v>61</v>
      </c>
      <c r="K509">
        <v>59</v>
      </c>
      <c r="L509">
        <v>41</v>
      </c>
      <c r="M509">
        <v>22</v>
      </c>
      <c r="N509">
        <v>20</v>
      </c>
      <c r="O509">
        <v>20</v>
      </c>
      <c r="P509">
        <v>4</v>
      </c>
      <c r="Q509">
        <v>3</v>
      </c>
      <c r="R509">
        <v>3</v>
      </c>
      <c r="S509">
        <v>3</v>
      </c>
      <c r="T509">
        <v>3</v>
      </c>
      <c r="U509">
        <v>0</v>
      </c>
      <c r="V509">
        <v>0</v>
      </c>
      <c r="W509">
        <v>0</v>
      </c>
    </row>
    <row r="510" spans="2:23" hidden="1" x14ac:dyDescent="0.25">
      <c r="B510" t="str">
        <f t="shared" si="33"/>
        <v>184F7B17</v>
      </c>
      <c r="C510">
        <f t="shared" si="34"/>
        <v>29</v>
      </c>
      <c r="D510">
        <f t="shared" si="35"/>
        <v>944732951</v>
      </c>
      <c r="E510" s="1" t="s">
        <v>78</v>
      </c>
      <c r="F510">
        <v>97</v>
      </c>
      <c r="G510">
        <v>97</v>
      </c>
      <c r="H510">
        <v>35</v>
      </c>
      <c r="I510">
        <v>35</v>
      </c>
      <c r="J510">
        <v>35</v>
      </c>
      <c r="K510">
        <v>35</v>
      </c>
      <c r="L510">
        <v>35</v>
      </c>
      <c r="M510">
        <v>35</v>
      </c>
      <c r="N510">
        <v>35</v>
      </c>
      <c r="O510">
        <v>35</v>
      </c>
      <c r="P510">
        <v>5</v>
      </c>
      <c r="Q510">
        <v>5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0</v>
      </c>
    </row>
    <row r="511" spans="2:23" hidden="1" x14ac:dyDescent="0.25">
      <c r="B511" t="str">
        <f t="shared" si="33"/>
        <v>19E925E7</v>
      </c>
      <c r="C511">
        <f t="shared" si="34"/>
        <v>29</v>
      </c>
      <c r="D511">
        <f t="shared" si="35"/>
        <v>971580903</v>
      </c>
      <c r="E511" s="1" t="s">
        <v>82</v>
      </c>
      <c r="F511">
        <v>16356</v>
      </c>
      <c r="G511">
        <v>16356</v>
      </c>
      <c r="H511">
        <v>16356</v>
      </c>
      <c r="I511">
        <v>16356</v>
      </c>
      <c r="J511">
        <v>66</v>
      </c>
      <c r="K511">
        <v>66</v>
      </c>
      <c r="L511">
        <v>26</v>
      </c>
      <c r="M511">
        <v>26</v>
      </c>
      <c r="N511">
        <v>12</v>
      </c>
      <c r="O511">
        <v>12</v>
      </c>
      <c r="P511">
        <v>3</v>
      </c>
      <c r="Q511">
        <v>3</v>
      </c>
      <c r="R511">
        <v>3</v>
      </c>
      <c r="S511">
        <v>3</v>
      </c>
      <c r="T511">
        <v>1</v>
      </c>
      <c r="U511">
        <v>1</v>
      </c>
      <c r="V511">
        <v>0</v>
      </c>
      <c r="W511">
        <v>0</v>
      </c>
    </row>
    <row r="512" spans="2:23" hidden="1" x14ac:dyDescent="0.25">
      <c r="B512" t="str">
        <f t="shared" si="33"/>
        <v>1C2A150F</v>
      </c>
      <c r="C512">
        <f t="shared" si="34"/>
        <v>29</v>
      </c>
      <c r="D512">
        <f t="shared" si="35"/>
        <v>1009390863</v>
      </c>
      <c r="E512" s="1" t="s">
        <v>86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18</v>
      </c>
      <c r="O512">
        <v>18</v>
      </c>
      <c r="P512">
        <v>2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2:23" hidden="1" x14ac:dyDescent="0.25">
      <c r="B513" t="str">
        <f t="shared" si="33"/>
        <v>2F</v>
      </c>
      <c r="C513">
        <f t="shared" si="34"/>
        <v>30</v>
      </c>
      <c r="D513">
        <f t="shared" si="35"/>
        <v>1073741871</v>
      </c>
      <c r="E513" s="1" t="s">
        <v>487</v>
      </c>
      <c r="F513">
        <v>536870881</v>
      </c>
      <c r="G513">
        <v>536870881</v>
      </c>
      <c r="H513">
        <v>1225</v>
      </c>
      <c r="I513">
        <v>1225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2:23" hidden="1" x14ac:dyDescent="0.25">
      <c r="B514" t="str">
        <f t="shared" ref="B514:B577" si="36">DEC2HEX(_xlfn.BITAND(D514, (2^C514)-1))</f>
        <v>53</v>
      </c>
      <c r="C514">
        <f t="shared" ref="C514:C577" si="37">_xlfn.FLOOR.MATH(LOG(D514,2),1)</f>
        <v>30</v>
      </c>
      <c r="D514">
        <f t="shared" ref="D514:D577" si="38">HEX2DEC(E514)*2+1</f>
        <v>1073741907</v>
      </c>
      <c r="E514" s="1" t="s">
        <v>518</v>
      </c>
      <c r="F514">
        <v>1073741793</v>
      </c>
      <c r="G514">
        <v>12003</v>
      </c>
      <c r="H514">
        <v>1899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2:23" hidden="1" x14ac:dyDescent="0.25">
      <c r="B515" t="str">
        <f t="shared" si="36"/>
        <v>B9</v>
      </c>
      <c r="C515">
        <f t="shared" si="37"/>
        <v>30</v>
      </c>
      <c r="D515">
        <f t="shared" si="38"/>
        <v>1073742009</v>
      </c>
      <c r="E515" s="1" t="s">
        <v>90</v>
      </c>
      <c r="F515">
        <v>536870881</v>
      </c>
      <c r="G515">
        <v>536870881</v>
      </c>
      <c r="H515">
        <v>2533</v>
      </c>
      <c r="I515">
        <v>2533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2:23" hidden="1" x14ac:dyDescent="0.25">
      <c r="B516" t="str">
        <f t="shared" si="36"/>
        <v>2FDAD5</v>
      </c>
      <c r="C516">
        <f t="shared" si="37"/>
        <v>30</v>
      </c>
      <c r="D516">
        <f t="shared" si="38"/>
        <v>1076878037</v>
      </c>
      <c r="E516" s="1" t="s">
        <v>91</v>
      </c>
      <c r="F516">
        <v>1503</v>
      </c>
      <c r="G516">
        <v>1503</v>
      </c>
      <c r="H516">
        <v>484</v>
      </c>
      <c r="I516">
        <v>484</v>
      </c>
      <c r="J516">
        <v>483</v>
      </c>
      <c r="K516">
        <v>483</v>
      </c>
      <c r="L516">
        <v>41</v>
      </c>
      <c r="M516">
        <v>41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0</v>
      </c>
      <c r="U516">
        <v>0</v>
      </c>
      <c r="V516">
        <v>0</v>
      </c>
      <c r="W516">
        <v>0</v>
      </c>
    </row>
    <row r="517" spans="2:23" hidden="1" x14ac:dyDescent="0.25">
      <c r="B517" t="str">
        <f t="shared" si="36"/>
        <v>1667891</v>
      </c>
      <c r="C517">
        <f t="shared" si="37"/>
        <v>30</v>
      </c>
      <c r="D517">
        <f t="shared" si="38"/>
        <v>1097234577</v>
      </c>
      <c r="E517" s="1" t="s">
        <v>92</v>
      </c>
      <c r="F517">
        <v>1073741793</v>
      </c>
      <c r="G517">
        <v>66878</v>
      </c>
      <c r="H517">
        <v>1308</v>
      </c>
      <c r="I517">
        <v>558</v>
      </c>
      <c r="J517">
        <v>121</v>
      </c>
      <c r="K517">
        <v>76</v>
      </c>
      <c r="L517">
        <v>36</v>
      </c>
      <c r="M517">
        <v>32</v>
      </c>
      <c r="N517">
        <v>30</v>
      </c>
      <c r="O517">
        <v>12</v>
      </c>
      <c r="P517">
        <v>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2:23" hidden="1" x14ac:dyDescent="0.25">
      <c r="B518" t="str">
        <f t="shared" si="36"/>
        <v>4644AE3</v>
      </c>
      <c r="C518">
        <f t="shared" si="37"/>
        <v>30</v>
      </c>
      <c r="D518">
        <f t="shared" si="38"/>
        <v>1147423459</v>
      </c>
      <c r="E518" s="1" t="s">
        <v>535</v>
      </c>
      <c r="F518">
        <v>1073741793</v>
      </c>
      <c r="G518">
        <v>5271</v>
      </c>
      <c r="H518">
        <v>614</v>
      </c>
      <c r="I518">
        <v>272</v>
      </c>
      <c r="J518">
        <v>146</v>
      </c>
      <c r="K518">
        <v>58</v>
      </c>
      <c r="L518">
        <v>44</v>
      </c>
      <c r="M518">
        <v>44</v>
      </c>
      <c r="N518">
        <v>19</v>
      </c>
      <c r="O518">
        <v>5</v>
      </c>
      <c r="P518">
        <v>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2:23" hidden="1" x14ac:dyDescent="0.25">
      <c r="B519" t="str">
        <f t="shared" si="36"/>
        <v>4A8653B</v>
      </c>
      <c r="C519">
        <f t="shared" si="37"/>
        <v>30</v>
      </c>
      <c r="D519">
        <f t="shared" si="38"/>
        <v>1151886651</v>
      </c>
      <c r="E519" s="1" t="s">
        <v>97</v>
      </c>
      <c r="F519">
        <v>536870881</v>
      </c>
      <c r="G519">
        <v>536870881</v>
      </c>
      <c r="H519">
        <v>3769</v>
      </c>
      <c r="I519">
        <v>3769</v>
      </c>
      <c r="J519">
        <v>99</v>
      </c>
      <c r="K519">
        <v>99</v>
      </c>
      <c r="L519">
        <v>44</v>
      </c>
      <c r="M519">
        <v>44</v>
      </c>
      <c r="N519">
        <v>10</v>
      </c>
      <c r="O519">
        <v>10</v>
      </c>
      <c r="P519">
        <v>6</v>
      </c>
      <c r="Q519">
        <v>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2:23" hidden="1" x14ac:dyDescent="0.25">
      <c r="B520" t="str">
        <f t="shared" si="36"/>
        <v>53BE359</v>
      </c>
      <c r="C520">
        <f t="shared" si="37"/>
        <v>30</v>
      </c>
      <c r="D520">
        <f t="shared" si="38"/>
        <v>1161552729</v>
      </c>
      <c r="E520" s="1" t="s">
        <v>98</v>
      </c>
      <c r="F520">
        <v>153391659</v>
      </c>
      <c r="G520">
        <v>54693</v>
      </c>
      <c r="H520">
        <v>961</v>
      </c>
      <c r="I520">
        <v>243</v>
      </c>
      <c r="J520">
        <v>138</v>
      </c>
      <c r="K520">
        <v>73</v>
      </c>
      <c r="L520">
        <v>46</v>
      </c>
      <c r="M520">
        <v>22</v>
      </c>
      <c r="N520">
        <v>11</v>
      </c>
      <c r="O520">
        <v>11</v>
      </c>
      <c r="P520">
        <v>10</v>
      </c>
      <c r="Q520">
        <v>8</v>
      </c>
      <c r="R520">
        <v>7</v>
      </c>
      <c r="S520">
        <v>5</v>
      </c>
      <c r="T520">
        <v>4</v>
      </c>
      <c r="U520">
        <v>0</v>
      </c>
      <c r="V520">
        <v>0</v>
      </c>
      <c r="W520">
        <v>0</v>
      </c>
    </row>
    <row r="521" spans="2:23" hidden="1" x14ac:dyDescent="0.25">
      <c r="B521" t="str">
        <f t="shared" si="36"/>
        <v>626DCAD</v>
      </c>
      <c r="C521">
        <f t="shared" si="37"/>
        <v>30</v>
      </c>
      <c r="D521">
        <f t="shared" si="38"/>
        <v>1176951981</v>
      </c>
      <c r="E521" s="1" t="s">
        <v>536</v>
      </c>
      <c r="F521">
        <v>11176590</v>
      </c>
      <c r="G521">
        <v>11176590</v>
      </c>
      <c r="H521">
        <v>1550</v>
      </c>
      <c r="I521">
        <v>1550</v>
      </c>
      <c r="J521">
        <v>83</v>
      </c>
      <c r="K521">
        <v>83</v>
      </c>
      <c r="L521">
        <v>27</v>
      </c>
      <c r="M521">
        <v>27</v>
      </c>
      <c r="N521">
        <v>23</v>
      </c>
      <c r="O521">
        <v>23</v>
      </c>
      <c r="P521">
        <v>9</v>
      </c>
      <c r="Q521">
        <v>9</v>
      </c>
      <c r="R521">
        <v>9</v>
      </c>
      <c r="S521">
        <v>9</v>
      </c>
      <c r="T521">
        <v>0</v>
      </c>
      <c r="U521">
        <v>0</v>
      </c>
      <c r="V521">
        <v>0</v>
      </c>
      <c r="W521">
        <v>0</v>
      </c>
    </row>
    <row r="522" spans="2:23" hidden="1" x14ac:dyDescent="0.25">
      <c r="B522" t="str">
        <f t="shared" si="36"/>
        <v>6D305C7</v>
      </c>
      <c r="C522">
        <f t="shared" si="37"/>
        <v>30</v>
      </c>
      <c r="D522">
        <f t="shared" si="38"/>
        <v>1188234695</v>
      </c>
      <c r="E522" s="1" t="s">
        <v>538</v>
      </c>
      <c r="F522">
        <v>1073741793</v>
      </c>
      <c r="G522">
        <v>49379</v>
      </c>
      <c r="H522">
        <v>869</v>
      </c>
      <c r="I522">
        <v>444</v>
      </c>
      <c r="J522">
        <v>118</v>
      </c>
      <c r="K522">
        <v>72</v>
      </c>
      <c r="L522">
        <v>33</v>
      </c>
      <c r="M522">
        <v>25</v>
      </c>
      <c r="N522">
        <v>19</v>
      </c>
      <c r="O522">
        <v>15</v>
      </c>
      <c r="P522">
        <v>11</v>
      </c>
      <c r="Q522">
        <v>10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2:23" hidden="1" x14ac:dyDescent="0.25">
      <c r="B523" t="str">
        <f t="shared" si="36"/>
        <v>8580D09</v>
      </c>
      <c r="C523">
        <f t="shared" si="37"/>
        <v>30</v>
      </c>
      <c r="D523">
        <f t="shared" si="38"/>
        <v>1213730057</v>
      </c>
      <c r="E523" s="1" t="s">
        <v>103</v>
      </c>
      <c r="F523">
        <v>228</v>
      </c>
      <c r="G523">
        <v>228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2:23" hidden="1" x14ac:dyDescent="0.25">
      <c r="B524" t="str">
        <f t="shared" si="36"/>
        <v>8D18D39</v>
      </c>
      <c r="C524">
        <f t="shared" si="37"/>
        <v>30</v>
      </c>
      <c r="D524">
        <f t="shared" si="38"/>
        <v>1221692729</v>
      </c>
      <c r="E524" s="1" t="s">
        <v>104</v>
      </c>
      <c r="F524">
        <v>222</v>
      </c>
      <c r="G524">
        <v>222</v>
      </c>
      <c r="H524">
        <v>35</v>
      </c>
      <c r="I524">
        <v>35</v>
      </c>
      <c r="J524">
        <v>35</v>
      </c>
      <c r="K524">
        <v>35</v>
      </c>
      <c r="L524">
        <v>35</v>
      </c>
      <c r="M524">
        <v>35</v>
      </c>
      <c r="N524">
        <v>35</v>
      </c>
      <c r="O524">
        <v>35</v>
      </c>
      <c r="P524">
        <v>4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2:23" hidden="1" x14ac:dyDescent="0.25">
      <c r="B525" t="str">
        <f t="shared" si="36"/>
        <v>922D0AB</v>
      </c>
      <c r="C525">
        <f t="shared" si="37"/>
        <v>30</v>
      </c>
      <c r="D525">
        <f t="shared" si="38"/>
        <v>1227018411</v>
      </c>
      <c r="E525" s="1" t="s">
        <v>545</v>
      </c>
      <c r="F525">
        <v>1073741793</v>
      </c>
      <c r="G525">
        <v>55553</v>
      </c>
      <c r="H525">
        <v>1243</v>
      </c>
      <c r="I525">
        <v>361</v>
      </c>
      <c r="J525">
        <v>114</v>
      </c>
      <c r="K525">
        <v>74</v>
      </c>
      <c r="L525">
        <v>49</v>
      </c>
      <c r="M525">
        <v>27</v>
      </c>
      <c r="N525">
        <v>19</v>
      </c>
      <c r="O525">
        <v>19</v>
      </c>
      <c r="P525">
        <v>12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2:23" hidden="1" x14ac:dyDescent="0.25">
      <c r="B526" t="str">
        <f t="shared" si="36"/>
        <v>DA63A79</v>
      </c>
      <c r="C526">
        <f t="shared" si="37"/>
        <v>30</v>
      </c>
      <c r="D526">
        <f t="shared" si="38"/>
        <v>1302739577</v>
      </c>
      <c r="E526" s="1" t="s">
        <v>113</v>
      </c>
      <c r="F526">
        <v>1073741793</v>
      </c>
      <c r="G526">
        <v>38136</v>
      </c>
      <c r="H526">
        <v>1617</v>
      </c>
      <c r="I526">
        <v>463</v>
      </c>
      <c r="J526">
        <v>123</v>
      </c>
      <c r="K526">
        <v>81</v>
      </c>
      <c r="L526">
        <v>44</v>
      </c>
      <c r="M526">
        <v>24</v>
      </c>
      <c r="N526">
        <v>16</v>
      </c>
      <c r="O526">
        <v>15</v>
      </c>
      <c r="P526">
        <v>15</v>
      </c>
      <c r="Q526">
        <v>3</v>
      </c>
      <c r="R526">
        <v>3</v>
      </c>
      <c r="S526">
        <v>3</v>
      </c>
      <c r="T526">
        <v>3</v>
      </c>
      <c r="U526">
        <v>0</v>
      </c>
      <c r="V526">
        <v>0</v>
      </c>
      <c r="W526">
        <v>0</v>
      </c>
    </row>
    <row r="527" spans="2:23" hidden="1" x14ac:dyDescent="0.25">
      <c r="B527" t="str">
        <f t="shared" si="36"/>
        <v>E51F75B</v>
      </c>
      <c r="C527">
        <f t="shared" si="37"/>
        <v>30</v>
      </c>
      <c r="D527">
        <f t="shared" si="38"/>
        <v>1313994587</v>
      </c>
      <c r="E527" s="1" t="s">
        <v>114</v>
      </c>
      <c r="F527">
        <v>1073741793</v>
      </c>
      <c r="G527">
        <v>18343</v>
      </c>
      <c r="H527">
        <v>1383</v>
      </c>
      <c r="I527">
        <v>383</v>
      </c>
      <c r="J527">
        <v>166</v>
      </c>
      <c r="K527">
        <v>46</v>
      </c>
      <c r="L527">
        <v>35</v>
      </c>
      <c r="M527">
        <v>24</v>
      </c>
      <c r="N527">
        <v>9</v>
      </c>
      <c r="O527">
        <v>8</v>
      </c>
      <c r="P527">
        <v>8</v>
      </c>
      <c r="Q527">
        <v>7</v>
      </c>
      <c r="R527">
        <v>7</v>
      </c>
      <c r="S527">
        <v>5</v>
      </c>
      <c r="T527">
        <v>4</v>
      </c>
      <c r="U527">
        <v>2</v>
      </c>
      <c r="V527">
        <v>1</v>
      </c>
      <c r="W527">
        <v>0</v>
      </c>
    </row>
    <row r="528" spans="2:23" hidden="1" x14ac:dyDescent="0.25">
      <c r="B528" t="str">
        <f t="shared" si="36"/>
        <v>112FF0CB</v>
      </c>
      <c r="C528">
        <f t="shared" si="37"/>
        <v>30</v>
      </c>
      <c r="D528">
        <f t="shared" si="38"/>
        <v>1362096331</v>
      </c>
      <c r="E528" s="1" t="s">
        <v>121</v>
      </c>
      <c r="F528">
        <v>1073741793</v>
      </c>
      <c r="G528">
        <v>54065</v>
      </c>
      <c r="H528">
        <v>2555</v>
      </c>
      <c r="I528">
        <v>395</v>
      </c>
      <c r="J528">
        <v>143</v>
      </c>
      <c r="K528">
        <v>58</v>
      </c>
      <c r="L528">
        <v>24</v>
      </c>
      <c r="M528">
        <v>24</v>
      </c>
      <c r="N528">
        <v>19</v>
      </c>
      <c r="O528">
        <v>9</v>
      </c>
      <c r="P528">
        <v>9</v>
      </c>
      <c r="Q528">
        <v>9</v>
      </c>
      <c r="R528">
        <v>8</v>
      </c>
      <c r="S528">
        <v>8</v>
      </c>
      <c r="T528">
        <v>1</v>
      </c>
      <c r="U528">
        <v>0</v>
      </c>
      <c r="V528">
        <v>0</v>
      </c>
      <c r="W528">
        <v>0</v>
      </c>
    </row>
    <row r="529" spans="2:23" hidden="1" x14ac:dyDescent="0.25">
      <c r="B529" t="str">
        <f t="shared" si="36"/>
        <v>121ADA1D</v>
      </c>
      <c r="C529">
        <f t="shared" si="37"/>
        <v>30</v>
      </c>
      <c r="D529">
        <f t="shared" si="38"/>
        <v>1377491485</v>
      </c>
      <c r="E529" s="1" t="s">
        <v>127</v>
      </c>
      <c r="F529">
        <v>357886605</v>
      </c>
      <c r="G529">
        <v>35049</v>
      </c>
      <c r="H529">
        <v>2011</v>
      </c>
      <c r="I529">
        <v>496</v>
      </c>
      <c r="J529">
        <v>111</v>
      </c>
      <c r="K529">
        <v>80</v>
      </c>
      <c r="L529">
        <v>32</v>
      </c>
      <c r="M529">
        <v>23</v>
      </c>
      <c r="N529">
        <v>14</v>
      </c>
      <c r="O529">
        <v>11</v>
      </c>
      <c r="P529">
        <v>11</v>
      </c>
      <c r="Q529">
        <v>11</v>
      </c>
      <c r="R529">
        <v>11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2:23" hidden="1" x14ac:dyDescent="0.25">
      <c r="B530" t="str">
        <f t="shared" si="36"/>
        <v>14B7233B</v>
      </c>
      <c r="C530">
        <f t="shared" si="37"/>
        <v>30</v>
      </c>
      <c r="D530">
        <f t="shared" si="38"/>
        <v>1421288251</v>
      </c>
      <c r="E530" s="1" t="s">
        <v>132</v>
      </c>
      <c r="F530">
        <v>1073741793</v>
      </c>
      <c r="G530">
        <v>81187</v>
      </c>
      <c r="H530">
        <v>1579</v>
      </c>
      <c r="I530">
        <v>786</v>
      </c>
      <c r="J530">
        <v>104</v>
      </c>
      <c r="K530">
        <v>68</v>
      </c>
      <c r="L530">
        <v>44</v>
      </c>
      <c r="M530">
        <v>22</v>
      </c>
      <c r="N530">
        <v>13</v>
      </c>
      <c r="O530">
        <v>6</v>
      </c>
      <c r="P530">
        <v>6</v>
      </c>
      <c r="Q530">
        <v>6</v>
      </c>
      <c r="R530">
        <v>6</v>
      </c>
      <c r="S530">
        <v>3</v>
      </c>
      <c r="T530">
        <v>3</v>
      </c>
      <c r="U530">
        <v>0</v>
      </c>
      <c r="V530">
        <v>0</v>
      </c>
      <c r="W530">
        <v>0</v>
      </c>
    </row>
    <row r="531" spans="2:23" hidden="1" x14ac:dyDescent="0.25">
      <c r="B531" t="str">
        <f t="shared" si="36"/>
        <v>15367C2B</v>
      </c>
      <c r="C531">
        <f t="shared" si="37"/>
        <v>30</v>
      </c>
      <c r="D531">
        <f t="shared" si="38"/>
        <v>1429634091</v>
      </c>
      <c r="E531" s="1" t="s">
        <v>134</v>
      </c>
      <c r="F531">
        <v>993</v>
      </c>
      <c r="G531">
        <v>993</v>
      </c>
      <c r="H531">
        <v>993</v>
      </c>
      <c r="I531">
        <v>993</v>
      </c>
      <c r="J531">
        <v>993</v>
      </c>
      <c r="K531">
        <v>96</v>
      </c>
      <c r="L531">
        <v>50</v>
      </c>
      <c r="M531">
        <v>27</v>
      </c>
      <c r="N531">
        <v>16</v>
      </c>
      <c r="O531">
        <v>13</v>
      </c>
      <c r="P531">
        <v>3</v>
      </c>
      <c r="Q531">
        <v>3</v>
      </c>
      <c r="R531">
        <v>3</v>
      </c>
      <c r="S531">
        <v>3</v>
      </c>
      <c r="T531">
        <v>2</v>
      </c>
      <c r="U531">
        <v>0</v>
      </c>
      <c r="V531">
        <v>0</v>
      </c>
      <c r="W531">
        <v>0</v>
      </c>
    </row>
    <row r="532" spans="2:23" hidden="1" x14ac:dyDescent="0.25">
      <c r="B532" t="str">
        <f t="shared" si="36"/>
        <v>15A94AD5</v>
      </c>
      <c r="C532">
        <f t="shared" si="37"/>
        <v>30</v>
      </c>
      <c r="D532">
        <f t="shared" si="38"/>
        <v>1437158101</v>
      </c>
      <c r="E532" s="1" t="s">
        <v>136</v>
      </c>
      <c r="F532">
        <v>32740</v>
      </c>
      <c r="G532">
        <v>32740</v>
      </c>
      <c r="H532">
        <v>16356</v>
      </c>
      <c r="I532">
        <v>16356</v>
      </c>
      <c r="J532">
        <v>138</v>
      </c>
      <c r="K532">
        <v>138</v>
      </c>
      <c r="L532">
        <v>25</v>
      </c>
      <c r="M532">
        <v>25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</row>
    <row r="533" spans="2:23" hidden="1" x14ac:dyDescent="0.25">
      <c r="B533" t="str">
        <f t="shared" si="36"/>
        <v>15BE755F</v>
      </c>
      <c r="C533">
        <f t="shared" si="37"/>
        <v>30</v>
      </c>
      <c r="D533">
        <f t="shared" si="38"/>
        <v>1438545247</v>
      </c>
      <c r="E533" s="1" t="s">
        <v>137</v>
      </c>
      <c r="F533">
        <v>32737</v>
      </c>
      <c r="G533">
        <v>32737</v>
      </c>
      <c r="H533">
        <v>32737</v>
      </c>
      <c r="I533">
        <v>514</v>
      </c>
      <c r="J533">
        <v>237</v>
      </c>
      <c r="K533">
        <v>74</v>
      </c>
      <c r="L533">
        <v>23</v>
      </c>
      <c r="M533">
        <v>23</v>
      </c>
      <c r="N533">
        <v>16</v>
      </c>
      <c r="O533">
        <v>5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</row>
    <row r="534" spans="2:23" hidden="1" x14ac:dyDescent="0.25">
      <c r="B534" t="str">
        <f t="shared" si="36"/>
        <v>172CFDF3</v>
      </c>
      <c r="C534">
        <f t="shared" si="37"/>
        <v>30</v>
      </c>
      <c r="D534">
        <f t="shared" si="38"/>
        <v>1462566387</v>
      </c>
      <c r="E534" s="1" t="s">
        <v>139</v>
      </c>
      <c r="F534">
        <v>8371683</v>
      </c>
      <c r="G534">
        <v>38564</v>
      </c>
      <c r="H534">
        <v>1777</v>
      </c>
      <c r="I534">
        <v>396</v>
      </c>
      <c r="J534">
        <v>63</v>
      </c>
      <c r="K534">
        <v>63</v>
      </c>
      <c r="L534">
        <v>34</v>
      </c>
      <c r="M534">
        <v>22</v>
      </c>
      <c r="N534">
        <v>19</v>
      </c>
      <c r="O534">
        <v>16</v>
      </c>
      <c r="P534">
        <v>16</v>
      </c>
      <c r="Q534">
        <v>3</v>
      </c>
      <c r="R534">
        <v>3</v>
      </c>
      <c r="S534">
        <v>3</v>
      </c>
      <c r="T534">
        <v>1</v>
      </c>
      <c r="U534">
        <v>1</v>
      </c>
      <c r="V534">
        <v>1</v>
      </c>
      <c r="W534">
        <v>1</v>
      </c>
    </row>
    <row r="535" spans="2:23" hidden="1" x14ac:dyDescent="0.25">
      <c r="B535" t="str">
        <f t="shared" si="36"/>
        <v>1DF68557</v>
      </c>
      <c r="C535">
        <f t="shared" si="37"/>
        <v>30</v>
      </c>
      <c r="D535">
        <f t="shared" si="38"/>
        <v>1576437079</v>
      </c>
      <c r="E535" s="1" t="s">
        <v>156</v>
      </c>
      <c r="F535">
        <v>1073741793</v>
      </c>
      <c r="G535">
        <v>19534</v>
      </c>
      <c r="H535">
        <v>1765</v>
      </c>
      <c r="I535">
        <v>342</v>
      </c>
      <c r="J535">
        <v>267</v>
      </c>
      <c r="K535">
        <v>56</v>
      </c>
      <c r="L535">
        <v>47</v>
      </c>
      <c r="M535">
        <v>23</v>
      </c>
      <c r="N535">
        <v>16</v>
      </c>
      <c r="O535">
        <v>9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0</v>
      </c>
    </row>
    <row r="536" spans="2:23" hidden="1" x14ac:dyDescent="0.25">
      <c r="B536" t="str">
        <f t="shared" si="36"/>
        <v>2030B9C7</v>
      </c>
      <c r="C536">
        <f t="shared" si="37"/>
        <v>30</v>
      </c>
      <c r="D536">
        <f t="shared" si="38"/>
        <v>1613806023</v>
      </c>
      <c r="E536" s="1" t="s">
        <v>161</v>
      </c>
      <c r="F536">
        <v>536870881</v>
      </c>
      <c r="G536">
        <v>536870881</v>
      </c>
      <c r="H536">
        <v>1762</v>
      </c>
      <c r="I536">
        <v>1762</v>
      </c>
      <c r="J536">
        <v>148</v>
      </c>
      <c r="K536">
        <v>148</v>
      </c>
      <c r="L536">
        <v>31</v>
      </c>
      <c r="M536">
        <v>31</v>
      </c>
      <c r="N536">
        <v>15</v>
      </c>
      <c r="O536">
        <v>15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2:23" hidden="1" x14ac:dyDescent="0.25">
      <c r="B537" t="str">
        <f t="shared" si="36"/>
        <v>2220E663</v>
      </c>
      <c r="C537">
        <f t="shared" si="37"/>
        <v>30</v>
      </c>
      <c r="D537">
        <f t="shared" si="38"/>
        <v>1646323299</v>
      </c>
      <c r="E537" s="1" t="s">
        <v>548</v>
      </c>
      <c r="F537">
        <v>1073741793</v>
      </c>
      <c r="G537">
        <v>55080</v>
      </c>
      <c r="H537">
        <v>4958</v>
      </c>
      <c r="I537">
        <v>457</v>
      </c>
      <c r="J537">
        <v>158</v>
      </c>
      <c r="K537">
        <v>77</v>
      </c>
      <c r="L537">
        <v>36</v>
      </c>
      <c r="M537">
        <v>21</v>
      </c>
      <c r="N537">
        <v>10</v>
      </c>
      <c r="O537">
        <v>9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2:23" hidden="1" x14ac:dyDescent="0.25">
      <c r="B538" t="str">
        <f t="shared" si="36"/>
        <v>2268545F</v>
      </c>
      <c r="C538">
        <f t="shared" si="37"/>
        <v>30</v>
      </c>
      <c r="D538">
        <f t="shared" si="38"/>
        <v>1651004511</v>
      </c>
      <c r="E538" s="1" t="s">
        <v>165</v>
      </c>
      <c r="F538">
        <v>1073741793</v>
      </c>
      <c r="G538">
        <v>212811</v>
      </c>
      <c r="H538">
        <v>1604</v>
      </c>
      <c r="I538">
        <v>318</v>
      </c>
      <c r="J538">
        <v>78</v>
      </c>
      <c r="K538">
        <v>78</v>
      </c>
      <c r="L538">
        <v>41</v>
      </c>
      <c r="M538">
        <v>28</v>
      </c>
      <c r="N538">
        <v>16</v>
      </c>
      <c r="O538">
        <v>15</v>
      </c>
      <c r="P538">
        <v>11</v>
      </c>
      <c r="Q538">
        <v>7</v>
      </c>
      <c r="R538">
        <v>6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2:23" hidden="1" x14ac:dyDescent="0.25">
      <c r="B539" t="str">
        <f t="shared" si="36"/>
        <v>28A55347</v>
      </c>
      <c r="C539">
        <f t="shared" si="37"/>
        <v>30</v>
      </c>
      <c r="D539">
        <f t="shared" si="38"/>
        <v>1755665223</v>
      </c>
      <c r="E539" s="1" t="s">
        <v>170</v>
      </c>
      <c r="F539">
        <v>1073741793</v>
      </c>
      <c r="G539">
        <v>71125</v>
      </c>
      <c r="H539">
        <v>2113</v>
      </c>
      <c r="I539">
        <v>328</v>
      </c>
      <c r="J539">
        <v>112</v>
      </c>
      <c r="K539">
        <v>41</v>
      </c>
      <c r="L539">
        <v>29</v>
      </c>
      <c r="M539">
        <v>25</v>
      </c>
      <c r="N539">
        <v>12</v>
      </c>
      <c r="O539">
        <v>12</v>
      </c>
      <c r="P539">
        <v>12</v>
      </c>
      <c r="Q539">
        <v>12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2:23" hidden="1" x14ac:dyDescent="0.25">
      <c r="B540" t="str">
        <f t="shared" si="36"/>
        <v>2991C01B</v>
      </c>
      <c r="C540">
        <f t="shared" si="37"/>
        <v>30</v>
      </c>
      <c r="D540">
        <f t="shared" si="38"/>
        <v>1771159579</v>
      </c>
      <c r="E540" s="1" t="s">
        <v>171</v>
      </c>
      <c r="F540">
        <v>96</v>
      </c>
      <c r="G540">
        <v>96</v>
      </c>
      <c r="H540">
        <v>40</v>
      </c>
      <c r="I540">
        <v>40</v>
      </c>
      <c r="J540">
        <v>36</v>
      </c>
      <c r="K540">
        <v>36</v>
      </c>
      <c r="L540">
        <v>36</v>
      </c>
      <c r="M540">
        <v>36</v>
      </c>
      <c r="N540">
        <v>36</v>
      </c>
      <c r="O540">
        <v>6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2:23" hidden="1" x14ac:dyDescent="0.25">
      <c r="B541" t="str">
        <f t="shared" si="36"/>
        <v>2B71A17F</v>
      </c>
      <c r="C541">
        <f t="shared" si="37"/>
        <v>30</v>
      </c>
      <c r="D541">
        <f t="shared" si="38"/>
        <v>1802609023</v>
      </c>
      <c r="E541" s="1" t="s">
        <v>172</v>
      </c>
      <c r="F541">
        <v>1073741793</v>
      </c>
      <c r="G541">
        <v>32573</v>
      </c>
      <c r="H541">
        <v>2019</v>
      </c>
      <c r="I541">
        <v>450</v>
      </c>
      <c r="J541">
        <v>96</v>
      </c>
      <c r="K541">
        <v>76</v>
      </c>
      <c r="L541">
        <v>71</v>
      </c>
      <c r="M541">
        <v>24</v>
      </c>
      <c r="N541">
        <v>18</v>
      </c>
      <c r="O541">
        <v>9</v>
      </c>
      <c r="P541">
        <v>4</v>
      </c>
      <c r="Q541">
        <v>4</v>
      </c>
      <c r="R541">
        <v>4</v>
      </c>
      <c r="S541">
        <v>2</v>
      </c>
      <c r="T541">
        <v>1</v>
      </c>
      <c r="U541">
        <v>1</v>
      </c>
      <c r="V541">
        <v>1</v>
      </c>
      <c r="W541">
        <v>0</v>
      </c>
    </row>
    <row r="542" spans="2:23" hidden="1" x14ac:dyDescent="0.25">
      <c r="B542" t="str">
        <f t="shared" si="36"/>
        <v>3934164F</v>
      </c>
      <c r="C542">
        <f t="shared" si="37"/>
        <v>30</v>
      </c>
      <c r="D542">
        <f t="shared" si="38"/>
        <v>2033456719</v>
      </c>
      <c r="E542" s="1" t="s">
        <v>186</v>
      </c>
      <c r="F542">
        <v>56</v>
      </c>
      <c r="G542">
        <v>56</v>
      </c>
      <c r="H542">
        <v>14</v>
      </c>
      <c r="I542">
        <v>14</v>
      </c>
      <c r="J542">
        <v>14</v>
      </c>
      <c r="K542">
        <v>14</v>
      </c>
      <c r="L542">
        <v>14</v>
      </c>
      <c r="M542">
        <v>14</v>
      </c>
      <c r="N542">
        <v>14</v>
      </c>
      <c r="O542">
        <v>14</v>
      </c>
      <c r="P542">
        <v>14</v>
      </c>
      <c r="Q542">
        <v>14</v>
      </c>
      <c r="R542">
        <v>6</v>
      </c>
      <c r="S542">
        <v>6</v>
      </c>
      <c r="T542">
        <v>0</v>
      </c>
      <c r="U542">
        <v>0</v>
      </c>
      <c r="V542">
        <v>0</v>
      </c>
      <c r="W542">
        <v>0</v>
      </c>
    </row>
    <row r="543" spans="2:23" hidden="1" x14ac:dyDescent="0.25">
      <c r="B543" t="str">
        <f t="shared" si="36"/>
        <v>3AC0333F</v>
      </c>
      <c r="C543">
        <f t="shared" si="37"/>
        <v>30</v>
      </c>
      <c r="D543">
        <f t="shared" si="38"/>
        <v>2059416383</v>
      </c>
      <c r="E543" s="1" t="s">
        <v>187</v>
      </c>
      <c r="F543">
        <v>1073741793</v>
      </c>
      <c r="G543">
        <v>32233</v>
      </c>
      <c r="H543">
        <v>1633</v>
      </c>
      <c r="I543">
        <v>385</v>
      </c>
      <c r="J543">
        <v>158</v>
      </c>
      <c r="K543">
        <v>125</v>
      </c>
      <c r="L543">
        <v>29</v>
      </c>
      <c r="M543">
        <v>23</v>
      </c>
      <c r="N543">
        <v>3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</row>
    <row r="544" spans="2:23" hidden="1" x14ac:dyDescent="0.25">
      <c r="B544" t="str">
        <f t="shared" si="36"/>
        <v>9</v>
      </c>
      <c r="C544">
        <f t="shared" si="37"/>
        <v>31</v>
      </c>
      <c r="D544">
        <f t="shared" si="38"/>
        <v>2147483657</v>
      </c>
      <c r="E544" s="1" t="s">
        <v>557</v>
      </c>
      <c r="F544">
        <v>2147483616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2:23" hidden="1" x14ac:dyDescent="0.25">
      <c r="B545" t="str">
        <f t="shared" si="36"/>
        <v>97</v>
      </c>
      <c r="C545">
        <f t="shared" si="37"/>
        <v>31</v>
      </c>
      <c r="D545">
        <f t="shared" si="38"/>
        <v>2147483799</v>
      </c>
      <c r="E545" s="1" t="s">
        <v>193</v>
      </c>
      <c r="F545">
        <v>1073741792</v>
      </c>
      <c r="G545">
        <v>1073741792</v>
      </c>
      <c r="H545">
        <v>2674</v>
      </c>
      <c r="I545">
        <v>2674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2:23" hidden="1" x14ac:dyDescent="0.25">
      <c r="B546" t="str">
        <f t="shared" si="36"/>
        <v>177</v>
      </c>
      <c r="C546">
        <f t="shared" si="37"/>
        <v>31</v>
      </c>
      <c r="D546">
        <f t="shared" si="38"/>
        <v>2147484023</v>
      </c>
      <c r="E546" s="1" t="s">
        <v>194</v>
      </c>
      <c r="F546">
        <v>1073215458</v>
      </c>
      <c r="G546">
        <v>1073215458</v>
      </c>
      <c r="H546">
        <v>3122</v>
      </c>
      <c r="I546">
        <v>3122</v>
      </c>
      <c r="J546">
        <v>3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2:23" hidden="1" x14ac:dyDescent="0.25">
      <c r="B547" t="str">
        <f t="shared" si="36"/>
        <v>C3001</v>
      </c>
      <c r="C547">
        <f t="shared" si="37"/>
        <v>31</v>
      </c>
      <c r="D547">
        <f t="shared" si="38"/>
        <v>2148282369</v>
      </c>
      <c r="E547" s="1" t="s">
        <v>566</v>
      </c>
      <c r="F547">
        <v>32738</v>
      </c>
      <c r="G547">
        <v>32738</v>
      </c>
      <c r="H547">
        <v>32738</v>
      </c>
      <c r="I547">
        <v>32738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2:23" hidden="1" x14ac:dyDescent="0.25">
      <c r="B548" t="str">
        <f t="shared" si="36"/>
        <v>D419FF</v>
      </c>
      <c r="C548">
        <f t="shared" si="37"/>
        <v>31</v>
      </c>
      <c r="D548">
        <f t="shared" si="38"/>
        <v>2161383935</v>
      </c>
      <c r="E548" s="1" t="s">
        <v>199</v>
      </c>
      <c r="F548">
        <v>992</v>
      </c>
      <c r="G548">
        <v>992</v>
      </c>
      <c r="H548">
        <v>992</v>
      </c>
      <c r="I548">
        <v>992</v>
      </c>
      <c r="J548">
        <v>992</v>
      </c>
      <c r="K548">
        <v>992</v>
      </c>
      <c r="L548">
        <v>43</v>
      </c>
      <c r="M548">
        <v>43</v>
      </c>
      <c r="N548">
        <v>10</v>
      </c>
      <c r="O548">
        <v>10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</row>
    <row r="549" spans="2:23" hidden="1" x14ac:dyDescent="0.25">
      <c r="B549" t="str">
        <f t="shared" si="36"/>
        <v>1ABD30B</v>
      </c>
      <c r="C549">
        <f t="shared" si="37"/>
        <v>31</v>
      </c>
      <c r="D549">
        <f t="shared" si="38"/>
        <v>2175521547</v>
      </c>
      <c r="E549" s="1" t="s">
        <v>201</v>
      </c>
      <c r="F549">
        <v>2147483616</v>
      </c>
      <c r="G549">
        <v>57299</v>
      </c>
      <c r="H549">
        <v>1437</v>
      </c>
      <c r="I549">
        <v>158</v>
      </c>
      <c r="J549">
        <v>132</v>
      </c>
      <c r="K549">
        <v>42</v>
      </c>
      <c r="L549">
        <v>42</v>
      </c>
      <c r="M549">
        <v>31</v>
      </c>
      <c r="N549">
        <v>15</v>
      </c>
      <c r="O549">
        <v>15</v>
      </c>
      <c r="P549">
        <v>13</v>
      </c>
      <c r="Q549">
        <v>13</v>
      </c>
      <c r="R549">
        <v>6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2:23" hidden="1" x14ac:dyDescent="0.25">
      <c r="B550" t="str">
        <f t="shared" si="36"/>
        <v>3BE548F</v>
      </c>
      <c r="C550">
        <f t="shared" si="37"/>
        <v>31</v>
      </c>
      <c r="D550">
        <f t="shared" si="38"/>
        <v>2210288783</v>
      </c>
      <c r="E550" s="1" t="s">
        <v>202</v>
      </c>
      <c r="F550">
        <v>2147483616</v>
      </c>
      <c r="G550">
        <v>24992</v>
      </c>
      <c r="H550">
        <v>2361</v>
      </c>
      <c r="I550">
        <v>279</v>
      </c>
      <c r="J550">
        <v>160</v>
      </c>
      <c r="K550">
        <v>67</v>
      </c>
      <c r="L550">
        <v>46</v>
      </c>
      <c r="M550">
        <v>20</v>
      </c>
      <c r="N550">
        <v>12</v>
      </c>
      <c r="O550">
        <v>11</v>
      </c>
      <c r="P550">
        <v>9</v>
      </c>
      <c r="Q550">
        <v>9</v>
      </c>
      <c r="R550">
        <v>9</v>
      </c>
      <c r="S550">
        <v>9</v>
      </c>
      <c r="T550">
        <v>1</v>
      </c>
      <c r="U550">
        <v>0</v>
      </c>
      <c r="V550">
        <v>0</v>
      </c>
      <c r="W550">
        <v>0</v>
      </c>
    </row>
    <row r="551" spans="2:23" hidden="1" x14ac:dyDescent="0.25">
      <c r="B551" t="str">
        <f t="shared" si="36"/>
        <v>AD46A03</v>
      </c>
      <c r="C551">
        <f t="shared" si="37"/>
        <v>31</v>
      </c>
      <c r="D551">
        <f t="shared" si="38"/>
        <v>2329176579</v>
      </c>
      <c r="E551" s="1" t="s">
        <v>208</v>
      </c>
      <c r="F551">
        <v>284</v>
      </c>
      <c r="G551">
        <v>284</v>
      </c>
      <c r="H551">
        <v>47</v>
      </c>
      <c r="I551">
        <v>47</v>
      </c>
      <c r="J551">
        <v>36</v>
      </c>
      <c r="K551">
        <v>36</v>
      </c>
      <c r="L551">
        <v>36</v>
      </c>
      <c r="M551">
        <v>36</v>
      </c>
      <c r="N551">
        <v>36</v>
      </c>
      <c r="O551">
        <v>18</v>
      </c>
      <c r="P551">
        <v>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2:23" hidden="1" x14ac:dyDescent="0.25">
      <c r="B552" t="str">
        <f t="shared" si="36"/>
        <v>C1DC77F</v>
      </c>
      <c r="C552">
        <f t="shared" si="37"/>
        <v>31</v>
      </c>
      <c r="D552">
        <f t="shared" si="38"/>
        <v>2350761855</v>
      </c>
      <c r="E552" s="1" t="s">
        <v>210</v>
      </c>
      <c r="F552">
        <v>2147483616</v>
      </c>
      <c r="G552">
        <v>58790</v>
      </c>
      <c r="H552">
        <v>1420</v>
      </c>
      <c r="I552">
        <v>452</v>
      </c>
      <c r="J552">
        <v>84</v>
      </c>
      <c r="K552">
        <v>52</v>
      </c>
      <c r="L552">
        <v>45</v>
      </c>
      <c r="M552">
        <v>39</v>
      </c>
      <c r="N552">
        <v>35</v>
      </c>
      <c r="O552">
        <v>13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</row>
    <row r="553" spans="2:23" hidden="1" x14ac:dyDescent="0.25">
      <c r="B553" t="str">
        <f t="shared" si="36"/>
        <v>DCAD4F9</v>
      </c>
      <c r="C553">
        <f t="shared" si="37"/>
        <v>31</v>
      </c>
      <c r="D553">
        <f t="shared" si="38"/>
        <v>2378880249</v>
      </c>
      <c r="E553" s="1" t="s">
        <v>215</v>
      </c>
      <c r="F553">
        <v>938599400</v>
      </c>
      <c r="G553">
        <v>938599400</v>
      </c>
      <c r="H553">
        <v>1453</v>
      </c>
      <c r="I553">
        <v>1453</v>
      </c>
      <c r="J553">
        <v>162</v>
      </c>
      <c r="K553">
        <v>162</v>
      </c>
      <c r="L553">
        <v>28</v>
      </c>
      <c r="M553">
        <v>28</v>
      </c>
      <c r="N553">
        <v>17</v>
      </c>
      <c r="O553">
        <v>17</v>
      </c>
      <c r="P553">
        <v>8</v>
      </c>
      <c r="Q553">
        <v>8</v>
      </c>
      <c r="R553">
        <v>8</v>
      </c>
      <c r="S553">
        <v>8</v>
      </c>
      <c r="T553">
        <v>4</v>
      </c>
      <c r="U553">
        <v>4</v>
      </c>
      <c r="V553">
        <v>0</v>
      </c>
      <c r="W553">
        <v>0</v>
      </c>
    </row>
    <row r="554" spans="2:23" hidden="1" x14ac:dyDescent="0.25">
      <c r="B554" t="str">
        <f t="shared" si="36"/>
        <v>E9C0759</v>
      </c>
      <c r="C554">
        <f t="shared" si="37"/>
        <v>31</v>
      </c>
      <c r="D554">
        <f t="shared" si="38"/>
        <v>2392590169</v>
      </c>
      <c r="E554" s="1" t="s">
        <v>217</v>
      </c>
      <c r="F554">
        <v>2147483616</v>
      </c>
      <c r="G554">
        <v>24098</v>
      </c>
      <c r="H554">
        <v>6168</v>
      </c>
      <c r="I554">
        <v>510</v>
      </c>
      <c r="J554">
        <v>149</v>
      </c>
      <c r="K554">
        <v>98</v>
      </c>
      <c r="L554">
        <v>45</v>
      </c>
      <c r="M554">
        <v>22</v>
      </c>
      <c r="N554">
        <v>22</v>
      </c>
      <c r="O554">
        <v>15</v>
      </c>
      <c r="P554">
        <v>9</v>
      </c>
      <c r="Q554">
        <v>3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2:23" hidden="1" x14ac:dyDescent="0.25">
      <c r="B555" t="str">
        <f t="shared" si="36"/>
        <v>FA5B357</v>
      </c>
      <c r="C555">
        <f t="shared" si="37"/>
        <v>31</v>
      </c>
      <c r="D555">
        <f t="shared" si="38"/>
        <v>2410001239</v>
      </c>
      <c r="E555" s="1" t="s">
        <v>219</v>
      </c>
      <c r="F555">
        <v>2147385314</v>
      </c>
      <c r="G555">
        <v>88286</v>
      </c>
      <c r="H555">
        <v>2108</v>
      </c>
      <c r="I555">
        <v>669</v>
      </c>
      <c r="J555">
        <v>191</v>
      </c>
      <c r="K555">
        <v>49</v>
      </c>
      <c r="L555">
        <v>49</v>
      </c>
      <c r="M555">
        <v>29</v>
      </c>
      <c r="N555">
        <v>15</v>
      </c>
      <c r="O555">
        <v>14</v>
      </c>
      <c r="P555">
        <v>7</v>
      </c>
      <c r="Q555">
        <v>6</v>
      </c>
      <c r="R555">
        <v>6</v>
      </c>
      <c r="S555">
        <v>6</v>
      </c>
      <c r="T555">
        <v>5</v>
      </c>
      <c r="U555">
        <v>2</v>
      </c>
      <c r="V555">
        <v>2</v>
      </c>
      <c r="W555">
        <v>0</v>
      </c>
    </row>
    <row r="556" spans="2:23" hidden="1" x14ac:dyDescent="0.25">
      <c r="B556" t="str">
        <f t="shared" si="36"/>
        <v>FCC4AC9</v>
      </c>
      <c r="C556">
        <f t="shared" si="37"/>
        <v>31</v>
      </c>
      <c r="D556">
        <f t="shared" si="38"/>
        <v>2412530377</v>
      </c>
      <c r="E556" s="1" t="s">
        <v>220</v>
      </c>
      <c r="F556">
        <v>357886604</v>
      </c>
      <c r="G556">
        <v>357886604</v>
      </c>
      <c r="H556">
        <v>2703</v>
      </c>
      <c r="I556">
        <v>2703</v>
      </c>
      <c r="J556">
        <v>174</v>
      </c>
      <c r="K556">
        <v>174</v>
      </c>
      <c r="L556">
        <v>39</v>
      </c>
      <c r="M556">
        <v>39</v>
      </c>
      <c r="N556">
        <v>17</v>
      </c>
      <c r="O556">
        <v>17</v>
      </c>
      <c r="P556">
        <v>16</v>
      </c>
      <c r="Q556">
        <v>16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</row>
    <row r="557" spans="2:23" hidden="1" x14ac:dyDescent="0.25">
      <c r="B557" t="str">
        <f t="shared" si="36"/>
        <v>13E5E56B</v>
      </c>
      <c r="C557">
        <f t="shared" si="37"/>
        <v>31</v>
      </c>
      <c r="D557">
        <f t="shared" si="38"/>
        <v>2481317227</v>
      </c>
      <c r="E557" s="1" t="s">
        <v>224</v>
      </c>
      <c r="F557">
        <v>2147483616</v>
      </c>
      <c r="G557">
        <v>79707</v>
      </c>
      <c r="H557">
        <v>2486</v>
      </c>
      <c r="I557">
        <v>574</v>
      </c>
      <c r="J557">
        <v>147</v>
      </c>
      <c r="K557">
        <v>147</v>
      </c>
      <c r="L557">
        <v>36</v>
      </c>
      <c r="M557">
        <v>23</v>
      </c>
      <c r="N557">
        <v>21</v>
      </c>
      <c r="O557">
        <v>13</v>
      </c>
      <c r="P557">
        <v>6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2</v>
      </c>
      <c r="W557">
        <v>0</v>
      </c>
    </row>
    <row r="558" spans="2:23" hidden="1" x14ac:dyDescent="0.25">
      <c r="B558" t="str">
        <f t="shared" si="36"/>
        <v>14619FAD</v>
      </c>
      <c r="C558">
        <f t="shared" si="37"/>
        <v>31</v>
      </c>
      <c r="D558">
        <f t="shared" si="38"/>
        <v>2489425837</v>
      </c>
      <c r="E558" s="1" t="s">
        <v>225</v>
      </c>
      <c r="F558">
        <v>2147483616</v>
      </c>
      <c r="G558">
        <v>39591</v>
      </c>
      <c r="H558">
        <v>1518</v>
      </c>
      <c r="I558">
        <v>320</v>
      </c>
      <c r="J558">
        <v>139</v>
      </c>
      <c r="K558">
        <v>90</v>
      </c>
      <c r="L558">
        <v>81</v>
      </c>
      <c r="M558">
        <v>18</v>
      </c>
      <c r="N558">
        <v>18</v>
      </c>
      <c r="O558">
        <v>14</v>
      </c>
      <c r="P558">
        <v>9</v>
      </c>
      <c r="Q558">
        <v>7</v>
      </c>
      <c r="R558">
        <v>5</v>
      </c>
      <c r="S558">
        <v>5</v>
      </c>
      <c r="T558">
        <v>3</v>
      </c>
      <c r="U558">
        <v>0</v>
      </c>
      <c r="V558">
        <v>0</v>
      </c>
      <c r="W558">
        <v>0</v>
      </c>
    </row>
    <row r="559" spans="2:23" hidden="1" x14ac:dyDescent="0.25">
      <c r="B559" t="str">
        <f t="shared" si="36"/>
        <v>147DACD7</v>
      </c>
      <c r="C559">
        <f t="shared" si="37"/>
        <v>31</v>
      </c>
      <c r="D559">
        <f t="shared" si="38"/>
        <v>2491264215</v>
      </c>
      <c r="E559" s="1" t="s">
        <v>226</v>
      </c>
      <c r="F559">
        <v>2147483616</v>
      </c>
      <c r="G559">
        <v>101769</v>
      </c>
      <c r="H559">
        <v>2646</v>
      </c>
      <c r="I559">
        <v>450</v>
      </c>
      <c r="J559">
        <v>6</v>
      </c>
      <c r="K559">
        <v>6</v>
      </c>
      <c r="L559">
        <v>6</v>
      </c>
      <c r="M559">
        <v>6</v>
      </c>
      <c r="N559">
        <v>6</v>
      </c>
      <c r="O559">
        <v>6</v>
      </c>
      <c r="P559">
        <v>6</v>
      </c>
      <c r="Q559">
        <v>6</v>
      </c>
      <c r="R559">
        <v>6</v>
      </c>
      <c r="S559">
        <v>6</v>
      </c>
      <c r="T559">
        <v>5</v>
      </c>
      <c r="U559">
        <v>2</v>
      </c>
      <c r="V559">
        <v>2</v>
      </c>
      <c r="W559">
        <v>0</v>
      </c>
    </row>
    <row r="560" spans="2:23" hidden="1" x14ac:dyDescent="0.25">
      <c r="B560" t="str">
        <f t="shared" si="36"/>
        <v>14B3C703</v>
      </c>
      <c r="C560">
        <f t="shared" si="37"/>
        <v>31</v>
      </c>
      <c r="D560">
        <f t="shared" si="38"/>
        <v>2494809859</v>
      </c>
      <c r="E560" s="1" t="s">
        <v>227</v>
      </c>
      <c r="F560">
        <v>2147483616</v>
      </c>
      <c r="G560">
        <v>69278</v>
      </c>
      <c r="H560">
        <v>1131</v>
      </c>
      <c r="I560">
        <v>554</v>
      </c>
      <c r="J560">
        <v>124</v>
      </c>
      <c r="K560">
        <v>76</v>
      </c>
      <c r="L560">
        <v>47</v>
      </c>
      <c r="M560">
        <v>43</v>
      </c>
      <c r="N560">
        <v>22</v>
      </c>
      <c r="O560">
        <v>11</v>
      </c>
      <c r="P560">
        <v>11</v>
      </c>
      <c r="Q560">
        <v>10</v>
      </c>
      <c r="R560">
        <v>10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2:23" hidden="1" x14ac:dyDescent="0.25">
      <c r="B561" t="str">
        <f t="shared" si="36"/>
        <v>17E875D3</v>
      </c>
      <c r="C561">
        <f t="shared" si="37"/>
        <v>31</v>
      </c>
      <c r="D561">
        <f t="shared" si="38"/>
        <v>2548594131</v>
      </c>
      <c r="E561" s="1" t="s">
        <v>232</v>
      </c>
      <c r="F561">
        <v>2147483616</v>
      </c>
      <c r="G561">
        <v>68274</v>
      </c>
      <c r="H561">
        <v>2788</v>
      </c>
      <c r="I561">
        <v>1019</v>
      </c>
      <c r="J561">
        <v>147</v>
      </c>
      <c r="K561">
        <v>73</v>
      </c>
      <c r="L561">
        <v>35</v>
      </c>
      <c r="M561">
        <v>21</v>
      </c>
      <c r="N561">
        <v>21</v>
      </c>
      <c r="O561">
        <v>8</v>
      </c>
      <c r="P561">
        <v>8</v>
      </c>
      <c r="Q561">
        <v>8</v>
      </c>
      <c r="R561">
        <v>4</v>
      </c>
      <c r="S561">
        <v>3</v>
      </c>
      <c r="T561">
        <v>2</v>
      </c>
      <c r="U561">
        <v>2</v>
      </c>
      <c r="V561">
        <v>1</v>
      </c>
      <c r="W561">
        <v>0</v>
      </c>
    </row>
    <row r="562" spans="2:23" hidden="1" x14ac:dyDescent="0.25">
      <c r="B562" t="str">
        <f t="shared" si="36"/>
        <v>1FD4D475</v>
      </c>
      <c r="C562">
        <f t="shared" si="37"/>
        <v>31</v>
      </c>
      <c r="D562">
        <f t="shared" si="38"/>
        <v>2681525365</v>
      </c>
      <c r="E562" s="1" t="s">
        <v>245</v>
      </c>
      <c r="F562">
        <v>2147483616</v>
      </c>
      <c r="G562">
        <v>23848</v>
      </c>
      <c r="H562">
        <v>2157</v>
      </c>
      <c r="I562">
        <v>339</v>
      </c>
      <c r="J562">
        <v>40</v>
      </c>
      <c r="K562">
        <v>40</v>
      </c>
      <c r="L562">
        <v>40</v>
      </c>
      <c r="M562">
        <v>26</v>
      </c>
      <c r="N562">
        <v>25</v>
      </c>
      <c r="O562">
        <v>24</v>
      </c>
      <c r="P562">
        <v>10</v>
      </c>
      <c r="Q562">
        <v>3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0</v>
      </c>
    </row>
    <row r="563" spans="2:23" hidden="1" x14ac:dyDescent="0.25">
      <c r="B563" t="str">
        <f t="shared" si="36"/>
        <v>25548665</v>
      </c>
      <c r="C563">
        <f t="shared" si="37"/>
        <v>31</v>
      </c>
      <c r="D563">
        <f t="shared" si="38"/>
        <v>2773780069</v>
      </c>
      <c r="E563" s="1" t="s">
        <v>250</v>
      </c>
      <c r="F563">
        <v>1073741792</v>
      </c>
      <c r="G563">
        <v>1073741792</v>
      </c>
      <c r="H563">
        <v>4957</v>
      </c>
      <c r="I563">
        <v>4957</v>
      </c>
      <c r="J563">
        <v>157</v>
      </c>
      <c r="K563">
        <v>157</v>
      </c>
      <c r="L563">
        <v>35</v>
      </c>
      <c r="M563">
        <v>35</v>
      </c>
      <c r="N563">
        <v>9</v>
      </c>
      <c r="O563">
        <v>9</v>
      </c>
      <c r="P563">
        <v>3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2:23" hidden="1" x14ac:dyDescent="0.25">
      <c r="B564" t="str">
        <f t="shared" si="36"/>
        <v>25A48DC3</v>
      </c>
      <c r="C564">
        <f t="shared" si="37"/>
        <v>31</v>
      </c>
      <c r="D564">
        <f t="shared" si="38"/>
        <v>2779024835</v>
      </c>
      <c r="E564" s="1" t="s">
        <v>251</v>
      </c>
      <c r="F564">
        <v>22020044</v>
      </c>
      <c r="G564">
        <v>21758</v>
      </c>
      <c r="H564">
        <v>2792</v>
      </c>
      <c r="I564">
        <v>474</v>
      </c>
      <c r="J564">
        <v>132</v>
      </c>
      <c r="K564">
        <v>82</v>
      </c>
      <c r="L564">
        <v>61</v>
      </c>
      <c r="M564">
        <v>23</v>
      </c>
      <c r="N564">
        <v>23</v>
      </c>
      <c r="O564">
        <v>14</v>
      </c>
      <c r="P564">
        <v>14</v>
      </c>
      <c r="Q564">
        <v>12</v>
      </c>
      <c r="R564">
        <v>12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2:23" hidden="1" x14ac:dyDescent="0.25">
      <c r="B565" t="str">
        <f t="shared" si="36"/>
        <v>336A2E4B</v>
      </c>
      <c r="C565">
        <f t="shared" si="37"/>
        <v>31</v>
      </c>
      <c r="D565">
        <f t="shared" si="38"/>
        <v>3010080331</v>
      </c>
      <c r="E565" s="1" t="s">
        <v>257</v>
      </c>
      <c r="F565">
        <v>2147483616</v>
      </c>
      <c r="G565">
        <v>38610</v>
      </c>
      <c r="H565">
        <v>1932</v>
      </c>
      <c r="I565">
        <v>386</v>
      </c>
      <c r="J565">
        <v>143</v>
      </c>
      <c r="K565">
        <v>52</v>
      </c>
      <c r="L565">
        <v>52</v>
      </c>
      <c r="M565">
        <v>51</v>
      </c>
      <c r="N565">
        <v>11</v>
      </c>
      <c r="O565">
        <v>11</v>
      </c>
      <c r="P565">
        <v>11</v>
      </c>
      <c r="Q565">
        <v>7</v>
      </c>
      <c r="R565">
        <v>6</v>
      </c>
      <c r="S565">
        <v>3</v>
      </c>
      <c r="T565">
        <v>3</v>
      </c>
      <c r="U565">
        <v>0</v>
      </c>
      <c r="V565">
        <v>0</v>
      </c>
      <c r="W565">
        <v>0</v>
      </c>
    </row>
    <row r="566" spans="2:23" hidden="1" x14ac:dyDescent="0.25">
      <c r="B566" t="str">
        <f t="shared" si="36"/>
        <v>41E52417</v>
      </c>
      <c r="C566">
        <f t="shared" si="37"/>
        <v>31</v>
      </c>
      <c r="D566">
        <f t="shared" si="38"/>
        <v>3253019671</v>
      </c>
      <c r="E566" s="1" t="s">
        <v>272</v>
      </c>
      <c r="F566">
        <v>992</v>
      </c>
      <c r="G566">
        <v>992</v>
      </c>
      <c r="H566">
        <v>992</v>
      </c>
      <c r="I566">
        <v>992</v>
      </c>
      <c r="J566">
        <v>992</v>
      </c>
      <c r="K566">
        <v>992</v>
      </c>
      <c r="L566">
        <v>53</v>
      </c>
      <c r="M566">
        <v>53</v>
      </c>
      <c r="N566">
        <v>10</v>
      </c>
      <c r="O566">
        <v>10</v>
      </c>
      <c r="P566">
        <v>9</v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2:23" hidden="1" x14ac:dyDescent="0.25">
      <c r="B567" t="str">
        <f t="shared" si="36"/>
        <v>4C4965D7</v>
      </c>
      <c r="C567">
        <f t="shared" si="37"/>
        <v>31</v>
      </c>
      <c r="D567">
        <f t="shared" si="38"/>
        <v>3427362263</v>
      </c>
      <c r="E567" s="1" t="s">
        <v>279</v>
      </c>
      <c r="F567">
        <v>713031564</v>
      </c>
      <c r="G567">
        <v>129449</v>
      </c>
      <c r="H567">
        <v>1806</v>
      </c>
      <c r="I567">
        <v>587</v>
      </c>
      <c r="J567">
        <v>109</v>
      </c>
      <c r="K567">
        <v>73</v>
      </c>
      <c r="L567">
        <v>48</v>
      </c>
      <c r="M567">
        <v>27</v>
      </c>
      <c r="N567">
        <v>19</v>
      </c>
      <c r="O567">
        <v>18</v>
      </c>
      <c r="P567">
        <v>18</v>
      </c>
      <c r="Q567">
        <v>3</v>
      </c>
      <c r="R567">
        <v>3</v>
      </c>
      <c r="S567">
        <v>3</v>
      </c>
      <c r="T567">
        <v>3</v>
      </c>
      <c r="U567">
        <v>0</v>
      </c>
      <c r="V567">
        <v>0</v>
      </c>
      <c r="W567">
        <v>0</v>
      </c>
    </row>
    <row r="568" spans="2:23" hidden="1" x14ac:dyDescent="0.25">
      <c r="B568" t="str">
        <f t="shared" si="36"/>
        <v>4D9A6A6F</v>
      </c>
      <c r="C568">
        <f t="shared" si="37"/>
        <v>31</v>
      </c>
      <c r="D568">
        <f t="shared" si="38"/>
        <v>3449449071</v>
      </c>
      <c r="E568" s="1" t="s">
        <v>280</v>
      </c>
      <c r="F568">
        <v>2147483616</v>
      </c>
      <c r="G568">
        <v>89836</v>
      </c>
      <c r="H568">
        <v>2279</v>
      </c>
      <c r="I568">
        <v>363</v>
      </c>
      <c r="J568">
        <v>319</v>
      </c>
      <c r="K568">
        <v>88</v>
      </c>
      <c r="L568">
        <v>45</v>
      </c>
      <c r="M568">
        <v>30</v>
      </c>
      <c r="N568">
        <v>11</v>
      </c>
      <c r="O568">
        <v>11</v>
      </c>
      <c r="P568">
        <v>3</v>
      </c>
      <c r="Q568">
        <v>3</v>
      </c>
      <c r="R568">
        <v>3</v>
      </c>
      <c r="S568">
        <v>2</v>
      </c>
      <c r="T568">
        <v>2</v>
      </c>
      <c r="U568">
        <v>2</v>
      </c>
      <c r="V568">
        <v>2</v>
      </c>
      <c r="W568">
        <v>0</v>
      </c>
    </row>
    <row r="569" spans="2:23" hidden="1" x14ac:dyDescent="0.25">
      <c r="B569" t="str">
        <f t="shared" si="36"/>
        <v>520D8A81</v>
      </c>
      <c r="C569">
        <f t="shared" si="37"/>
        <v>31</v>
      </c>
      <c r="D569">
        <f t="shared" si="38"/>
        <v>3524102785</v>
      </c>
      <c r="E569" s="1" t="s">
        <v>282</v>
      </c>
      <c r="F569">
        <v>32736</v>
      </c>
      <c r="G569">
        <v>32736</v>
      </c>
      <c r="H569">
        <v>32736</v>
      </c>
      <c r="I569">
        <v>32736</v>
      </c>
      <c r="J569">
        <v>55</v>
      </c>
      <c r="K569">
        <v>55</v>
      </c>
      <c r="L569">
        <v>30</v>
      </c>
      <c r="M569">
        <v>30</v>
      </c>
      <c r="N569">
        <v>11</v>
      </c>
      <c r="O569">
        <v>11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2:23" hidden="1" x14ac:dyDescent="0.25">
      <c r="B570" t="str">
        <f t="shared" si="36"/>
        <v>57DC507F</v>
      </c>
      <c r="C570">
        <f t="shared" si="37"/>
        <v>31</v>
      </c>
      <c r="D570">
        <f t="shared" si="38"/>
        <v>3621539967</v>
      </c>
      <c r="E570" s="1" t="s">
        <v>289</v>
      </c>
      <c r="F570">
        <v>95</v>
      </c>
      <c r="G570">
        <v>95</v>
      </c>
      <c r="H570">
        <v>39</v>
      </c>
      <c r="I570">
        <v>39</v>
      </c>
      <c r="J570">
        <v>35</v>
      </c>
      <c r="K570">
        <v>35</v>
      </c>
      <c r="L570">
        <v>35</v>
      </c>
      <c r="M570">
        <v>35</v>
      </c>
      <c r="N570">
        <v>35</v>
      </c>
      <c r="O570">
        <v>35</v>
      </c>
      <c r="P570">
        <v>8</v>
      </c>
      <c r="Q570">
        <v>8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</row>
    <row r="571" spans="2:23" hidden="1" x14ac:dyDescent="0.25">
      <c r="B571" t="str">
        <f t="shared" si="36"/>
        <v>58E8171B</v>
      </c>
      <c r="C571">
        <f t="shared" si="37"/>
        <v>31</v>
      </c>
      <c r="D571">
        <f t="shared" si="38"/>
        <v>3639088923</v>
      </c>
      <c r="E571" s="1" t="s">
        <v>291</v>
      </c>
      <c r="F571">
        <v>485</v>
      </c>
      <c r="G571">
        <v>485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7</v>
      </c>
      <c r="O571">
        <v>7</v>
      </c>
      <c r="P571">
        <v>2</v>
      </c>
      <c r="Q571">
        <v>2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</row>
    <row r="572" spans="2:23" hidden="1" x14ac:dyDescent="0.25">
      <c r="B572" t="str">
        <f t="shared" si="36"/>
        <v>5A1298BB</v>
      </c>
      <c r="C572">
        <f t="shared" si="37"/>
        <v>31</v>
      </c>
      <c r="D572">
        <f t="shared" si="38"/>
        <v>3658651835</v>
      </c>
      <c r="E572" s="1" t="s">
        <v>292</v>
      </c>
      <c r="F572">
        <v>3035</v>
      </c>
      <c r="G572">
        <v>3035</v>
      </c>
      <c r="H572">
        <v>137</v>
      </c>
      <c r="I572">
        <v>137</v>
      </c>
      <c r="J572">
        <v>50</v>
      </c>
      <c r="K572">
        <v>50</v>
      </c>
      <c r="L572">
        <v>22</v>
      </c>
      <c r="M572">
        <v>22</v>
      </c>
      <c r="N572">
        <v>11</v>
      </c>
      <c r="O572">
        <v>11</v>
      </c>
      <c r="P572">
        <v>11</v>
      </c>
      <c r="Q572">
        <v>11</v>
      </c>
      <c r="R572">
        <v>11</v>
      </c>
      <c r="S572">
        <v>11</v>
      </c>
      <c r="T572">
        <v>0</v>
      </c>
      <c r="U572">
        <v>0</v>
      </c>
      <c r="V572">
        <v>0</v>
      </c>
      <c r="W572">
        <v>0</v>
      </c>
    </row>
    <row r="573" spans="2:23" hidden="1" x14ac:dyDescent="0.25">
      <c r="B573" t="str">
        <f t="shared" si="36"/>
        <v>60B47357</v>
      </c>
      <c r="C573">
        <f t="shared" si="37"/>
        <v>31</v>
      </c>
      <c r="D573">
        <f t="shared" si="38"/>
        <v>3769922391</v>
      </c>
      <c r="E573" s="1" t="s">
        <v>296</v>
      </c>
      <c r="F573">
        <v>2147483616</v>
      </c>
      <c r="G573">
        <v>54608</v>
      </c>
      <c r="H573">
        <v>826</v>
      </c>
      <c r="I573">
        <v>327</v>
      </c>
      <c r="J573">
        <v>130</v>
      </c>
      <c r="K573">
        <v>91</v>
      </c>
      <c r="L573">
        <v>65</v>
      </c>
      <c r="M573">
        <v>26</v>
      </c>
      <c r="N573">
        <v>18</v>
      </c>
      <c r="O573">
        <v>18</v>
      </c>
      <c r="P573">
        <v>18</v>
      </c>
      <c r="Q573">
        <v>6</v>
      </c>
      <c r="R573">
        <v>4</v>
      </c>
      <c r="S573">
        <v>2</v>
      </c>
      <c r="T573">
        <v>2</v>
      </c>
      <c r="U573">
        <v>0</v>
      </c>
      <c r="V573">
        <v>0</v>
      </c>
      <c r="W573">
        <v>0</v>
      </c>
    </row>
    <row r="574" spans="2:23" hidden="1" x14ac:dyDescent="0.25">
      <c r="B574" t="str">
        <f t="shared" si="36"/>
        <v>66FC6257</v>
      </c>
      <c r="C574">
        <f t="shared" si="37"/>
        <v>31</v>
      </c>
      <c r="D574">
        <f t="shared" si="38"/>
        <v>3875299927</v>
      </c>
      <c r="E574" s="1" t="s">
        <v>297</v>
      </c>
      <c r="F574">
        <v>2147483616</v>
      </c>
      <c r="G574">
        <v>335041</v>
      </c>
      <c r="H574">
        <v>2609</v>
      </c>
      <c r="I574">
        <v>214</v>
      </c>
      <c r="J574">
        <v>140</v>
      </c>
      <c r="K574">
        <v>55</v>
      </c>
      <c r="L574">
        <v>45</v>
      </c>
      <c r="M574">
        <v>30</v>
      </c>
      <c r="N574">
        <v>7</v>
      </c>
      <c r="O574">
        <v>7</v>
      </c>
      <c r="P574">
        <v>7</v>
      </c>
      <c r="Q574">
        <v>5</v>
      </c>
      <c r="R574">
        <v>4</v>
      </c>
      <c r="S574">
        <v>4</v>
      </c>
      <c r="T574">
        <v>1</v>
      </c>
      <c r="U574">
        <v>1</v>
      </c>
      <c r="V574">
        <v>1</v>
      </c>
      <c r="W574">
        <v>0</v>
      </c>
    </row>
    <row r="575" spans="2:23" hidden="1" x14ac:dyDescent="0.25">
      <c r="B575" t="str">
        <f t="shared" si="36"/>
        <v>69F3CF97</v>
      </c>
      <c r="C575">
        <f t="shared" si="37"/>
        <v>31</v>
      </c>
      <c r="D575">
        <f t="shared" si="38"/>
        <v>3925069719</v>
      </c>
      <c r="E575" s="1" t="s">
        <v>300</v>
      </c>
      <c r="F575">
        <v>32738</v>
      </c>
      <c r="G575">
        <v>32738</v>
      </c>
      <c r="H575">
        <v>32738</v>
      </c>
      <c r="I575">
        <v>32738</v>
      </c>
      <c r="J575">
        <v>151</v>
      </c>
      <c r="K575">
        <v>151</v>
      </c>
      <c r="L575">
        <v>14</v>
      </c>
      <c r="M575">
        <v>14</v>
      </c>
      <c r="N575">
        <v>13</v>
      </c>
      <c r="O575">
        <v>13</v>
      </c>
      <c r="P575">
        <v>7</v>
      </c>
      <c r="Q575">
        <v>7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</row>
    <row r="576" spans="2:23" hidden="1" x14ac:dyDescent="0.25">
      <c r="B576" t="str">
        <f t="shared" si="36"/>
        <v>AF</v>
      </c>
      <c r="C576">
        <f t="shared" si="37"/>
        <v>32</v>
      </c>
      <c r="D576">
        <f t="shared" si="38"/>
        <v>4294967471</v>
      </c>
      <c r="E576" s="1" t="s">
        <v>593</v>
      </c>
      <c r="F576">
        <v>4294967263</v>
      </c>
      <c r="G576">
        <v>107274</v>
      </c>
      <c r="H576">
        <v>2770</v>
      </c>
      <c r="I576">
        <v>325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2:23" hidden="1" x14ac:dyDescent="0.25">
      <c r="B577" t="str">
        <f t="shared" si="36"/>
        <v>E5</v>
      </c>
      <c r="C577">
        <f t="shared" si="37"/>
        <v>32</v>
      </c>
      <c r="D577">
        <f t="shared" si="38"/>
        <v>4294967525</v>
      </c>
      <c r="E577" s="1" t="s">
        <v>594</v>
      </c>
      <c r="F577">
        <v>1761607438</v>
      </c>
      <c r="G577">
        <v>1761607438</v>
      </c>
      <c r="H577">
        <v>4113</v>
      </c>
      <c r="I577">
        <v>4113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2:23" hidden="1" x14ac:dyDescent="0.25">
      <c r="B578" t="str">
        <f t="shared" ref="B578:B617" si="39">DEC2HEX(_xlfn.BITAND(D578, (2^C578)-1))</f>
        <v>1ED</v>
      </c>
      <c r="C578">
        <f t="shared" ref="C578:C617" si="40">_xlfn.FLOOR.MATH(LOG(D578,2),1)</f>
        <v>32</v>
      </c>
      <c r="D578">
        <f t="shared" ref="D578:D617" si="41">HEX2DEC(E578)*2+1</f>
        <v>4294967789</v>
      </c>
      <c r="E578" s="1" t="s">
        <v>306</v>
      </c>
      <c r="F578">
        <v>715128459</v>
      </c>
      <c r="G578">
        <v>715128459</v>
      </c>
      <c r="H578">
        <v>2738</v>
      </c>
      <c r="I578">
        <v>2738</v>
      </c>
      <c r="J578">
        <v>100</v>
      </c>
      <c r="K578">
        <v>100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2:23" hidden="1" x14ac:dyDescent="0.25">
      <c r="B579" t="str">
        <f t="shared" si="39"/>
        <v>571B</v>
      </c>
      <c r="C579">
        <f t="shared" si="40"/>
        <v>32</v>
      </c>
      <c r="D579">
        <f t="shared" si="41"/>
        <v>4294989595</v>
      </c>
      <c r="E579" s="1" t="s">
        <v>309</v>
      </c>
      <c r="F579">
        <v>2147483615</v>
      </c>
      <c r="G579">
        <v>2147483615</v>
      </c>
      <c r="H579">
        <v>3525</v>
      </c>
      <c r="I579">
        <v>3525</v>
      </c>
      <c r="J579">
        <v>176</v>
      </c>
      <c r="K579">
        <v>176</v>
      </c>
      <c r="L579">
        <v>59</v>
      </c>
      <c r="M579">
        <v>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2:23" hidden="1" x14ac:dyDescent="0.25">
      <c r="B580" t="str">
        <f t="shared" si="39"/>
        <v>210801</v>
      </c>
      <c r="C580">
        <f t="shared" si="40"/>
        <v>32</v>
      </c>
      <c r="D580">
        <f t="shared" si="41"/>
        <v>4297132033</v>
      </c>
      <c r="E580" s="1" t="s">
        <v>600</v>
      </c>
      <c r="F580">
        <v>65505</v>
      </c>
      <c r="G580">
        <v>65505</v>
      </c>
      <c r="H580">
        <v>65505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2:23" hidden="1" x14ac:dyDescent="0.25">
      <c r="B581" t="str">
        <f t="shared" si="39"/>
        <v>3AFCE8F</v>
      </c>
      <c r="C581">
        <f t="shared" si="40"/>
        <v>32</v>
      </c>
      <c r="D581">
        <f t="shared" si="41"/>
        <v>4356820623</v>
      </c>
      <c r="E581" s="1" t="s">
        <v>314</v>
      </c>
      <c r="F581">
        <v>4294967263</v>
      </c>
      <c r="G581">
        <v>27933</v>
      </c>
      <c r="H581">
        <v>2311</v>
      </c>
      <c r="I581">
        <v>664</v>
      </c>
      <c r="J581">
        <v>199</v>
      </c>
      <c r="K581">
        <v>70</v>
      </c>
      <c r="L581">
        <v>58</v>
      </c>
      <c r="M581">
        <v>33</v>
      </c>
      <c r="N581">
        <v>18</v>
      </c>
      <c r="O581">
        <v>18</v>
      </c>
      <c r="P581">
        <v>16</v>
      </c>
      <c r="Q581">
        <v>15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</row>
    <row r="582" spans="2:23" hidden="1" x14ac:dyDescent="0.25">
      <c r="B582" t="str">
        <f t="shared" si="39"/>
        <v>4811DB7</v>
      </c>
      <c r="C582">
        <f t="shared" si="40"/>
        <v>32</v>
      </c>
      <c r="D582">
        <f t="shared" si="41"/>
        <v>4370537911</v>
      </c>
      <c r="E582" s="1" t="s">
        <v>315</v>
      </c>
      <c r="F582">
        <v>65011649</v>
      </c>
      <c r="G582">
        <v>65011649</v>
      </c>
      <c r="H582">
        <v>1746</v>
      </c>
      <c r="I582">
        <v>1746</v>
      </c>
      <c r="J582">
        <v>120</v>
      </c>
      <c r="K582">
        <v>120</v>
      </c>
      <c r="L582">
        <v>45</v>
      </c>
      <c r="M582">
        <v>45</v>
      </c>
      <c r="N582">
        <v>21</v>
      </c>
      <c r="O582">
        <v>21</v>
      </c>
      <c r="P582">
        <v>9</v>
      </c>
      <c r="Q582">
        <v>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2:23" hidden="1" x14ac:dyDescent="0.25">
      <c r="B583" t="str">
        <f t="shared" si="39"/>
        <v>4C11DB7</v>
      </c>
      <c r="C583">
        <f t="shared" si="40"/>
        <v>32</v>
      </c>
      <c r="D583">
        <f t="shared" si="41"/>
        <v>4374732215</v>
      </c>
      <c r="E583" s="1" t="s">
        <v>316</v>
      </c>
      <c r="F583">
        <v>4294967263</v>
      </c>
      <c r="G583">
        <v>91607</v>
      </c>
      <c r="H583">
        <v>2974</v>
      </c>
      <c r="I583">
        <v>268</v>
      </c>
      <c r="J583">
        <v>171</v>
      </c>
      <c r="K583">
        <v>91</v>
      </c>
      <c r="L583">
        <v>57</v>
      </c>
      <c r="M583">
        <v>34</v>
      </c>
      <c r="N583">
        <v>21</v>
      </c>
      <c r="O583">
        <v>12</v>
      </c>
      <c r="P583">
        <v>10</v>
      </c>
      <c r="Q583">
        <v>10</v>
      </c>
      <c r="R583">
        <v>10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2:23" hidden="1" x14ac:dyDescent="0.25">
      <c r="B584" t="str">
        <f t="shared" si="39"/>
        <v>B72AC3B</v>
      </c>
      <c r="C584">
        <f t="shared" si="40"/>
        <v>32</v>
      </c>
      <c r="D584">
        <f t="shared" si="41"/>
        <v>4487031867</v>
      </c>
      <c r="E584" s="1" t="s">
        <v>319</v>
      </c>
      <c r="F584">
        <v>3758096345</v>
      </c>
      <c r="G584">
        <v>182765</v>
      </c>
      <c r="H584">
        <v>4916</v>
      </c>
      <c r="I584">
        <v>575</v>
      </c>
      <c r="J584">
        <v>106</v>
      </c>
      <c r="K584">
        <v>86</v>
      </c>
      <c r="L584">
        <v>47</v>
      </c>
      <c r="M584">
        <v>41</v>
      </c>
      <c r="N584">
        <v>38</v>
      </c>
      <c r="O584">
        <v>18</v>
      </c>
      <c r="P584">
        <v>9</v>
      </c>
      <c r="Q584">
        <v>9</v>
      </c>
      <c r="R584">
        <v>6</v>
      </c>
      <c r="S584">
        <v>2</v>
      </c>
      <c r="T584">
        <v>2</v>
      </c>
      <c r="U584">
        <v>0</v>
      </c>
      <c r="V584">
        <v>0</v>
      </c>
      <c r="W584">
        <v>0</v>
      </c>
    </row>
    <row r="585" spans="2:23" hidden="1" x14ac:dyDescent="0.25">
      <c r="B585" t="str">
        <f t="shared" si="39"/>
        <v>E838E4D</v>
      </c>
      <c r="C585">
        <f t="shared" si="40"/>
        <v>32</v>
      </c>
      <c r="D585">
        <f t="shared" si="41"/>
        <v>4538469965</v>
      </c>
      <c r="E585" s="1" t="s">
        <v>322</v>
      </c>
      <c r="F585">
        <v>4294967263</v>
      </c>
      <c r="G585">
        <v>93289</v>
      </c>
      <c r="H585">
        <v>2083</v>
      </c>
      <c r="I585">
        <v>725</v>
      </c>
      <c r="J585">
        <v>249</v>
      </c>
      <c r="K585">
        <v>163</v>
      </c>
      <c r="L585">
        <v>58</v>
      </c>
      <c r="M585">
        <v>30</v>
      </c>
      <c r="N585">
        <v>13</v>
      </c>
      <c r="O585">
        <v>13</v>
      </c>
      <c r="P585">
        <v>7</v>
      </c>
      <c r="Q585">
        <v>3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2:23" hidden="1" x14ac:dyDescent="0.25">
      <c r="B586" t="str">
        <f t="shared" si="39"/>
        <v>E92C2CD</v>
      </c>
      <c r="C586">
        <f t="shared" si="40"/>
        <v>32</v>
      </c>
      <c r="D586">
        <f t="shared" si="41"/>
        <v>4539466445</v>
      </c>
      <c r="E586" s="1" t="s">
        <v>606</v>
      </c>
      <c r="F586">
        <v>4294967263</v>
      </c>
      <c r="G586">
        <v>126795</v>
      </c>
      <c r="H586">
        <v>2098</v>
      </c>
      <c r="I586">
        <v>272</v>
      </c>
      <c r="J586">
        <v>103</v>
      </c>
      <c r="K586">
        <v>103</v>
      </c>
      <c r="L586">
        <v>52</v>
      </c>
      <c r="M586">
        <v>35</v>
      </c>
      <c r="N586">
        <v>21</v>
      </c>
      <c r="O586">
        <v>15</v>
      </c>
      <c r="P586">
        <v>15</v>
      </c>
      <c r="Q586">
        <v>14</v>
      </c>
      <c r="R586">
        <v>14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2:23" hidden="1" x14ac:dyDescent="0.25">
      <c r="B587" t="str">
        <f t="shared" si="39"/>
        <v>18E8DDA9</v>
      </c>
      <c r="C587">
        <f t="shared" si="40"/>
        <v>32</v>
      </c>
      <c r="D587">
        <f t="shared" si="41"/>
        <v>4712881577</v>
      </c>
      <c r="E587" s="1" t="s">
        <v>328</v>
      </c>
      <c r="F587">
        <v>4294967263</v>
      </c>
      <c r="G587">
        <v>116655</v>
      </c>
      <c r="H587">
        <v>1682</v>
      </c>
      <c r="I587">
        <v>490</v>
      </c>
      <c r="J587">
        <v>102</v>
      </c>
      <c r="K587">
        <v>76</v>
      </c>
      <c r="L587">
        <v>67</v>
      </c>
      <c r="M587">
        <v>42</v>
      </c>
      <c r="N587">
        <v>22</v>
      </c>
      <c r="O587">
        <v>15</v>
      </c>
      <c r="P587">
        <v>10</v>
      </c>
      <c r="Q587">
        <v>10</v>
      </c>
      <c r="R587">
        <v>10</v>
      </c>
      <c r="S587">
        <v>10</v>
      </c>
      <c r="T587">
        <v>4</v>
      </c>
      <c r="U587">
        <v>0</v>
      </c>
      <c r="V587">
        <v>0</v>
      </c>
      <c r="W587">
        <v>0</v>
      </c>
    </row>
    <row r="588" spans="2:23" hidden="1" x14ac:dyDescent="0.25">
      <c r="B588" t="str">
        <f t="shared" si="39"/>
        <v>1C46E3DF</v>
      </c>
      <c r="C588">
        <f t="shared" si="40"/>
        <v>32</v>
      </c>
      <c r="D588">
        <f t="shared" si="41"/>
        <v>4769375199</v>
      </c>
      <c r="E588" s="1" t="s">
        <v>334</v>
      </c>
      <c r="F588">
        <v>4294967263</v>
      </c>
      <c r="G588">
        <v>118103</v>
      </c>
      <c r="H588">
        <v>2438</v>
      </c>
      <c r="I588">
        <v>1199</v>
      </c>
      <c r="J588">
        <v>201</v>
      </c>
      <c r="K588">
        <v>66</v>
      </c>
      <c r="L588">
        <v>45</v>
      </c>
      <c r="M588">
        <v>38</v>
      </c>
      <c r="N588">
        <v>24</v>
      </c>
      <c r="O588">
        <v>14</v>
      </c>
      <c r="P588">
        <v>10</v>
      </c>
      <c r="Q588">
        <v>6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</row>
    <row r="589" spans="2:23" hidden="1" x14ac:dyDescent="0.25">
      <c r="B589" t="str">
        <f t="shared" si="39"/>
        <v>1DCA6D1F</v>
      </c>
      <c r="C589">
        <f t="shared" si="40"/>
        <v>32</v>
      </c>
      <c r="D589">
        <f t="shared" si="41"/>
        <v>4794772767</v>
      </c>
      <c r="E589" s="1" t="s">
        <v>335</v>
      </c>
      <c r="F589">
        <v>4294967263</v>
      </c>
      <c r="G589">
        <v>82664</v>
      </c>
      <c r="H589">
        <v>2704</v>
      </c>
      <c r="I589">
        <v>489</v>
      </c>
      <c r="J589">
        <v>145</v>
      </c>
      <c r="K589">
        <v>86</v>
      </c>
      <c r="L589">
        <v>30</v>
      </c>
      <c r="M589">
        <v>27</v>
      </c>
      <c r="N589">
        <v>27</v>
      </c>
      <c r="O589">
        <v>27</v>
      </c>
      <c r="P589">
        <v>10</v>
      </c>
      <c r="Q589">
        <v>6</v>
      </c>
      <c r="R589">
        <v>6</v>
      </c>
      <c r="S589">
        <v>4</v>
      </c>
      <c r="T589">
        <v>4</v>
      </c>
      <c r="U589">
        <v>3</v>
      </c>
      <c r="V589">
        <v>1</v>
      </c>
      <c r="W589">
        <v>0</v>
      </c>
    </row>
    <row r="590" spans="2:23" hidden="1" x14ac:dyDescent="0.25">
      <c r="B590" t="str">
        <f t="shared" si="39"/>
        <v>1DFA979B</v>
      </c>
      <c r="C590">
        <f t="shared" si="40"/>
        <v>32</v>
      </c>
      <c r="D590">
        <f t="shared" si="41"/>
        <v>4797929371</v>
      </c>
      <c r="E590" s="1" t="s">
        <v>337</v>
      </c>
      <c r="F590">
        <v>4294967263</v>
      </c>
      <c r="G590">
        <v>115159</v>
      </c>
      <c r="H590">
        <v>1173</v>
      </c>
      <c r="I590">
        <v>469</v>
      </c>
      <c r="J590">
        <v>157</v>
      </c>
      <c r="K590">
        <v>96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6</v>
      </c>
      <c r="T590">
        <v>6</v>
      </c>
      <c r="U590">
        <v>4</v>
      </c>
      <c r="V590">
        <v>1</v>
      </c>
      <c r="W590">
        <v>1</v>
      </c>
    </row>
    <row r="591" spans="2:23" hidden="1" x14ac:dyDescent="0.25">
      <c r="B591" t="str">
        <f t="shared" si="39"/>
        <v>1EDC6F41</v>
      </c>
      <c r="C591">
        <f t="shared" si="40"/>
        <v>32</v>
      </c>
      <c r="D591">
        <f t="shared" si="41"/>
        <v>4812730177</v>
      </c>
      <c r="E591" s="1" t="s">
        <v>340</v>
      </c>
      <c r="F591">
        <v>2147483615</v>
      </c>
      <c r="G591">
        <v>2147483615</v>
      </c>
      <c r="H591">
        <v>5243</v>
      </c>
      <c r="I591">
        <v>5243</v>
      </c>
      <c r="J591">
        <v>177</v>
      </c>
      <c r="K591">
        <v>177</v>
      </c>
      <c r="L591">
        <v>47</v>
      </c>
      <c r="M591">
        <v>47</v>
      </c>
      <c r="N591">
        <v>20</v>
      </c>
      <c r="O591">
        <v>20</v>
      </c>
      <c r="P591">
        <v>8</v>
      </c>
      <c r="Q591">
        <v>8</v>
      </c>
      <c r="R591">
        <v>6</v>
      </c>
      <c r="S591">
        <v>6</v>
      </c>
      <c r="T591">
        <v>1</v>
      </c>
      <c r="U591">
        <v>1</v>
      </c>
      <c r="V591">
        <v>0</v>
      </c>
      <c r="W591">
        <v>0</v>
      </c>
    </row>
    <row r="592" spans="2:23" hidden="1" x14ac:dyDescent="0.25">
      <c r="B592" t="str">
        <f t="shared" si="39"/>
        <v>20044009</v>
      </c>
      <c r="C592">
        <f t="shared" si="40"/>
        <v>32</v>
      </c>
      <c r="D592">
        <f t="shared" si="41"/>
        <v>4832116745</v>
      </c>
      <c r="E592" s="1" t="s">
        <v>608</v>
      </c>
      <c r="F592">
        <v>65506</v>
      </c>
      <c r="G592">
        <v>65506</v>
      </c>
      <c r="H592">
        <v>32738</v>
      </c>
      <c r="I592">
        <v>32738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2:23" hidden="1" x14ac:dyDescent="0.25">
      <c r="B593" t="str">
        <f t="shared" si="39"/>
        <v>27673637</v>
      </c>
      <c r="C593">
        <f t="shared" si="40"/>
        <v>32</v>
      </c>
      <c r="D593">
        <f t="shared" si="41"/>
        <v>4956042807</v>
      </c>
      <c r="E593" s="1" t="s">
        <v>346</v>
      </c>
      <c r="F593">
        <v>4294967263</v>
      </c>
      <c r="G593">
        <v>41385</v>
      </c>
      <c r="H593">
        <v>1745</v>
      </c>
      <c r="I593">
        <v>515</v>
      </c>
      <c r="J593">
        <v>210</v>
      </c>
      <c r="K593">
        <v>71</v>
      </c>
      <c r="L593">
        <v>67</v>
      </c>
      <c r="M593">
        <v>32</v>
      </c>
      <c r="N593">
        <v>29</v>
      </c>
      <c r="O593">
        <v>20</v>
      </c>
      <c r="P593">
        <v>20</v>
      </c>
      <c r="Q593">
        <v>8</v>
      </c>
      <c r="R593">
        <v>4</v>
      </c>
      <c r="S593">
        <v>4</v>
      </c>
      <c r="T593">
        <v>4</v>
      </c>
      <c r="U593">
        <v>2</v>
      </c>
      <c r="V593">
        <v>1</v>
      </c>
      <c r="W593">
        <v>0</v>
      </c>
    </row>
    <row r="594" spans="2:23" hidden="1" x14ac:dyDescent="0.25">
      <c r="B594" t="str">
        <f t="shared" si="39"/>
        <v>28BA08BB</v>
      </c>
      <c r="C594">
        <f t="shared" si="40"/>
        <v>32</v>
      </c>
      <c r="D594">
        <f t="shared" si="41"/>
        <v>4978247867</v>
      </c>
      <c r="E594" s="1" t="s">
        <v>348</v>
      </c>
      <c r="F594">
        <v>4294967263</v>
      </c>
      <c r="G594">
        <v>184268</v>
      </c>
      <c r="H594">
        <v>3603</v>
      </c>
      <c r="I594">
        <v>526</v>
      </c>
      <c r="J594">
        <v>136</v>
      </c>
      <c r="K594">
        <v>100</v>
      </c>
      <c r="L594">
        <v>48</v>
      </c>
      <c r="M594">
        <v>38</v>
      </c>
      <c r="N594">
        <v>38</v>
      </c>
      <c r="O594">
        <v>10</v>
      </c>
      <c r="P594">
        <v>10</v>
      </c>
      <c r="Q594">
        <v>10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2:23" hidden="1" x14ac:dyDescent="0.25">
      <c r="B595" t="str">
        <f t="shared" si="39"/>
        <v>2A1D7F5D</v>
      </c>
      <c r="C595">
        <f t="shared" si="40"/>
        <v>32</v>
      </c>
      <c r="D595">
        <f t="shared" si="41"/>
        <v>5001543517</v>
      </c>
      <c r="E595" s="1" t="s">
        <v>349</v>
      </c>
      <c r="F595">
        <v>306184014</v>
      </c>
      <c r="G595">
        <v>306184014</v>
      </c>
      <c r="H595">
        <v>2340</v>
      </c>
      <c r="I595">
        <v>2340</v>
      </c>
      <c r="J595">
        <v>162</v>
      </c>
      <c r="K595">
        <v>162</v>
      </c>
      <c r="L595">
        <v>41</v>
      </c>
      <c r="M595">
        <v>41</v>
      </c>
      <c r="N595">
        <v>36</v>
      </c>
      <c r="O595">
        <v>36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</row>
    <row r="596" spans="2:23" hidden="1" x14ac:dyDescent="0.25">
      <c r="B596" t="str">
        <f t="shared" si="39"/>
        <v>2E75F6A3</v>
      </c>
      <c r="C596">
        <f t="shared" si="40"/>
        <v>32</v>
      </c>
      <c r="D596">
        <f t="shared" si="41"/>
        <v>5074450083</v>
      </c>
      <c r="E596" s="1" t="s">
        <v>352</v>
      </c>
      <c r="F596">
        <v>2147483612</v>
      </c>
      <c r="G596">
        <v>2147483612</v>
      </c>
      <c r="H596">
        <v>4159</v>
      </c>
      <c r="I596">
        <v>4159</v>
      </c>
      <c r="J596">
        <v>173</v>
      </c>
      <c r="K596">
        <v>173</v>
      </c>
      <c r="L596">
        <v>50</v>
      </c>
      <c r="M596">
        <v>50</v>
      </c>
      <c r="N596">
        <v>8</v>
      </c>
      <c r="O596">
        <v>8</v>
      </c>
      <c r="P596">
        <v>8</v>
      </c>
      <c r="Q596">
        <v>8</v>
      </c>
      <c r="R596">
        <v>8</v>
      </c>
      <c r="S596">
        <v>8</v>
      </c>
      <c r="T596">
        <v>5</v>
      </c>
      <c r="U596">
        <v>5</v>
      </c>
      <c r="V596">
        <v>2</v>
      </c>
      <c r="W596">
        <v>2</v>
      </c>
    </row>
    <row r="597" spans="2:23" hidden="1" x14ac:dyDescent="0.25">
      <c r="B597" t="str">
        <f t="shared" si="39"/>
        <v>32583499</v>
      </c>
      <c r="C597">
        <f t="shared" si="40"/>
        <v>32</v>
      </c>
      <c r="D597">
        <f t="shared" si="41"/>
        <v>5139608729</v>
      </c>
      <c r="E597" s="1" t="s">
        <v>356</v>
      </c>
      <c r="F597">
        <v>65506</v>
      </c>
      <c r="G597">
        <v>65506</v>
      </c>
      <c r="H597">
        <v>32738</v>
      </c>
      <c r="I597">
        <v>32738</v>
      </c>
      <c r="J597">
        <v>134</v>
      </c>
      <c r="K597">
        <v>134</v>
      </c>
      <c r="L597">
        <v>26</v>
      </c>
      <c r="M597">
        <v>26</v>
      </c>
      <c r="N597">
        <v>16</v>
      </c>
      <c r="O597">
        <v>16</v>
      </c>
      <c r="P597">
        <v>3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2:23" hidden="1" x14ac:dyDescent="0.25">
      <c r="B598" t="str">
        <f t="shared" si="39"/>
        <v>32C00699</v>
      </c>
      <c r="C598">
        <f t="shared" si="40"/>
        <v>32</v>
      </c>
      <c r="D598">
        <f t="shared" si="41"/>
        <v>5146412697</v>
      </c>
      <c r="E598" s="1" t="s">
        <v>358</v>
      </c>
      <c r="F598">
        <v>65506</v>
      </c>
      <c r="G598">
        <v>65506</v>
      </c>
      <c r="H598">
        <v>32738</v>
      </c>
      <c r="I598">
        <v>32738</v>
      </c>
      <c r="J598">
        <v>193</v>
      </c>
      <c r="K598">
        <v>193</v>
      </c>
      <c r="L598">
        <v>31</v>
      </c>
      <c r="M598">
        <v>31</v>
      </c>
      <c r="N598">
        <v>17</v>
      </c>
      <c r="O598">
        <v>17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2:23" hidden="1" x14ac:dyDescent="0.25">
      <c r="B599" t="str">
        <f t="shared" si="39"/>
        <v>3AFF2FAD</v>
      </c>
      <c r="C599">
        <f t="shared" si="40"/>
        <v>32</v>
      </c>
      <c r="D599">
        <f t="shared" si="41"/>
        <v>5284769709</v>
      </c>
      <c r="E599" s="1" t="s">
        <v>362</v>
      </c>
      <c r="F599">
        <v>223</v>
      </c>
      <c r="G599">
        <v>223</v>
      </c>
      <c r="H599">
        <v>223</v>
      </c>
      <c r="I599">
        <v>223</v>
      </c>
      <c r="J599">
        <v>223</v>
      </c>
      <c r="K599">
        <v>223</v>
      </c>
      <c r="L599">
        <v>223</v>
      </c>
      <c r="M599">
        <v>46</v>
      </c>
      <c r="N599">
        <v>12</v>
      </c>
      <c r="O599">
        <v>12</v>
      </c>
      <c r="P599">
        <v>8</v>
      </c>
      <c r="Q599">
        <v>8</v>
      </c>
      <c r="R599">
        <v>2</v>
      </c>
      <c r="S599">
        <v>2</v>
      </c>
      <c r="T599">
        <v>2</v>
      </c>
      <c r="U599">
        <v>2</v>
      </c>
      <c r="V599">
        <v>1</v>
      </c>
      <c r="W599">
        <v>1</v>
      </c>
    </row>
    <row r="600" spans="2:23" hidden="1" x14ac:dyDescent="0.25">
      <c r="B600" t="str">
        <f t="shared" si="39"/>
        <v>3B328FFB</v>
      </c>
      <c r="C600">
        <f t="shared" si="40"/>
        <v>32</v>
      </c>
      <c r="D600">
        <f t="shared" si="41"/>
        <v>5288136699</v>
      </c>
      <c r="E600" s="1" t="s">
        <v>363</v>
      </c>
      <c r="F600">
        <v>4294967263</v>
      </c>
      <c r="G600">
        <v>146826</v>
      </c>
      <c r="H600">
        <v>8162</v>
      </c>
      <c r="I600">
        <v>361</v>
      </c>
      <c r="J600">
        <v>145</v>
      </c>
      <c r="K600">
        <v>60</v>
      </c>
      <c r="L600">
        <v>56</v>
      </c>
      <c r="M600">
        <v>33</v>
      </c>
      <c r="N600">
        <v>16</v>
      </c>
      <c r="O600">
        <v>16</v>
      </c>
      <c r="P600">
        <v>6</v>
      </c>
      <c r="Q600">
        <v>6</v>
      </c>
      <c r="R600">
        <v>4</v>
      </c>
      <c r="S600">
        <v>4</v>
      </c>
      <c r="T600">
        <v>1</v>
      </c>
      <c r="U600">
        <v>1</v>
      </c>
      <c r="V600">
        <v>1</v>
      </c>
      <c r="W600">
        <v>1</v>
      </c>
    </row>
    <row r="601" spans="2:23" hidden="1" x14ac:dyDescent="0.25">
      <c r="B601" t="str">
        <f t="shared" si="39"/>
        <v>41295F6B</v>
      </c>
      <c r="C601">
        <f t="shared" si="40"/>
        <v>32</v>
      </c>
      <c r="D601">
        <f t="shared" si="41"/>
        <v>5388197739</v>
      </c>
      <c r="E601" s="1" t="s">
        <v>367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2</v>
      </c>
      <c r="S601">
        <v>2</v>
      </c>
      <c r="T601">
        <v>2</v>
      </c>
      <c r="U601">
        <v>0</v>
      </c>
      <c r="V601">
        <v>0</v>
      </c>
      <c r="W601">
        <v>0</v>
      </c>
    </row>
    <row r="602" spans="2:23" hidden="1" x14ac:dyDescent="0.25">
      <c r="B602" t="str">
        <f t="shared" si="39"/>
        <v>44AE52C5</v>
      </c>
      <c r="C602">
        <f t="shared" si="40"/>
        <v>32</v>
      </c>
      <c r="D602">
        <f t="shared" si="41"/>
        <v>5447242437</v>
      </c>
      <c r="E602" s="1" t="s">
        <v>369</v>
      </c>
      <c r="F602">
        <v>73678013</v>
      </c>
      <c r="G602">
        <v>73678013</v>
      </c>
      <c r="H602">
        <v>3008</v>
      </c>
      <c r="I602">
        <v>646</v>
      </c>
      <c r="J602">
        <v>132</v>
      </c>
      <c r="K602">
        <v>60</v>
      </c>
      <c r="L602">
        <v>16</v>
      </c>
      <c r="M602">
        <v>16</v>
      </c>
      <c r="N602">
        <v>16</v>
      </c>
      <c r="O602">
        <v>15</v>
      </c>
      <c r="P602">
        <v>15</v>
      </c>
      <c r="Q602">
        <v>15</v>
      </c>
      <c r="R602">
        <v>15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2:23" hidden="1" x14ac:dyDescent="0.25">
      <c r="B603" t="str">
        <f t="shared" si="39"/>
        <v>50D7C9B7</v>
      </c>
      <c r="C603">
        <f t="shared" si="40"/>
        <v>32</v>
      </c>
      <c r="D603">
        <f t="shared" si="41"/>
        <v>5651286455</v>
      </c>
      <c r="E603" s="1" t="s">
        <v>379</v>
      </c>
      <c r="F603">
        <v>3758096345</v>
      </c>
      <c r="G603">
        <v>85881</v>
      </c>
      <c r="H603">
        <v>2460</v>
      </c>
      <c r="I603">
        <v>754</v>
      </c>
      <c r="J603">
        <v>171</v>
      </c>
      <c r="K603">
        <v>97</v>
      </c>
      <c r="L603">
        <v>50</v>
      </c>
      <c r="M603">
        <v>26</v>
      </c>
      <c r="N603">
        <v>17</v>
      </c>
      <c r="O603">
        <v>11</v>
      </c>
      <c r="P603">
        <v>9</v>
      </c>
      <c r="Q603">
        <v>8</v>
      </c>
      <c r="R603">
        <v>7</v>
      </c>
      <c r="S603">
        <v>7</v>
      </c>
      <c r="T603">
        <v>7</v>
      </c>
      <c r="U603">
        <v>2</v>
      </c>
      <c r="V603">
        <v>2</v>
      </c>
      <c r="W603">
        <v>0</v>
      </c>
    </row>
    <row r="604" spans="2:23" hidden="1" x14ac:dyDescent="0.25">
      <c r="B604" t="str">
        <f t="shared" si="39"/>
        <v>572D7285</v>
      </c>
      <c r="C604">
        <f t="shared" si="40"/>
        <v>32</v>
      </c>
      <c r="D604">
        <f t="shared" si="41"/>
        <v>5757563525</v>
      </c>
      <c r="E604" s="1" t="s">
        <v>381</v>
      </c>
      <c r="F604">
        <v>65503</v>
      </c>
      <c r="G604">
        <v>65503</v>
      </c>
      <c r="H604">
        <v>65503</v>
      </c>
      <c r="I604">
        <v>997</v>
      </c>
      <c r="J604">
        <v>234</v>
      </c>
      <c r="K604">
        <v>78</v>
      </c>
      <c r="L604">
        <v>48</v>
      </c>
      <c r="M604">
        <v>36</v>
      </c>
      <c r="N604">
        <v>20</v>
      </c>
      <c r="O604">
        <v>6</v>
      </c>
      <c r="P604">
        <v>6</v>
      </c>
      <c r="Q604">
        <v>3</v>
      </c>
      <c r="R604">
        <v>2</v>
      </c>
      <c r="S604">
        <v>2</v>
      </c>
      <c r="T604">
        <v>2</v>
      </c>
      <c r="U604">
        <v>0</v>
      </c>
      <c r="V604">
        <v>0</v>
      </c>
      <c r="W604">
        <v>0</v>
      </c>
    </row>
    <row r="605" spans="2:23" hidden="1" x14ac:dyDescent="0.25">
      <c r="B605" t="str">
        <f t="shared" si="39"/>
        <v>5A0849E7</v>
      </c>
      <c r="C605">
        <f t="shared" si="40"/>
        <v>32</v>
      </c>
      <c r="D605">
        <f t="shared" si="41"/>
        <v>5805459943</v>
      </c>
      <c r="E605" s="1" t="s">
        <v>385</v>
      </c>
      <c r="F605">
        <v>4294967263</v>
      </c>
      <c r="G605">
        <v>427053</v>
      </c>
      <c r="H605">
        <v>817</v>
      </c>
      <c r="I605">
        <v>522</v>
      </c>
      <c r="J605">
        <v>149</v>
      </c>
      <c r="K605">
        <v>63</v>
      </c>
      <c r="L605">
        <v>27</v>
      </c>
      <c r="M605">
        <v>19</v>
      </c>
      <c r="N605">
        <v>19</v>
      </c>
      <c r="O605">
        <v>19</v>
      </c>
      <c r="P605">
        <v>9</v>
      </c>
      <c r="Q605">
        <v>9</v>
      </c>
      <c r="R605">
        <v>6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2:23" hidden="1" x14ac:dyDescent="0.25">
      <c r="B606" t="str">
        <f t="shared" si="39"/>
        <v>66715BAD</v>
      </c>
      <c r="C606">
        <f t="shared" si="40"/>
        <v>32</v>
      </c>
      <c r="D606">
        <f t="shared" si="41"/>
        <v>6013672365</v>
      </c>
      <c r="E606" s="1" t="s">
        <v>394</v>
      </c>
      <c r="F606">
        <v>4294967263</v>
      </c>
      <c r="G606">
        <v>40931</v>
      </c>
      <c r="H606">
        <v>1969</v>
      </c>
      <c r="I606">
        <v>224</v>
      </c>
      <c r="J606">
        <v>198</v>
      </c>
      <c r="K606">
        <v>63</v>
      </c>
      <c r="L606">
        <v>63</v>
      </c>
      <c r="M606">
        <v>58</v>
      </c>
      <c r="N606">
        <v>25</v>
      </c>
      <c r="O606">
        <v>11</v>
      </c>
      <c r="P606">
        <v>11</v>
      </c>
      <c r="Q606">
        <v>5</v>
      </c>
      <c r="R606">
        <v>4</v>
      </c>
      <c r="S606">
        <v>2</v>
      </c>
      <c r="T606">
        <v>2</v>
      </c>
      <c r="U606">
        <v>2</v>
      </c>
      <c r="V606">
        <v>2</v>
      </c>
      <c r="W606">
        <v>0</v>
      </c>
    </row>
    <row r="607" spans="2:23" hidden="1" x14ac:dyDescent="0.25">
      <c r="B607" t="str">
        <f t="shared" si="39"/>
        <v>6938392D</v>
      </c>
      <c r="C607">
        <f t="shared" si="40"/>
        <v>32</v>
      </c>
      <c r="D607">
        <f t="shared" si="41"/>
        <v>6060259629</v>
      </c>
      <c r="E607" s="1" t="s">
        <v>397</v>
      </c>
      <c r="F607">
        <v>484</v>
      </c>
      <c r="G607">
        <v>484</v>
      </c>
      <c r="H607">
        <v>101</v>
      </c>
      <c r="I607">
        <v>101</v>
      </c>
      <c r="J607">
        <v>101</v>
      </c>
      <c r="K607">
        <v>101</v>
      </c>
      <c r="L607">
        <v>100</v>
      </c>
      <c r="M607">
        <v>100</v>
      </c>
      <c r="N607">
        <v>6</v>
      </c>
      <c r="O607">
        <v>6</v>
      </c>
      <c r="P607">
        <v>6</v>
      </c>
      <c r="Q607">
        <v>6</v>
      </c>
      <c r="R607">
        <v>6</v>
      </c>
      <c r="S607">
        <v>6</v>
      </c>
      <c r="T607">
        <v>0</v>
      </c>
      <c r="U607">
        <v>0</v>
      </c>
      <c r="V607">
        <v>0</v>
      </c>
      <c r="W607">
        <v>0</v>
      </c>
    </row>
    <row r="608" spans="2:23" hidden="1" x14ac:dyDescent="0.25">
      <c r="B608" t="str">
        <f t="shared" si="39"/>
        <v>741B8CD7</v>
      </c>
      <c r="C608">
        <f t="shared" si="40"/>
        <v>32</v>
      </c>
      <c r="D608">
        <f t="shared" si="41"/>
        <v>6242929879</v>
      </c>
      <c r="E608" s="1" t="s">
        <v>412</v>
      </c>
      <c r="F608">
        <v>114663</v>
      </c>
      <c r="G608">
        <v>114663</v>
      </c>
      <c r="H608">
        <v>16360</v>
      </c>
      <c r="I608">
        <v>16360</v>
      </c>
      <c r="J608">
        <v>152</v>
      </c>
      <c r="K608">
        <v>152</v>
      </c>
      <c r="L608">
        <v>18</v>
      </c>
      <c r="M608">
        <v>18</v>
      </c>
      <c r="N608">
        <v>16</v>
      </c>
      <c r="O608">
        <v>16</v>
      </c>
      <c r="P608">
        <v>4</v>
      </c>
      <c r="Q608">
        <v>4</v>
      </c>
      <c r="R608">
        <v>2</v>
      </c>
      <c r="S608">
        <v>2</v>
      </c>
      <c r="T608">
        <v>2</v>
      </c>
      <c r="U608">
        <v>2</v>
      </c>
      <c r="V608">
        <v>0</v>
      </c>
      <c r="W608">
        <v>0</v>
      </c>
    </row>
    <row r="609" spans="2:23" hidden="1" x14ac:dyDescent="0.25">
      <c r="B609" t="str">
        <f t="shared" si="39"/>
        <v>814141AB</v>
      </c>
      <c r="C609">
        <f t="shared" si="40"/>
        <v>32</v>
      </c>
      <c r="D609">
        <f t="shared" si="41"/>
        <v>6463504811</v>
      </c>
      <c r="E609" s="1" t="s">
        <v>429</v>
      </c>
      <c r="F609">
        <v>2147483615</v>
      </c>
      <c r="G609">
        <v>2147483615</v>
      </c>
      <c r="H609">
        <v>2275</v>
      </c>
      <c r="I609">
        <v>2275</v>
      </c>
      <c r="J609">
        <v>160</v>
      </c>
      <c r="K609">
        <v>160</v>
      </c>
      <c r="L609">
        <v>34</v>
      </c>
      <c r="M609">
        <v>34</v>
      </c>
      <c r="N609">
        <v>7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2:23" hidden="1" x14ac:dyDescent="0.25">
      <c r="B610" t="str">
        <f t="shared" si="39"/>
        <v>93A409EB</v>
      </c>
      <c r="C610">
        <f t="shared" si="40"/>
        <v>32</v>
      </c>
      <c r="D610">
        <f t="shared" si="41"/>
        <v>6771968491</v>
      </c>
      <c r="E610" s="1" t="s">
        <v>439</v>
      </c>
      <c r="F610">
        <v>2147483615</v>
      </c>
      <c r="G610">
        <v>2147483615</v>
      </c>
      <c r="H610">
        <v>6167</v>
      </c>
      <c r="I610">
        <v>6167</v>
      </c>
      <c r="J610">
        <v>148</v>
      </c>
      <c r="K610">
        <v>148</v>
      </c>
      <c r="L610">
        <v>44</v>
      </c>
      <c r="M610">
        <v>44</v>
      </c>
      <c r="N610">
        <v>25</v>
      </c>
      <c r="O610">
        <v>25</v>
      </c>
      <c r="P610">
        <v>8</v>
      </c>
      <c r="Q610">
        <v>8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</row>
    <row r="611" spans="2:23" hidden="1" x14ac:dyDescent="0.25">
      <c r="B611" t="str">
        <f t="shared" si="39"/>
        <v>A581DE0F</v>
      </c>
      <c r="C611">
        <f t="shared" si="40"/>
        <v>32</v>
      </c>
      <c r="D611">
        <f t="shared" si="41"/>
        <v>7071718927</v>
      </c>
      <c r="E611" s="1" t="s">
        <v>450</v>
      </c>
      <c r="F611">
        <v>4294967263</v>
      </c>
      <c r="G611">
        <v>50057</v>
      </c>
      <c r="H611">
        <v>971</v>
      </c>
      <c r="I611">
        <v>625</v>
      </c>
      <c r="J611">
        <v>153</v>
      </c>
      <c r="K611">
        <v>91</v>
      </c>
      <c r="L611">
        <v>90</v>
      </c>
      <c r="M611">
        <v>39</v>
      </c>
      <c r="N611">
        <v>11</v>
      </c>
      <c r="O611">
        <v>11</v>
      </c>
      <c r="P611">
        <v>5</v>
      </c>
      <c r="Q611">
        <v>5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</row>
    <row r="612" spans="2:23" hidden="1" x14ac:dyDescent="0.25">
      <c r="B612" t="str">
        <f t="shared" si="39"/>
        <v>A833982B</v>
      </c>
      <c r="C612">
        <f t="shared" si="40"/>
        <v>32</v>
      </c>
      <c r="D612">
        <f t="shared" si="41"/>
        <v>7116920875</v>
      </c>
      <c r="E612" s="1" t="s">
        <v>453</v>
      </c>
      <c r="F612">
        <v>65505</v>
      </c>
      <c r="G612">
        <v>65505</v>
      </c>
      <c r="H612">
        <v>65505</v>
      </c>
      <c r="I612">
        <v>1060</v>
      </c>
      <c r="J612">
        <v>81</v>
      </c>
      <c r="K612">
        <v>58</v>
      </c>
      <c r="L612">
        <v>27</v>
      </c>
      <c r="M612">
        <v>27</v>
      </c>
      <c r="N612">
        <v>21</v>
      </c>
      <c r="O612">
        <v>17</v>
      </c>
      <c r="P612">
        <v>3</v>
      </c>
      <c r="Q612">
        <v>3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2:23" hidden="1" x14ac:dyDescent="0.25">
      <c r="B613" t="str">
        <f t="shared" si="39"/>
        <v>C8F698AF</v>
      </c>
      <c r="C613">
        <f t="shared" si="40"/>
        <v>32</v>
      </c>
      <c r="D613">
        <f t="shared" si="41"/>
        <v>7666571439</v>
      </c>
      <c r="E613" s="1" t="s">
        <v>460</v>
      </c>
      <c r="F613">
        <v>4294967263</v>
      </c>
      <c r="G613">
        <v>58599</v>
      </c>
      <c r="H613">
        <v>3333</v>
      </c>
      <c r="I613">
        <v>722</v>
      </c>
      <c r="J613">
        <v>232</v>
      </c>
      <c r="K613">
        <v>107</v>
      </c>
      <c r="L613">
        <v>59</v>
      </c>
      <c r="M613">
        <v>27</v>
      </c>
      <c r="N613">
        <v>6</v>
      </c>
      <c r="O613">
        <v>6</v>
      </c>
      <c r="P613">
        <v>6</v>
      </c>
      <c r="Q613">
        <v>6</v>
      </c>
      <c r="R613">
        <v>6</v>
      </c>
      <c r="S613">
        <v>6</v>
      </c>
      <c r="T613">
        <v>6</v>
      </c>
      <c r="U613">
        <v>4</v>
      </c>
      <c r="V613">
        <v>1</v>
      </c>
      <c r="W613">
        <v>0</v>
      </c>
    </row>
    <row r="614" spans="2:23" hidden="1" x14ac:dyDescent="0.25">
      <c r="B614" t="str">
        <f t="shared" si="39"/>
        <v>D120C3B7</v>
      </c>
      <c r="C614">
        <f t="shared" si="40"/>
        <v>32</v>
      </c>
      <c r="D614">
        <f t="shared" si="41"/>
        <v>7803552695</v>
      </c>
      <c r="E614" s="1" t="s">
        <v>463</v>
      </c>
      <c r="F614">
        <v>469503982</v>
      </c>
      <c r="G614">
        <v>469503982</v>
      </c>
      <c r="H614">
        <v>2782</v>
      </c>
      <c r="I614">
        <v>2782</v>
      </c>
      <c r="J614">
        <v>128</v>
      </c>
      <c r="K614">
        <v>128</v>
      </c>
      <c r="L614">
        <v>38</v>
      </c>
      <c r="M614">
        <v>38</v>
      </c>
      <c r="N614">
        <v>21</v>
      </c>
      <c r="O614">
        <v>21</v>
      </c>
      <c r="P614">
        <v>13</v>
      </c>
      <c r="Q614">
        <v>13</v>
      </c>
      <c r="R614">
        <v>13</v>
      </c>
      <c r="S614">
        <v>13</v>
      </c>
      <c r="T614">
        <v>0</v>
      </c>
      <c r="U614">
        <v>0</v>
      </c>
      <c r="V614">
        <v>0</v>
      </c>
      <c r="W614">
        <v>0</v>
      </c>
    </row>
    <row r="615" spans="2:23" hidden="1" x14ac:dyDescent="0.25">
      <c r="B615" t="str">
        <f t="shared" si="39"/>
        <v>F1922815</v>
      </c>
      <c r="C615">
        <f t="shared" si="40"/>
        <v>32</v>
      </c>
      <c r="D615">
        <f t="shared" si="41"/>
        <v>8347854869</v>
      </c>
      <c r="E615" s="1" t="s">
        <v>475</v>
      </c>
      <c r="F615">
        <v>2014</v>
      </c>
      <c r="G615">
        <v>2014</v>
      </c>
      <c r="H615">
        <v>992</v>
      </c>
      <c r="I615">
        <v>992</v>
      </c>
      <c r="J615">
        <v>992</v>
      </c>
      <c r="K615">
        <v>992</v>
      </c>
      <c r="L615">
        <v>66</v>
      </c>
      <c r="M615">
        <v>66</v>
      </c>
      <c r="N615">
        <v>16</v>
      </c>
      <c r="O615">
        <v>16</v>
      </c>
      <c r="P615">
        <v>12</v>
      </c>
      <c r="Q615">
        <v>12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2:23" hidden="1" x14ac:dyDescent="0.25">
      <c r="B616" t="str">
        <f t="shared" si="39"/>
        <v>F4ACFB13</v>
      </c>
      <c r="C616">
        <f t="shared" si="40"/>
        <v>32</v>
      </c>
      <c r="D616">
        <f t="shared" si="41"/>
        <v>8399944467</v>
      </c>
      <c r="E616" s="1" t="s">
        <v>477</v>
      </c>
      <c r="F616">
        <v>65502</v>
      </c>
      <c r="G616">
        <v>65502</v>
      </c>
      <c r="H616">
        <v>32736</v>
      </c>
      <c r="I616">
        <v>32736</v>
      </c>
      <c r="J616">
        <v>274</v>
      </c>
      <c r="K616">
        <v>274</v>
      </c>
      <c r="L616">
        <v>24</v>
      </c>
      <c r="M616">
        <v>24</v>
      </c>
      <c r="N616">
        <v>11</v>
      </c>
      <c r="O616">
        <v>11</v>
      </c>
      <c r="P616">
        <v>5</v>
      </c>
      <c r="Q616">
        <v>5</v>
      </c>
      <c r="R616">
        <v>4</v>
      </c>
      <c r="S616">
        <v>4</v>
      </c>
      <c r="T616">
        <v>3</v>
      </c>
      <c r="U616">
        <v>3</v>
      </c>
      <c r="V616">
        <v>1</v>
      </c>
      <c r="W616">
        <v>1</v>
      </c>
    </row>
    <row r="617" spans="2:23" hidden="1" x14ac:dyDescent="0.25">
      <c r="B617" t="str">
        <f t="shared" si="39"/>
        <v>F6ACFB13</v>
      </c>
      <c r="C617">
        <f t="shared" si="40"/>
        <v>32</v>
      </c>
      <c r="D617">
        <f t="shared" si="41"/>
        <v>8433498899</v>
      </c>
      <c r="E617" s="1" t="s">
        <v>478</v>
      </c>
      <c r="F617">
        <v>12582874</v>
      </c>
      <c r="G617">
        <v>105056</v>
      </c>
      <c r="H617">
        <v>2922</v>
      </c>
      <c r="I617">
        <v>383</v>
      </c>
      <c r="J617">
        <v>146</v>
      </c>
      <c r="K617">
        <v>101</v>
      </c>
      <c r="L617">
        <v>57</v>
      </c>
      <c r="M617">
        <v>36</v>
      </c>
      <c r="N617">
        <v>12</v>
      </c>
      <c r="O617">
        <v>12</v>
      </c>
      <c r="P617">
        <v>12</v>
      </c>
      <c r="Q617">
        <v>7</v>
      </c>
      <c r="R617">
        <v>6</v>
      </c>
      <c r="S617">
        <v>4</v>
      </c>
      <c r="T617">
        <v>3</v>
      </c>
      <c r="U617">
        <v>2</v>
      </c>
      <c r="V617">
        <v>1</v>
      </c>
      <c r="W617">
        <v>1</v>
      </c>
    </row>
  </sheetData>
  <sortState xmlns:xlrd2="http://schemas.microsoft.com/office/spreadsheetml/2017/richdata2" ref="B2:W617">
    <sortCondition ref="C2:C617"/>
    <sortCondition ref="E2:E617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T102"/>
  <sheetViews>
    <sheetView topLeftCell="A13" workbookViewId="0">
      <selection activeCell="G21" sqref="G21"/>
    </sheetView>
  </sheetViews>
  <sheetFormatPr defaultRowHeight="15" x14ac:dyDescent="0.25"/>
  <cols>
    <col min="2" max="2" width="13.140625" bestFit="1" customWidth="1"/>
    <col min="3" max="4" width="11" bestFit="1" customWidth="1"/>
    <col min="5" max="9" width="8.5703125" bestFit="1" customWidth="1"/>
    <col min="10" max="20" width="9.5703125" bestFit="1" customWidth="1"/>
    <col min="21" max="50" width="3" bestFit="1" customWidth="1"/>
    <col min="51" max="105" width="4" bestFit="1" customWidth="1"/>
    <col min="106" max="149" width="5" bestFit="1" customWidth="1"/>
    <col min="150" max="183" width="6" bestFit="1" customWidth="1"/>
    <col min="184" max="196" width="7" bestFit="1" customWidth="1"/>
    <col min="197" max="212" width="8" bestFit="1" customWidth="1"/>
    <col min="213" max="233" width="9" bestFit="1" customWidth="1"/>
    <col min="234" max="250" width="10" bestFit="1" customWidth="1"/>
    <col min="251" max="260" width="11" bestFit="1" customWidth="1"/>
    <col min="261" max="261" width="11.28515625" bestFit="1" customWidth="1"/>
  </cols>
  <sheetData>
    <row r="3" spans="2:20" x14ac:dyDescent="0.25">
      <c r="B3" t="s">
        <v>648</v>
      </c>
    </row>
    <row r="4" spans="2:20" x14ac:dyDescent="0.25">
      <c r="B4" t="s">
        <v>623</v>
      </c>
      <c r="C4" s="25" t="s">
        <v>644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2:20" x14ac:dyDescent="0.25">
      <c r="B5" s="5" t="s">
        <v>638</v>
      </c>
      <c r="C5" t="s">
        <v>639</v>
      </c>
      <c r="D5" t="s">
        <v>640</v>
      </c>
      <c r="E5" t="s">
        <v>641</v>
      </c>
      <c r="F5" t="s">
        <v>642</v>
      </c>
      <c r="G5" t="s">
        <v>643</v>
      </c>
      <c r="H5" t="s">
        <v>645</v>
      </c>
      <c r="I5" t="s">
        <v>646</v>
      </c>
      <c r="J5" t="s">
        <v>647</v>
      </c>
      <c r="K5" t="s">
        <v>668</v>
      </c>
      <c r="L5" t="s">
        <v>669</v>
      </c>
      <c r="M5" t="s">
        <v>670</v>
      </c>
      <c r="N5" t="s">
        <v>671</v>
      </c>
      <c r="O5" t="s">
        <v>672</v>
      </c>
      <c r="P5" t="s">
        <v>673</v>
      </c>
      <c r="Q5" t="s">
        <v>674</v>
      </c>
      <c r="R5" t="s">
        <v>675</v>
      </c>
      <c r="S5" t="s">
        <v>676</v>
      </c>
      <c r="T5" t="s">
        <v>677</v>
      </c>
    </row>
    <row r="6" spans="2:20" x14ac:dyDescent="0.25">
      <c r="B6" s="6">
        <v>3</v>
      </c>
      <c r="C6" s="4">
        <v>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2:20" x14ac:dyDescent="0.25">
      <c r="B7" s="6">
        <v>4</v>
      </c>
      <c r="C7" s="4">
        <v>11</v>
      </c>
      <c r="D7" s="4">
        <v>3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2:20" x14ac:dyDescent="0.25">
      <c r="B8" s="6">
        <v>5</v>
      </c>
      <c r="C8" s="4">
        <v>26</v>
      </c>
      <c r="D8" s="4">
        <v>10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2:20" x14ac:dyDescent="0.25">
      <c r="B9" s="6">
        <v>6</v>
      </c>
      <c r="C9" s="4">
        <v>57</v>
      </c>
      <c r="D9" s="4">
        <v>25</v>
      </c>
      <c r="E9" s="4">
        <v>2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2:20" x14ac:dyDescent="0.25">
      <c r="B10" s="6">
        <v>7</v>
      </c>
      <c r="C10" s="4">
        <v>120</v>
      </c>
      <c r="D10" s="4">
        <v>56</v>
      </c>
      <c r="E10" s="4">
        <v>4</v>
      </c>
      <c r="F10" s="4">
        <v>2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2:20" x14ac:dyDescent="0.25">
      <c r="B11" s="6">
        <v>8</v>
      </c>
      <c r="C11" s="4">
        <v>247</v>
      </c>
      <c r="D11" s="4">
        <v>119</v>
      </c>
      <c r="E11" s="4">
        <v>9</v>
      </c>
      <c r="F11" s="4">
        <v>4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2:20" x14ac:dyDescent="0.25">
      <c r="B12" s="6">
        <v>9</v>
      </c>
      <c r="C12" s="4">
        <v>502</v>
      </c>
      <c r="D12" s="4">
        <v>246</v>
      </c>
      <c r="E12" s="4">
        <v>13</v>
      </c>
      <c r="F12" s="4">
        <v>8</v>
      </c>
      <c r="G12" s="4">
        <v>2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2:20" x14ac:dyDescent="0.25">
      <c r="B13" s="6">
        <v>10</v>
      </c>
      <c r="C13" s="4">
        <v>1013</v>
      </c>
      <c r="D13" s="4">
        <v>501</v>
      </c>
      <c r="E13" s="4">
        <v>21</v>
      </c>
      <c r="F13" s="4">
        <v>12</v>
      </c>
      <c r="G13" s="4">
        <v>5</v>
      </c>
      <c r="H13" s="4">
        <v>2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2:20" x14ac:dyDescent="0.25">
      <c r="B14" s="6">
        <v>11</v>
      </c>
      <c r="C14" s="4">
        <v>2036</v>
      </c>
      <c r="D14" s="4">
        <v>1012</v>
      </c>
      <c r="E14" s="4">
        <v>26</v>
      </c>
      <c r="F14" s="4">
        <v>22</v>
      </c>
      <c r="G14" s="4">
        <v>12</v>
      </c>
      <c r="H14" s="4">
        <v>4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2:20" x14ac:dyDescent="0.25">
      <c r="B15" s="6">
        <v>12</v>
      </c>
      <c r="C15" s="4">
        <v>4083</v>
      </c>
      <c r="D15" s="4">
        <v>2035</v>
      </c>
      <c r="E15" s="4">
        <v>53</v>
      </c>
      <c r="F15" s="4">
        <v>27</v>
      </c>
      <c r="G15" s="4">
        <v>11</v>
      </c>
      <c r="H15" s="4">
        <v>11</v>
      </c>
      <c r="I15" s="4">
        <v>2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2:20" x14ac:dyDescent="0.25">
      <c r="B16" s="6">
        <v>13</v>
      </c>
      <c r="C16" s="4">
        <v>8178</v>
      </c>
      <c r="D16" s="4">
        <v>4082</v>
      </c>
      <c r="E16" s="4">
        <v>52</v>
      </c>
      <c r="F16" s="4">
        <v>52</v>
      </c>
      <c r="G16" s="4">
        <v>12</v>
      </c>
      <c r="H16" s="4">
        <v>11</v>
      </c>
      <c r="I16" s="4">
        <v>2</v>
      </c>
      <c r="J16" s="4">
        <v>2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2:20" x14ac:dyDescent="0.25">
      <c r="B17" s="6">
        <v>14</v>
      </c>
      <c r="C17" s="4">
        <v>16369</v>
      </c>
      <c r="D17" s="4">
        <v>8177</v>
      </c>
      <c r="E17" s="4">
        <v>113</v>
      </c>
      <c r="F17" s="4">
        <v>57</v>
      </c>
      <c r="G17" s="4">
        <v>13</v>
      </c>
      <c r="H17" s="4">
        <v>11</v>
      </c>
      <c r="I17" s="4">
        <v>3</v>
      </c>
      <c r="J17" s="4">
        <v>2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2:20" x14ac:dyDescent="0.25">
      <c r="B18" s="6">
        <v>15</v>
      </c>
      <c r="C18" s="4">
        <v>32752</v>
      </c>
      <c r="D18" s="4">
        <v>16368</v>
      </c>
      <c r="E18" s="4">
        <v>136</v>
      </c>
      <c r="F18" s="4">
        <v>114</v>
      </c>
      <c r="G18" s="4">
        <v>16</v>
      </c>
      <c r="H18" s="4">
        <v>12</v>
      </c>
      <c r="I18" s="4">
        <v>5</v>
      </c>
      <c r="J18" s="4">
        <v>3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2:20" x14ac:dyDescent="0.25">
      <c r="B19" s="6">
        <v>16</v>
      </c>
      <c r="C19" s="4">
        <v>65519</v>
      </c>
      <c r="D19" s="4">
        <v>32751</v>
      </c>
      <c r="E19" s="4">
        <v>241</v>
      </c>
      <c r="F19" s="4">
        <v>135</v>
      </c>
      <c r="G19" s="4">
        <v>19</v>
      </c>
      <c r="H19" s="4">
        <v>15</v>
      </c>
      <c r="I19" s="4">
        <v>6</v>
      </c>
      <c r="J19" s="4">
        <v>5</v>
      </c>
      <c r="K19" s="4">
        <v>2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</row>
    <row r="20" spans="2:20" x14ac:dyDescent="0.25">
      <c r="B20" s="6">
        <v>17</v>
      </c>
      <c r="C20" s="4">
        <v>131054</v>
      </c>
      <c r="D20" s="4">
        <v>65518</v>
      </c>
      <c r="E20" s="4">
        <v>240</v>
      </c>
      <c r="F20" s="4">
        <v>240</v>
      </c>
      <c r="G20" s="4">
        <v>46</v>
      </c>
      <c r="H20" s="4">
        <v>22</v>
      </c>
      <c r="I20" s="4">
        <v>8</v>
      </c>
      <c r="J20" s="4">
        <v>6</v>
      </c>
      <c r="K20" s="4">
        <v>2</v>
      </c>
      <c r="L20" s="4">
        <v>2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2:20" x14ac:dyDescent="0.25">
      <c r="B21" s="6">
        <v>18</v>
      </c>
      <c r="C21" s="4">
        <v>262125</v>
      </c>
      <c r="D21" s="4">
        <v>131053</v>
      </c>
      <c r="E21" s="4">
        <v>493</v>
      </c>
      <c r="F21" s="4">
        <v>240</v>
      </c>
      <c r="G21" s="4">
        <v>45</v>
      </c>
      <c r="H21" s="4">
        <v>45</v>
      </c>
      <c r="I21" s="4">
        <v>11</v>
      </c>
      <c r="J21" s="4">
        <v>8</v>
      </c>
      <c r="K21" s="4">
        <v>5</v>
      </c>
      <c r="L21" s="4">
        <v>2</v>
      </c>
      <c r="M21" s="4">
        <v>2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2:20" x14ac:dyDescent="0.25">
      <c r="B22" s="6">
        <v>19</v>
      </c>
      <c r="C22" s="4">
        <v>524268</v>
      </c>
      <c r="D22" s="4">
        <v>262124</v>
      </c>
      <c r="E22" s="4">
        <v>494</v>
      </c>
      <c r="F22" s="4">
        <v>494</v>
      </c>
      <c r="G22" s="4">
        <v>46</v>
      </c>
      <c r="H22" s="4">
        <v>45</v>
      </c>
      <c r="I22" s="4">
        <v>13</v>
      </c>
      <c r="J22" s="4">
        <v>10</v>
      </c>
      <c r="K22" s="4">
        <v>7</v>
      </c>
      <c r="L22" s="4">
        <v>5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2:20" x14ac:dyDescent="0.25">
      <c r="B23" s="6">
        <v>20</v>
      </c>
      <c r="C23" s="4">
        <v>1048555</v>
      </c>
      <c r="D23" s="4">
        <v>524267</v>
      </c>
      <c r="E23" s="4">
        <v>1005</v>
      </c>
      <c r="F23" s="4">
        <v>494</v>
      </c>
      <c r="G23" s="4">
        <v>49</v>
      </c>
      <c r="H23" s="4">
        <v>45</v>
      </c>
      <c r="I23" s="4">
        <v>21</v>
      </c>
      <c r="J23" s="4">
        <v>13</v>
      </c>
      <c r="K23" s="4">
        <v>11</v>
      </c>
      <c r="L23" s="4">
        <v>7</v>
      </c>
      <c r="M23" s="4">
        <v>2</v>
      </c>
      <c r="N23" s="4">
        <v>2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  <row r="24" spans="2:20" x14ac:dyDescent="0.25">
      <c r="B24" s="6">
        <v>21</v>
      </c>
      <c r="C24" s="4">
        <v>2097130</v>
      </c>
      <c r="D24" s="4">
        <v>1048554</v>
      </c>
      <c r="E24" s="4">
        <v>1004</v>
      </c>
      <c r="F24" s="4">
        <v>1004</v>
      </c>
      <c r="G24" s="4">
        <v>106</v>
      </c>
      <c r="H24" s="4">
        <v>48</v>
      </c>
      <c r="I24" s="4">
        <v>20</v>
      </c>
      <c r="J24" s="4">
        <v>20</v>
      </c>
      <c r="K24" s="4">
        <v>10</v>
      </c>
      <c r="L24" s="4">
        <v>10</v>
      </c>
      <c r="M24" s="4">
        <v>2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0</v>
      </c>
      <c r="T24" s="4">
        <v>0</v>
      </c>
    </row>
    <row r="25" spans="2:20" x14ac:dyDescent="0.25">
      <c r="B25" s="6">
        <v>22</v>
      </c>
      <c r="C25" s="4">
        <v>4194281</v>
      </c>
      <c r="D25" s="4">
        <v>2097129</v>
      </c>
      <c r="E25" s="4">
        <v>2025</v>
      </c>
      <c r="F25" s="4">
        <v>1004</v>
      </c>
      <c r="G25" s="4">
        <v>105</v>
      </c>
      <c r="H25" s="4">
        <v>105</v>
      </c>
      <c r="I25" s="4">
        <v>22</v>
      </c>
      <c r="J25" s="4">
        <v>20</v>
      </c>
      <c r="K25" s="4">
        <v>12</v>
      </c>
      <c r="L25" s="4">
        <v>10</v>
      </c>
      <c r="M25" s="4">
        <v>5</v>
      </c>
      <c r="N25" s="4">
        <v>2</v>
      </c>
      <c r="O25" s="4">
        <v>2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</row>
    <row r="26" spans="2:20" x14ac:dyDescent="0.25">
      <c r="B26" s="6">
        <v>23</v>
      </c>
      <c r="C26" s="4">
        <v>8388584</v>
      </c>
      <c r="D26" s="4">
        <v>4194280</v>
      </c>
      <c r="E26" s="4">
        <v>2026</v>
      </c>
      <c r="F26" s="4">
        <v>2026</v>
      </c>
      <c r="G26" s="4">
        <v>106</v>
      </c>
      <c r="H26" s="4">
        <v>105</v>
      </c>
      <c r="I26" s="4">
        <v>26</v>
      </c>
      <c r="J26" s="4">
        <v>24</v>
      </c>
      <c r="K26" s="4">
        <v>24</v>
      </c>
      <c r="L26" s="4">
        <v>13</v>
      </c>
      <c r="M26" s="4">
        <v>5</v>
      </c>
      <c r="N26" s="4">
        <v>5</v>
      </c>
      <c r="O26" s="4">
        <v>1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</row>
    <row r="27" spans="2:20" x14ac:dyDescent="0.25">
      <c r="B27" s="6">
        <v>24</v>
      </c>
      <c r="C27" s="4">
        <v>16777191</v>
      </c>
      <c r="D27" s="4">
        <v>8388583</v>
      </c>
      <c r="E27" s="4">
        <v>4073</v>
      </c>
      <c r="F27" s="4">
        <v>2026</v>
      </c>
      <c r="G27" s="4">
        <v>231</v>
      </c>
      <c r="H27" s="4">
        <v>105</v>
      </c>
      <c r="I27" s="4">
        <v>39</v>
      </c>
      <c r="J27" s="4">
        <v>26</v>
      </c>
      <c r="K27" s="4">
        <v>23</v>
      </c>
      <c r="L27" s="4">
        <v>23</v>
      </c>
      <c r="M27" s="4">
        <v>7</v>
      </c>
      <c r="N27" s="4">
        <v>6</v>
      </c>
      <c r="O27" s="4">
        <v>3</v>
      </c>
      <c r="P27" s="4">
        <v>2</v>
      </c>
      <c r="Q27" s="4">
        <v>2</v>
      </c>
      <c r="R27" s="4">
        <v>0</v>
      </c>
      <c r="S27" s="4">
        <v>0</v>
      </c>
      <c r="T27" s="4">
        <v>0</v>
      </c>
    </row>
    <row r="28" spans="2:20" x14ac:dyDescent="0.25">
      <c r="B28" s="6">
        <v>25</v>
      </c>
      <c r="C28" s="4">
        <v>33554406</v>
      </c>
      <c r="D28" s="4">
        <v>16777190</v>
      </c>
      <c r="E28" s="4">
        <v>4072</v>
      </c>
      <c r="F28" s="4">
        <v>4072</v>
      </c>
      <c r="G28" s="4">
        <v>230</v>
      </c>
      <c r="H28" s="4">
        <v>230</v>
      </c>
      <c r="I28" s="4">
        <v>40</v>
      </c>
      <c r="J28" s="4">
        <v>40</v>
      </c>
      <c r="K28" s="4">
        <v>24</v>
      </c>
      <c r="L28" s="4">
        <v>23</v>
      </c>
      <c r="M28" s="4">
        <v>8</v>
      </c>
      <c r="N28" s="4">
        <v>7</v>
      </c>
      <c r="O28" s="4">
        <v>4</v>
      </c>
      <c r="P28" s="4">
        <v>2</v>
      </c>
      <c r="Q28" s="4">
        <v>1</v>
      </c>
      <c r="R28" s="4">
        <v>0</v>
      </c>
      <c r="S28" s="4">
        <v>0</v>
      </c>
      <c r="T28" s="4">
        <v>0</v>
      </c>
    </row>
    <row r="29" spans="2:20" x14ac:dyDescent="0.25">
      <c r="B29" s="6">
        <v>26</v>
      </c>
      <c r="C29" s="4">
        <v>67108837</v>
      </c>
      <c r="D29" s="4">
        <v>33554405</v>
      </c>
      <c r="E29" s="4">
        <v>8165</v>
      </c>
      <c r="F29" s="4">
        <v>4072</v>
      </c>
      <c r="G29" s="4">
        <v>230</v>
      </c>
      <c r="H29" s="4">
        <v>230</v>
      </c>
      <c r="I29" s="4">
        <v>41</v>
      </c>
      <c r="J29" s="4">
        <v>40</v>
      </c>
      <c r="K29" s="4">
        <v>24</v>
      </c>
      <c r="L29" s="4">
        <v>23</v>
      </c>
      <c r="M29" s="4">
        <v>9</v>
      </c>
      <c r="N29" s="4">
        <v>8</v>
      </c>
      <c r="O29" s="4">
        <v>5</v>
      </c>
      <c r="P29" s="4">
        <v>5</v>
      </c>
      <c r="Q29" s="4">
        <v>1</v>
      </c>
      <c r="R29" s="4">
        <v>1</v>
      </c>
      <c r="S29" s="4">
        <v>1</v>
      </c>
      <c r="T29" s="4">
        <v>1</v>
      </c>
    </row>
    <row r="30" spans="2:20" x14ac:dyDescent="0.25">
      <c r="B30" s="6">
        <v>27</v>
      </c>
      <c r="C30" s="4">
        <v>134217700</v>
      </c>
      <c r="D30" s="4">
        <v>67108836</v>
      </c>
      <c r="E30" s="4">
        <v>8166</v>
      </c>
      <c r="F30" s="4">
        <v>8166</v>
      </c>
      <c r="G30" s="4">
        <v>484</v>
      </c>
      <c r="H30" s="4">
        <v>230</v>
      </c>
      <c r="I30" s="4">
        <v>48</v>
      </c>
      <c r="J30" s="4">
        <v>41</v>
      </c>
      <c r="K30" s="4">
        <v>36</v>
      </c>
      <c r="L30" s="4">
        <v>23</v>
      </c>
      <c r="M30" s="4">
        <v>11</v>
      </c>
      <c r="N30" s="4">
        <v>9</v>
      </c>
      <c r="O30" s="4">
        <v>7</v>
      </c>
      <c r="P30" s="4">
        <v>6</v>
      </c>
      <c r="Q30" s="4">
        <v>1</v>
      </c>
      <c r="R30" s="4">
        <v>1</v>
      </c>
      <c r="S30" s="4">
        <v>0</v>
      </c>
      <c r="T30" s="4">
        <v>0</v>
      </c>
    </row>
    <row r="31" spans="2:20" x14ac:dyDescent="0.25">
      <c r="B31" s="6">
        <v>28</v>
      </c>
      <c r="C31" s="4">
        <v>268435427</v>
      </c>
      <c r="D31" s="4">
        <v>134217699</v>
      </c>
      <c r="E31" s="4">
        <v>16357</v>
      </c>
      <c r="F31" s="4">
        <v>8166</v>
      </c>
      <c r="G31" s="4">
        <v>483</v>
      </c>
      <c r="H31" s="4">
        <v>483</v>
      </c>
      <c r="I31" s="4">
        <v>99</v>
      </c>
      <c r="J31" s="4">
        <v>48</v>
      </c>
      <c r="K31" s="4">
        <v>35</v>
      </c>
      <c r="L31" s="4">
        <v>35</v>
      </c>
      <c r="M31" s="4">
        <v>15</v>
      </c>
      <c r="N31" s="4">
        <v>11</v>
      </c>
      <c r="O31" s="4">
        <v>8</v>
      </c>
      <c r="P31" s="4">
        <v>8</v>
      </c>
      <c r="Q31" s="4">
        <v>2</v>
      </c>
      <c r="R31" s="4">
        <v>2</v>
      </c>
      <c r="S31" s="4">
        <v>1</v>
      </c>
      <c r="T31" s="4">
        <v>1</v>
      </c>
    </row>
    <row r="32" spans="2:20" x14ac:dyDescent="0.25">
      <c r="B32" s="6">
        <v>29</v>
      </c>
      <c r="C32" s="4">
        <v>536870882</v>
      </c>
      <c r="D32" s="4">
        <v>268435426</v>
      </c>
      <c r="E32" s="4">
        <v>16356</v>
      </c>
      <c r="F32" s="4">
        <v>16356</v>
      </c>
      <c r="G32" s="4">
        <v>484</v>
      </c>
      <c r="H32" s="4">
        <v>483</v>
      </c>
      <c r="I32" s="4">
        <v>100</v>
      </c>
      <c r="J32" s="4">
        <v>100</v>
      </c>
      <c r="K32" s="4">
        <v>35</v>
      </c>
      <c r="L32" s="4">
        <v>35</v>
      </c>
      <c r="M32" s="4">
        <v>14</v>
      </c>
      <c r="N32" s="4">
        <v>14</v>
      </c>
      <c r="O32" s="4">
        <v>9</v>
      </c>
      <c r="P32" s="4">
        <v>8</v>
      </c>
      <c r="Q32" s="4">
        <v>3</v>
      </c>
      <c r="R32" s="4">
        <v>3</v>
      </c>
      <c r="S32" s="4">
        <v>1</v>
      </c>
      <c r="T32" s="4">
        <v>1</v>
      </c>
    </row>
    <row r="33" spans="2:20" x14ac:dyDescent="0.25">
      <c r="B33" s="6">
        <v>30</v>
      </c>
      <c r="C33" s="4">
        <v>1073741793</v>
      </c>
      <c r="D33" s="4">
        <v>536870881</v>
      </c>
      <c r="E33" s="4">
        <v>32737</v>
      </c>
      <c r="F33" s="4">
        <v>16356</v>
      </c>
      <c r="G33" s="4">
        <v>993</v>
      </c>
      <c r="H33" s="4">
        <v>483</v>
      </c>
      <c r="I33" s="4">
        <v>100</v>
      </c>
      <c r="J33" s="4">
        <v>100</v>
      </c>
      <c r="K33" s="4">
        <v>36</v>
      </c>
      <c r="L33" s="4">
        <v>35</v>
      </c>
      <c r="M33" s="4">
        <v>16</v>
      </c>
      <c r="N33" s="4">
        <v>14</v>
      </c>
      <c r="O33" s="4">
        <v>11</v>
      </c>
      <c r="P33" s="4">
        <v>9</v>
      </c>
      <c r="Q33" s="4">
        <v>4</v>
      </c>
      <c r="R33" s="4">
        <v>2</v>
      </c>
      <c r="S33" s="4">
        <v>2</v>
      </c>
      <c r="T33" s="4">
        <v>2</v>
      </c>
    </row>
    <row r="34" spans="2:20" x14ac:dyDescent="0.25">
      <c r="B34" s="6">
        <v>31</v>
      </c>
      <c r="C34" s="4">
        <v>2147483616</v>
      </c>
      <c r="D34" s="4">
        <v>1073741792</v>
      </c>
      <c r="E34" s="4">
        <v>32738</v>
      </c>
      <c r="F34" s="4">
        <v>32738</v>
      </c>
      <c r="G34" s="4">
        <v>992</v>
      </c>
      <c r="H34" s="4">
        <v>992</v>
      </c>
      <c r="I34" s="4">
        <v>100</v>
      </c>
      <c r="J34" s="4">
        <v>100</v>
      </c>
      <c r="K34" s="4">
        <v>36</v>
      </c>
      <c r="L34" s="4">
        <v>35</v>
      </c>
      <c r="M34" s="4">
        <v>18</v>
      </c>
      <c r="N34" s="4">
        <v>16</v>
      </c>
      <c r="O34" s="4">
        <v>12</v>
      </c>
      <c r="P34" s="4">
        <v>11</v>
      </c>
      <c r="Q34" s="4">
        <v>5</v>
      </c>
      <c r="R34" s="4">
        <v>4</v>
      </c>
      <c r="S34" s="4">
        <v>2</v>
      </c>
      <c r="T34" s="4">
        <v>1</v>
      </c>
    </row>
    <row r="35" spans="2:20" x14ac:dyDescent="0.25">
      <c r="B35" s="6">
        <v>32</v>
      </c>
      <c r="C35" s="4">
        <v>4294967263</v>
      </c>
      <c r="D35" s="4">
        <v>2147483615</v>
      </c>
      <c r="E35" s="4">
        <v>65505</v>
      </c>
      <c r="F35" s="4">
        <v>32738</v>
      </c>
      <c r="G35" s="4">
        <v>992</v>
      </c>
      <c r="H35" s="4">
        <v>992</v>
      </c>
      <c r="I35" s="4">
        <v>223</v>
      </c>
      <c r="J35" s="4">
        <v>100</v>
      </c>
      <c r="K35" s="4">
        <v>38</v>
      </c>
      <c r="L35" s="4">
        <v>36</v>
      </c>
      <c r="M35" s="4">
        <v>20</v>
      </c>
      <c r="N35" s="4">
        <v>19</v>
      </c>
      <c r="O35" s="4">
        <v>15</v>
      </c>
      <c r="P35" s="4">
        <v>13</v>
      </c>
      <c r="Q35" s="4">
        <v>7</v>
      </c>
      <c r="R35" s="4">
        <v>5</v>
      </c>
      <c r="S35" s="4">
        <v>2</v>
      </c>
      <c r="T35" s="4">
        <v>2</v>
      </c>
    </row>
    <row r="37" spans="2:20" x14ac:dyDescent="0.25">
      <c r="B37" s="11" t="s">
        <v>655</v>
      </c>
    </row>
    <row r="38" spans="2:20" x14ac:dyDescent="0.25">
      <c r="B38" t="s">
        <v>661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2:20" x14ac:dyDescent="0.25">
      <c r="B39">
        <v>32</v>
      </c>
      <c r="C39">
        <v>4294967263</v>
      </c>
      <c r="D39">
        <v>2147483615</v>
      </c>
      <c r="E39">
        <v>65505</v>
      </c>
      <c r="F39">
        <v>32738</v>
      </c>
      <c r="G39">
        <v>992</v>
      </c>
      <c r="H39">
        <v>992</v>
      </c>
      <c r="I39">
        <v>223</v>
      </c>
      <c r="J39">
        <v>100</v>
      </c>
    </row>
    <row r="40" spans="2:20" x14ac:dyDescent="0.25">
      <c r="B40">
        <v>31</v>
      </c>
      <c r="C40">
        <v>2147483616</v>
      </c>
      <c r="D40">
        <v>1073741792</v>
      </c>
      <c r="E40">
        <v>32738</v>
      </c>
      <c r="F40">
        <v>32738</v>
      </c>
      <c r="G40">
        <v>992</v>
      </c>
      <c r="H40">
        <v>992</v>
      </c>
      <c r="I40">
        <v>100</v>
      </c>
      <c r="J40">
        <v>100</v>
      </c>
    </row>
    <row r="41" spans="2:20" x14ac:dyDescent="0.25">
      <c r="B41">
        <v>30</v>
      </c>
      <c r="C41">
        <v>1073741793</v>
      </c>
      <c r="D41">
        <v>536870881</v>
      </c>
      <c r="E41">
        <v>32737</v>
      </c>
      <c r="F41">
        <v>16356</v>
      </c>
      <c r="G41">
        <v>993</v>
      </c>
      <c r="H41">
        <v>483</v>
      </c>
      <c r="I41">
        <v>100</v>
      </c>
      <c r="J41">
        <v>100</v>
      </c>
    </row>
    <row r="42" spans="2:20" x14ac:dyDescent="0.25">
      <c r="B42">
        <v>29</v>
      </c>
      <c r="C42">
        <v>536870882</v>
      </c>
      <c r="D42">
        <v>268435426</v>
      </c>
      <c r="E42">
        <v>16356</v>
      </c>
      <c r="F42">
        <v>16356</v>
      </c>
      <c r="G42">
        <v>484</v>
      </c>
      <c r="H42">
        <v>483</v>
      </c>
      <c r="I42">
        <v>100</v>
      </c>
      <c r="J42">
        <v>100</v>
      </c>
    </row>
    <row r="43" spans="2:20" x14ac:dyDescent="0.25">
      <c r="B43">
        <v>28</v>
      </c>
      <c r="C43">
        <v>268435427</v>
      </c>
      <c r="D43">
        <v>134217699</v>
      </c>
      <c r="E43">
        <v>16357</v>
      </c>
      <c r="F43">
        <v>8166</v>
      </c>
      <c r="G43">
        <v>483</v>
      </c>
      <c r="H43">
        <v>483</v>
      </c>
      <c r="I43">
        <v>99</v>
      </c>
      <c r="J43">
        <v>48</v>
      </c>
    </row>
    <row r="44" spans="2:20" x14ac:dyDescent="0.25">
      <c r="B44">
        <v>27</v>
      </c>
      <c r="C44">
        <v>134217700</v>
      </c>
      <c r="D44">
        <v>67108836</v>
      </c>
      <c r="E44">
        <v>8166</v>
      </c>
      <c r="F44">
        <v>8166</v>
      </c>
      <c r="G44">
        <v>484</v>
      </c>
      <c r="H44">
        <v>230</v>
      </c>
      <c r="I44">
        <v>48</v>
      </c>
      <c r="J44">
        <v>41</v>
      </c>
    </row>
    <row r="45" spans="2:20" x14ac:dyDescent="0.25">
      <c r="B45">
        <v>26</v>
      </c>
      <c r="C45">
        <v>67108837</v>
      </c>
      <c r="D45">
        <v>33554405</v>
      </c>
      <c r="E45">
        <v>8165</v>
      </c>
      <c r="F45">
        <v>4072</v>
      </c>
      <c r="G45">
        <v>230</v>
      </c>
      <c r="H45">
        <v>230</v>
      </c>
      <c r="I45">
        <v>41</v>
      </c>
      <c r="J45">
        <v>40</v>
      </c>
    </row>
    <row r="46" spans="2:20" x14ac:dyDescent="0.25">
      <c r="B46">
        <v>25</v>
      </c>
      <c r="C46">
        <v>33554406</v>
      </c>
      <c r="D46">
        <v>16777190</v>
      </c>
      <c r="E46">
        <v>4072</v>
      </c>
      <c r="F46">
        <v>4072</v>
      </c>
      <c r="G46">
        <v>230</v>
      </c>
      <c r="H46">
        <v>230</v>
      </c>
      <c r="I46">
        <v>40</v>
      </c>
      <c r="J46">
        <v>40</v>
      </c>
    </row>
    <row r="47" spans="2:20" x14ac:dyDescent="0.25">
      <c r="B47">
        <v>24</v>
      </c>
      <c r="C47">
        <v>16777191</v>
      </c>
      <c r="D47">
        <v>8388583</v>
      </c>
      <c r="E47">
        <v>4073</v>
      </c>
      <c r="F47">
        <v>2026</v>
      </c>
      <c r="G47">
        <v>231</v>
      </c>
      <c r="H47">
        <v>105</v>
      </c>
      <c r="I47">
        <v>39</v>
      </c>
      <c r="J47">
        <v>26</v>
      </c>
    </row>
    <row r="48" spans="2:20" x14ac:dyDescent="0.25">
      <c r="B48">
        <v>23</v>
      </c>
      <c r="C48">
        <v>8388584</v>
      </c>
      <c r="D48">
        <v>4194280</v>
      </c>
      <c r="E48">
        <v>2026</v>
      </c>
      <c r="F48">
        <v>2026</v>
      </c>
      <c r="G48">
        <v>106</v>
      </c>
      <c r="H48">
        <v>105</v>
      </c>
      <c r="I48">
        <v>26</v>
      </c>
      <c r="J48">
        <v>24</v>
      </c>
    </row>
    <row r="49" spans="2:10" x14ac:dyDescent="0.25">
      <c r="B49">
        <v>22</v>
      </c>
      <c r="C49">
        <v>4194281</v>
      </c>
      <c r="D49">
        <v>2097129</v>
      </c>
      <c r="E49">
        <v>2025</v>
      </c>
      <c r="F49">
        <v>1004</v>
      </c>
      <c r="G49">
        <v>105</v>
      </c>
      <c r="H49">
        <v>105</v>
      </c>
      <c r="I49">
        <v>22</v>
      </c>
      <c r="J49">
        <v>20</v>
      </c>
    </row>
    <row r="50" spans="2:10" x14ac:dyDescent="0.25">
      <c r="B50">
        <v>21</v>
      </c>
      <c r="C50">
        <v>2097130</v>
      </c>
      <c r="D50">
        <v>1048554</v>
      </c>
      <c r="E50">
        <v>1004</v>
      </c>
      <c r="F50">
        <v>1004</v>
      </c>
      <c r="G50">
        <v>106</v>
      </c>
      <c r="H50">
        <v>48</v>
      </c>
      <c r="I50">
        <v>20</v>
      </c>
      <c r="J50">
        <v>20</v>
      </c>
    </row>
    <row r="51" spans="2:10" x14ac:dyDescent="0.25">
      <c r="B51">
        <v>20</v>
      </c>
      <c r="C51">
        <v>1048555</v>
      </c>
      <c r="D51">
        <v>524267</v>
      </c>
      <c r="E51">
        <v>1005</v>
      </c>
      <c r="F51">
        <v>494</v>
      </c>
      <c r="G51">
        <v>49</v>
      </c>
      <c r="H51">
        <v>45</v>
      </c>
      <c r="I51">
        <v>21</v>
      </c>
      <c r="J51">
        <v>13</v>
      </c>
    </row>
    <row r="52" spans="2:10" x14ac:dyDescent="0.25">
      <c r="B52">
        <v>19</v>
      </c>
      <c r="C52">
        <v>524268</v>
      </c>
      <c r="D52">
        <v>262124</v>
      </c>
      <c r="E52">
        <v>494</v>
      </c>
      <c r="F52">
        <v>494</v>
      </c>
      <c r="G52">
        <v>46</v>
      </c>
      <c r="H52">
        <v>45</v>
      </c>
      <c r="I52">
        <v>13</v>
      </c>
      <c r="J52">
        <v>10</v>
      </c>
    </row>
    <row r="53" spans="2:10" x14ac:dyDescent="0.25">
      <c r="B53">
        <v>18</v>
      </c>
      <c r="C53">
        <v>262125</v>
      </c>
      <c r="D53">
        <v>131053</v>
      </c>
      <c r="E53">
        <v>493</v>
      </c>
      <c r="F53">
        <v>240</v>
      </c>
      <c r="G53">
        <v>45</v>
      </c>
      <c r="H53">
        <v>45</v>
      </c>
      <c r="I53">
        <v>11</v>
      </c>
      <c r="J53">
        <v>8</v>
      </c>
    </row>
    <row r="54" spans="2:10" x14ac:dyDescent="0.25">
      <c r="B54">
        <v>17</v>
      </c>
      <c r="C54">
        <v>131054</v>
      </c>
      <c r="D54">
        <v>65518</v>
      </c>
      <c r="E54">
        <v>240</v>
      </c>
      <c r="F54">
        <v>240</v>
      </c>
      <c r="G54">
        <v>46</v>
      </c>
      <c r="H54">
        <v>22</v>
      </c>
      <c r="I54">
        <v>8</v>
      </c>
      <c r="J54">
        <v>6</v>
      </c>
    </row>
    <row r="55" spans="2:10" x14ac:dyDescent="0.25">
      <c r="B55">
        <v>16</v>
      </c>
      <c r="C55">
        <v>65519</v>
      </c>
      <c r="D55">
        <v>32751</v>
      </c>
      <c r="E55">
        <v>241</v>
      </c>
      <c r="F55">
        <v>135</v>
      </c>
      <c r="G55">
        <v>19</v>
      </c>
      <c r="H55">
        <v>15</v>
      </c>
      <c r="I55">
        <v>6</v>
      </c>
      <c r="J55">
        <v>5</v>
      </c>
    </row>
    <row r="56" spans="2:10" x14ac:dyDescent="0.25">
      <c r="B56">
        <v>15</v>
      </c>
      <c r="C56">
        <v>32752</v>
      </c>
      <c r="D56">
        <v>16368</v>
      </c>
      <c r="E56">
        <v>136</v>
      </c>
      <c r="F56">
        <v>114</v>
      </c>
      <c r="G56">
        <v>16</v>
      </c>
      <c r="H56">
        <v>12</v>
      </c>
      <c r="I56">
        <v>5</v>
      </c>
      <c r="J56">
        <v>3</v>
      </c>
    </row>
    <row r="57" spans="2:10" x14ac:dyDescent="0.25">
      <c r="B57">
        <v>14</v>
      </c>
      <c r="C57">
        <v>16369</v>
      </c>
      <c r="D57">
        <v>8177</v>
      </c>
      <c r="E57">
        <v>113</v>
      </c>
      <c r="F57">
        <v>57</v>
      </c>
      <c r="G57">
        <v>13</v>
      </c>
      <c r="H57">
        <v>11</v>
      </c>
      <c r="I57">
        <v>3</v>
      </c>
      <c r="J57">
        <v>2</v>
      </c>
    </row>
    <row r="58" spans="2:10" x14ac:dyDescent="0.25">
      <c r="B58">
        <v>13</v>
      </c>
      <c r="C58">
        <v>8178</v>
      </c>
      <c r="D58">
        <v>4082</v>
      </c>
      <c r="E58">
        <v>52</v>
      </c>
      <c r="F58">
        <v>52</v>
      </c>
      <c r="G58">
        <v>12</v>
      </c>
      <c r="H58">
        <v>11</v>
      </c>
      <c r="I58">
        <v>2</v>
      </c>
      <c r="J58">
        <v>2</v>
      </c>
    </row>
    <row r="59" spans="2:10" x14ac:dyDescent="0.25">
      <c r="B59">
        <v>12</v>
      </c>
      <c r="C59">
        <v>4083</v>
      </c>
      <c r="D59">
        <v>2035</v>
      </c>
      <c r="E59">
        <v>53</v>
      </c>
      <c r="F59">
        <v>27</v>
      </c>
      <c r="G59">
        <v>11</v>
      </c>
      <c r="H59">
        <v>11</v>
      </c>
      <c r="I59">
        <v>2</v>
      </c>
      <c r="J59">
        <v>1</v>
      </c>
    </row>
    <row r="60" spans="2:10" x14ac:dyDescent="0.25">
      <c r="B60">
        <v>11</v>
      </c>
      <c r="C60">
        <v>2036</v>
      </c>
      <c r="D60">
        <v>1012</v>
      </c>
      <c r="E60">
        <v>26</v>
      </c>
      <c r="F60">
        <v>22</v>
      </c>
      <c r="G60">
        <v>12</v>
      </c>
      <c r="H60">
        <v>4</v>
      </c>
      <c r="I60">
        <v>1</v>
      </c>
      <c r="J60">
        <v>1</v>
      </c>
    </row>
    <row r="61" spans="2:10" x14ac:dyDescent="0.25">
      <c r="B61">
        <v>10</v>
      </c>
      <c r="C61">
        <v>1013</v>
      </c>
      <c r="D61">
        <v>501</v>
      </c>
      <c r="E61">
        <v>21</v>
      </c>
      <c r="F61">
        <v>12</v>
      </c>
      <c r="G61">
        <v>5</v>
      </c>
      <c r="H61">
        <v>2</v>
      </c>
      <c r="I61">
        <v>1</v>
      </c>
      <c r="J61">
        <v>1</v>
      </c>
    </row>
    <row r="62" spans="2:10" x14ac:dyDescent="0.25">
      <c r="B62">
        <v>9</v>
      </c>
      <c r="C62">
        <v>502</v>
      </c>
      <c r="D62">
        <v>246</v>
      </c>
      <c r="E62">
        <v>13</v>
      </c>
      <c r="F62">
        <v>8</v>
      </c>
      <c r="G62">
        <v>2</v>
      </c>
      <c r="H62">
        <v>1</v>
      </c>
      <c r="I62">
        <v>1</v>
      </c>
      <c r="J62">
        <v>0</v>
      </c>
    </row>
    <row r="63" spans="2:10" x14ac:dyDescent="0.25">
      <c r="B63">
        <v>8</v>
      </c>
      <c r="C63">
        <v>247</v>
      </c>
      <c r="D63">
        <v>119</v>
      </c>
      <c r="E63">
        <v>9</v>
      </c>
      <c r="F63">
        <v>4</v>
      </c>
      <c r="G63">
        <v>1</v>
      </c>
      <c r="H63">
        <v>1</v>
      </c>
      <c r="I63">
        <v>0</v>
      </c>
      <c r="J63">
        <v>0</v>
      </c>
    </row>
    <row r="64" spans="2:10" x14ac:dyDescent="0.25">
      <c r="B64">
        <v>7</v>
      </c>
      <c r="C64">
        <v>120</v>
      </c>
      <c r="D64">
        <v>56</v>
      </c>
      <c r="E64">
        <v>4</v>
      </c>
      <c r="F64">
        <v>2</v>
      </c>
      <c r="G64">
        <v>1</v>
      </c>
      <c r="H64">
        <v>0</v>
      </c>
      <c r="I64">
        <v>0</v>
      </c>
      <c r="J64">
        <v>0</v>
      </c>
    </row>
    <row r="65" spans="2:10" x14ac:dyDescent="0.25">
      <c r="B65">
        <v>6</v>
      </c>
      <c r="C65">
        <v>57</v>
      </c>
      <c r="D65">
        <v>25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2:10" x14ac:dyDescent="0.25">
      <c r="B66">
        <v>5</v>
      </c>
      <c r="C66">
        <v>26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2:10" x14ac:dyDescent="0.25">
      <c r="B67">
        <v>4</v>
      </c>
      <c r="C67">
        <v>11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2:10" x14ac:dyDescent="0.25">
      <c r="B68">
        <v>3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2:10" x14ac:dyDescent="0.25">
      <c r="B69" s="6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6"/>
      <c r="C70" s="22" t="s">
        <v>644</v>
      </c>
      <c r="D70" s="23"/>
      <c r="E70" s="23"/>
      <c r="F70" s="23"/>
      <c r="G70" s="23"/>
      <c r="H70" s="23"/>
      <c r="I70" s="23"/>
      <c r="J70" s="24"/>
    </row>
    <row r="71" spans="2:10" x14ac:dyDescent="0.25">
      <c r="B71" s="6"/>
      <c r="C71" s="8">
        <v>3</v>
      </c>
      <c r="D71" s="9">
        <v>4</v>
      </c>
      <c r="E71" s="9">
        <v>5</v>
      </c>
      <c r="F71" s="9">
        <v>6</v>
      </c>
      <c r="G71" s="9">
        <v>7</v>
      </c>
      <c r="H71" s="9">
        <v>8</v>
      </c>
      <c r="I71" s="9">
        <v>9</v>
      </c>
      <c r="J71" s="10">
        <v>10</v>
      </c>
    </row>
    <row r="72" spans="2:10" x14ac:dyDescent="0.25">
      <c r="B72" t="s">
        <v>652</v>
      </c>
      <c r="C72" t="s">
        <v>619</v>
      </c>
    </row>
    <row r="73" spans="2:10" x14ac:dyDescent="0.25">
      <c r="B73">
        <f>B39</f>
        <v>32</v>
      </c>
      <c r="C73" t="str">
        <f t="array" ref="C73">IF(C39&gt; 0, INDEX(Table1[Poly K (Hex)],MATCH(C39&amp;$B39,Table1[3]&amp;Table1[Size (Bits)],0)), "N/A")</f>
        <v>80000057</v>
      </c>
      <c r="D73" t="str">
        <f t="array" ref="D73">IF(D39&gt; 0, INDEX(Table1[Poly K (Hex)],MATCH(D39&amp;$B39,Table1[4]&amp;Table1[Size (Bits)],0)), "N/A")</f>
        <v>80002B8D</v>
      </c>
      <c r="E73" t="str">
        <f t="array" ref="E73">IF(E39&gt; 0, INDEX(Table1[Poly K (Hex)],MATCH(E39&amp;$B39,Table1[5]&amp;Table1[Size (Bits)],0)), "N/A")</f>
        <v>80108400</v>
      </c>
      <c r="F73" t="str">
        <f t="array" ref="F73">IF(F39&gt; 0, INDEX(Table1[Poly K (Hex)],MATCH(F39&amp;$B39,Table1[6]&amp;Table1[Size (Bits)],0)), "N/A")</f>
        <v>90022004</v>
      </c>
      <c r="G73" t="str">
        <f t="array" ref="G73">IF(G39&gt; 0, INDEX(Table1[Poly K (Hex)],MATCH(G39&amp;$B39,Table1[7]&amp;Table1[Size (Bits)],0)), "N/A")</f>
        <v>F8C9140A</v>
      </c>
      <c r="H73" t="str">
        <f t="array" ref="H73">IF(H39&gt; 0, INDEX(Table1[Poly K (Hex)],MATCH(H39&amp;$B39,Table1[8]&amp;Table1[Size (Bits)],0)), "N/A")</f>
        <v>F8C9140A</v>
      </c>
      <c r="I73" t="str">
        <f t="array" ref="I73">IF(I39&gt; 0, INDEX(Table1[Poly K (Hex)],MATCH(I39&amp;$B39,Table1[9]&amp;Table1[Size (Bits)],0)), "N/A")</f>
        <v>9D7F97D6</v>
      </c>
      <c r="J73" t="str">
        <f t="array" ref="J73">IF(J39&gt; 0, INDEX(Table1[Poly K (Hex)],MATCH(J39&amp;$B39,Table1[10]&amp;Table1[Size (Bits)],0)), "N/A")</f>
        <v>B49C1C96</v>
      </c>
    </row>
    <row r="74" spans="2:10" x14ac:dyDescent="0.25">
      <c r="B74">
        <f>B40</f>
        <v>31</v>
      </c>
      <c r="C74" t="str">
        <f t="array" ref="C74">IF(C40&gt; 0, INDEX(Table1[Poly K (Hex)],MATCH(C40&amp;$B40,Table1[3]&amp;Table1[Size (Bits)],0)), "N/A")</f>
        <v>40000004</v>
      </c>
      <c r="D74" t="str">
        <f t="array" ref="D74">IF(D40&gt; 0, INDEX(Table1[Poly K (Hex)],MATCH(D40&amp;$B40,Table1[4]&amp;Table1[Size (Bits)],0)), "N/A")</f>
        <v>4000004B</v>
      </c>
      <c r="E74" t="str">
        <f t="array" ref="E74">IF(E40&gt; 0, INDEX(Table1[Poly K (Hex)],MATCH(E40&amp;$B40,Table1[5]&amp;Table1[Size (Bits)],0)), "N/A")</f>
        <v>40061800</v>
      </c>
      <c r="F74" t="str">
        <f t="array" ref="F74">IF(F40&gt; 0, INDEX(Table1[Poly K (Hex)],MATCH(F40&amp;$B40,Table1[6]&amp;Table1[Size (Bits)],0)), "N/A")</f>
        <v>40061800</v>
      </c>
      <c r="G74" t="str">
        <f t="array" ref="G74">IF(G40&gt; 0, INDEX(Table1[Poly K (Hex)],MATCH(G40&amp;$B40,Table1[7]&amp;Table1[Size (Bits)],0)), "N/A")</f>
        <v>406A0CFF</v>
      </c>
      <c r="H74" t="str">
        <f t="array" ref="H74">IF(H40&gt; 0, INDEX(Table1[Poly K (Hex)],MATCH(H40&amp;$B40,Table1[8]&amp;Table1[Size (Bits)],0)), "N/A")</f>
        <v>406A0CFF</v>
      </c>
      <c r="I74" t="str">
        <f t="array" ref="I74">IF(I40&gt; 0, INDEX(Table1[Poly K (Hex)],MATCH(I40&amp;$B40,Table1[9]&amp;Table1[Size (Bits)],0)), "N/A")</f>
        <v>6C740B8D</v>
      </c>
      <c r="J74" t="str">
        <f t="array" ref="J74">IF(J40&gt; 0, INDEX(Table1[Poly K (Hex)],MATCH(J40&amp;$B40,Table1[10]&amp;Table1[Size (Bits)],0)), "N/A")</f>
        <v>6C740B8D</v>
      </c>
    </row>
    <row r="75" spans="2:10" x14ac:dyDescent="0.25">
      <c r="B75">
        <f t="shared" ref="B75:B102" si="0">B41</f>
        <v>30</v>
      </c>
      <c r="C75" t="str">
        <f t="array" ref="C75">IF(C41&gt; 0, INDEX(Table1[Poly K (Hex)],MATCH(C41&amp;$B41,Table1[3]&amp;Table1[Size (Bits)],0)), "N/A")</f>
        <v>20000029</v>
      </c>
      <c r="D75" t="str">
        <f t="array" ref="D75">IF(D41&gt; 0, INDEX(Table1[Poly K (Hex)],MATCH(D41&amp;$B41,Table1[4]&amp;Table1[Size (Bits)],0)), "N/A")</f>
        <v>20000017</v>
      </c>
      <c r="E75" t="str">
        <f t="array" ref="E75">IF(E41&gt; 0, INDEX(Table1[Poly K (Hex)],MATCH(E41&amp;$B41,Table1[5]&amp;Table1[Size (Bits)],0)), "N/A")</f>
        <v>2ADF3AAF</v>
      </c>
      <c r="F75" t="str">
        <f t="array" ref="F75">IF(F41&gt; 0, INDEX(Table1[Poly K (Hex)],MATCH(F41&amp;$B41,Table1[6]&amp;Table1[Size (Bits)],0)), "N/A")</f>
        <v>2AD4A56A</v>
      </c>
      <c r="G75" t="str">
        <f t="array" ref="G75">IF(G41&gt; 0, INDEX(Table1[Poly K (Hex)],MATCH(G41&amp;$B41,Table1[7]&amp;Table1[Size (Bits)],0)), "N/A")</f>
        <v>2A9B3E15</v>
      </c>
      <c r="H75" t="str">
        <f t="array" ref="H75">IF(H41&gt; 0, INDEX(Table1[Poly K (Hex)],MATCH(H41&amp;$B41,Table1[8]&amp;Table1[Size (Bits)],0)), "N/A")</f>
        <v>2017ED6A</v>
      </c>
      <c r="I75" t="str">
        <f t="array" ref="I75">IF(I41&gt; 0, INDEX(Table1[Poly K (Hex)],MATCH(I41&amp;$B41,Table1[9]&amp;Table1[Size (Bits)],0)), "N/A")</f>
        <v>242C0684</v>
      </c>
      <c r="J75" t="str">
        <f t="array" ref="J75">IF(J41&gt; 0, INDEX(Table1[Poly K (Hex)],MATCH(J41&amp;$B41,Table1[10]&amp;Table1[Size (Bits)],0)), "N/A")</f>
        <v>242C0684</v>
      </c>
    </row>
    <row r="76" spans="2:10" x14ac:dyDescent="0.25">
      <c r="B76">
        <f t="shared" si="0"/>
        <v>29</v>
      </c>
      <c r="C76" t="str">
        <f t="array" ref="C76">IF(C42&gt; 0, INDEX(Table1[Poly K (Hex)],MATCH(C42&amp;$B42,Table1[3]&amp;Table1[Size (Bits)],0)), "N/A")</f>
        <v>10000002</v>
      </c>
      <c r="D76" t="str">
        <f t="array" ref="D76">IF(D42&gt; 0, INDEX(Table1[Poly K (Hex)],MATCH(D42&amp;$B42,Table1[4]&amp;Table1[Size (Bits)],0)), "N/A")</f>
        <v>1000005F</v>
      </c>
      <c r="E76" t="str">
        <f t="array" ref="E76">IF(E42&gt; 0, INDEX(Table1[Poly K (Hex)],MATCH(E42&amp;$B42,Table1[5]&amp;Table1[Size (Bits)],0)), "N/A")</f>
        <v>1CF492F3</v>
      </c>
      <c r="F76" t="str">
        <f t="array" ref="F76">IF(F42&gt; 0, INDEX(Table1[Poly K (Hex)],MATCH(F42&amp;$B42,Table1[6]&amp;Table1[Size (Bits)],0)), "N/A")</f>
        <v>1CF492F3</v>
      </c>
      <c r="G76" t="str">
        <f t="array" ref="G76">IF(G42&gt; 0, INDEX(Table1[Poly K (Hex)],MATCH(G42&amp;$B42,Table1[7]&amp;Table1[Size (Bits)],0)), "N/A")</f>
        <v>12E8B5B6</v>
      </c>
      <c r="H76" t="str">
        <f t="array" ref="H76">IF(H42&gt; 0, INDEX(Table1[Poly K (Hex)],MATCH(H42&amp;$B42,Table1[8]&amp;Table1[Size (Bits)],0)), "N/A")</f>
        <v>13A46755</v>
      </c>
      <c r="I76" t="str">
        <f t="array" ref="I76">IF(I42&gt; 0, INDEX(Table1[Poly K (Hex)],MATCH(I42&amp;$B42,Table1[9]&amp;Table1[Size (Bits)],0)), "N/A")</f>
        <v>1E150A87</v>
      </c>
      <c r="J76" t="str">
        <f t="array" ref="J76">IF(J42&gt; 0, INDEX(Table1[Poly K (Hex)],MATCH(J42&amp;$B42,Table1[10]&amp;Table1[Size (Bits)],0)), "N/A")</f>
        <v>1E150A87</v>
      </c>
    </row>
    <row r="77" spans="2:10" x14ac:dyDescent="0.25">
      <c r="B77">
        <f t="shared" si="0"/>
        <v>28</v>
      </c>
      <c r="C77" t="str">
        <f t="array" ref="C77">IF(C43&gt; 0, INDEX(Table1[Poly K (Hex)],MATCH(C43&amp;$B43,Table1[3]&amp;Table1[Size (Bits)],0)), "N/A")</f>
        <v>8000004</v>
      </c>
      <c r="D77" t="str">
        <f t="array" ref="D77">IF(D43&gt; 0, INDEX(Table1[Poly K (Hex)],MATCH(D43&amp;$B43,Table1[4]&amp;Table1[Size (Bits)],0)), "N/A")</f>
        <v>8000012</v>
      </c>
      <c r="E77" t="str">
        <f t="array" ref="E77">IF(E43&gt; 0, INDEX(Table1[Poly K (Hex)],MATCH(E43&amp;$B43,Table1[5]&amp;Table1[Size (Bits)],0)), "N/A")</f>
        <v>9037604</v>
      </c>
      <c r="F77" t="str">
        <f t="array" ref="F77">IF(F43&gt; 0, INDEX(Table1[Poly K (Hex)],MATCH(F43&amp;$B43,Table1[6]&amp;Table1[Size (Bits)],0)), "N/A")</f>
        <v>D120245</v>
      </c>
      <c r="G77" t="str">
        <f t="array" ref="G77">IF(G43&gt; 0, INDEX(Table1[Poly K (Hex)],MATCH(G43&amp;$B43,Table1[7]&amp;Table1[Size (Bits)],0)), "N/A")</f>
        <v>B9CCB75</v>
      </c>
      <c r="H77" t="str">
        <f t="array" ref="H77">IF(H43&gt; 0, INDEX(Table1[Poly K (Hex)],MATCH(H43&amp;$B43,Table1[8]&amp;Table1[Size (Bits)],0)), "N/A")</f>
        <v>B9CCB75</v>
      </c>
      <c r="I77" t="str">
        <f t="array" ref="I77">IF(I43&gt; 0, INDEX(Table1[Poly K (Hex)],MATCH(I43&amp;$B43,Table1[9]&amp;Table1[Size (Bits)],0)), "N/A")</f>
        <v>EAA72AB</v>
      </c>
      <c r="J77" t="str">
        <f t="array" ref="J77">IF(J43&gt; 0, INDEX(Table1[Poly K (Hex)],MATCH(J43&amp;$B43,Table1[10]&amp;Table1[Size (Bits)],0)), "N/A")</f>
        <v>ACB6AED</v>
      </c>
    </row>
    <row r="78" spans="2:10" x14ac:dyDescent="0.25">
      <c r="B78">
        <f t="shared" si="0"/>
        <v>27</v>
      </c>
      <c r="C78" t="str">
        <f t="array" ref="C78">IF(C44&gt; 0, INDEX(Table1[Poly K (Hex)],MATCH(C44&amp;$B44,Table1[3]&amp;Table1[Size (Bits)],0)), "N/A")</f>
        <v>4000013</v>
      </c>
      <c r="D78" t="str">
        <f t="array" ref="D78">IF(D44&gt; 0, INDEX(Table1[Poly K (Hex)],MATCH(D44&amp;$B44,Table1[4]&amp;Table1[Size (Bits)],0)), "N/A")</f>
        <v>4000011</v>
      </c>
      <c r="E78" t="str">
        <f t="array" ref="E78">IF(E44&gt; 0, INDEX(Table1[Poly K (Hex)],MATCH(E44&amp;$B44,Table1[5]&amp;Table1[Size (Bits)],0)), "N/A")</f>
        <v>6C3FF0D</v>
      </c>
      <c r="F78" t="str">
        <f t="array" ref="F78">IF(F44&gt; 0, INDEX(Table1[Poly K (Hex)],MATCH(F44&amp;$B44,Table1[6]&amp;Table1[Size (Bits)],0)), "N/A")</f>
        <v>6C3FF0D</v>
      </c>
      <c r="G78" t="str">
        <f t="array" ref="G78">IF(G44&gt; 0, INDEX(Table1[Poly K (Hex)],MATCH(G44&amp;$B44,Table1[7]&amp;Table1[Size (Bits)],0)), "N/A")</f>
        <v>521F64B</v>
      </c>
      <c r="H78" t="str">
        <f t="array" ref="H78">IF(H44&gt; 0, INDEX(Table1[Poly K (Hex)],MATCH(H44&amp;$B44,Table1[8]&amp;Table1[Size (Bits)],0)), "N/A")</f>
        <v>4CB658F</v>
      </c>
      <c r="I78" t="str">
        <f t="array" ref="I78">IF(I44&gt; 0, INDEX(Table1[Poly K (Hex)],MATCH(I44&amp;$B44,Table1[9]&amp;Table1[Size (Bits)],0)), "N/A")</f>
        <v>4429686</v>
      </c>
      <c r="J78" t="str">
        <f t="array" ref="J78">IF(J44&gt; 0, INDEX(Table1[Poly K (Hex)],MATCH(J44&amp;$B44,Table1[10]&amp;Table1[Size (Bits)],0)), "N/A")</f>
        <v>51AFF9A</v>
      </c>
    </row>
    <row r="79" spans="2:10" x14ac:dyDescent="0.25">
      <c r="B79">
        <f t="shared" si="0"/>
        <v>26</v>
      </c>
      <c r="C79" t="str">
        <f t="array" ref="C79">IF(C45&gt; 0, INDEX(Table1[Poly K (Hex)],MATCH(C45&amp;$B45,Table1[3]&amp;Table1[Size (Bits)],0)), "N/A")</f>
        <v>2000023</v>
      </c>
      <c r="D79" t="str">
        <f t="array" ref="D79">IF(D45&gt; 0, INDEX(Table1[Poly K (Hex)],MATCH(D45&amp;$B45,Table1[4]&amp;Table1[Size (Bits)],0)), "N/A")</f>
        <v>2000009</v>
      </c>
      <c r="E79" t="str">
        <f t="array" ref="E79">IF(E45&gt; 0, INDEX(Table1[Poly K (Hex)],MATCH(E45&amp;$B45,Table1[5]&amp;Table1[Size (Bits)],0)), "N/A")</f>
        <v>2C45446</v>
      </c>
      <c r="F79" t="str">
        <f t="array" ref="F79">IF(F45&gt; 0, INDEX(Table1[Poly K (Hex)],MATCH(F45&amp;$B45,Table1[6]&amp;Table1[Size (Bits)],0)), "N/A")</f>
        <v>2186C30</v>
      </c>
      <c r="G79" t="str">
        <f t="array" ref="G79">IF(G45&gt; 0, INDEX(Table1[Poly K (Hex)],MATCH(G45&amp;$B45,Table1[7]&amp;Table1[Size (Bits)],0)), "N/A")</f>
        <v>2BD893B</v>
      </c>
      <c r="H79" t="str">
        <f t="array" ref="H79">IF(H45&gt; 0, INDEX(Table1[Poly K (Hex)],MATCH(H45&amp;$B45,Table1[8]&amp;Table1[Size (Bits)],0)), "N/A")</f>
        <v>2BD893B</v>
      </c>
      <c r="I79" t="str">
        <f t="array" ref="I79">IF(I45&gt; 0, INDEX(Table1[Poly K (Hex)],MATCH(I45&amp;$B45,Table1[9]&amp;Table1[Size (Bits)],0)), "N/A")</f>
        <v>311E9AD</v>
      </c>
      <c r="J79" t="str">
        <f t="array" ref="J79">IF(J45&gt; 0, INDEX(Table1[Poly K (Hex)],MATCH(J45&amp;$B45,Table1[10]&amp;Table1[Size (Bits)],0)), "N/A")</f>
        <v>32DEF69</v>
      </c>
    </row>
    <row r="80" spans="2:10" x14ac:dyDescent="0.25">
      <c r="B80">
        <f t="shared" si="0"/>
        <v>25</v>
      </c>
      <c r="C80" t="str">
        <f t="array" ref="C80">IF(C46&gt; 0, INDEX(Table1[Poly K (Hex)],MATCH(C46&amp;$B46,Table1[3]&amp;Table1[Size (Bits)],0)), "N/A")</f>
        <v>1000004</v>
      </c>
      <c r="D80" t="str">
        <f t="array" ref="D80">IF(D46&gt; 0, INDEX(Table1[Poly K (Hex)],MATCH(D46&amp;$B46,Table1[4]&amp;Table1[Size (Bits)],0)), "N/A")</f>
        <v>100004B</v>
      </c>
      <c r="E80" t="str">
        <f t="array" ref="E80">IF(E46&gt; 0, INDEX(Table1[Poly K (Hex)],MATCH(E46&amp;$B46,Table1[5]&amp;Table1[Size (Bits)],0)), "N/A")</f>
        <v>1B9189D</v>
      </c>
      <c r="F80" t="str">
        <f t="array" ref="F80">IF(F46&gt; 0, INDEX(Table1[Poly K (Hex)],MATCH(F46&amp;$B46,Table1[6]&amp;Table1[Size (Bits)],0)), "N/A")</f>
        <v>1B9189D</v>
      </c>
      <c r="G80" t="str">
        <f t="array" ref="G80">IF(G46&gt; 0, INDEX(Table1[Poly K (Hex)],MATCH(G46&amp;$B46,Table1[7]&amp;Table1[Size (Bits)],0)), "N/A")</f>
        <v>136FD31</v>
      </c>
      <c r="H80" t="str">
        <f t="array" ref="H80">IF(H46&gt; 0, INDEX(Table1[Poly K (Hex)],MATCH(H46&amp;$B46,Table1[8]&amp;Table1[Size (Bits)],0)), "N/A")</f>
        <v>136FD31</v>
      </c>
      <c r="I80" t="str">
        <f t="array" ref="I80">IF(I46&gt; 0, INDEX(Table1[Poly K (Hex)],MATCH(I46&amp;$B46,Table1[9]&amp;Table1[Size (Bits)],0)), "N/A")</f>
        <v>12B00D4</v>
      </c>
      <c r="J80" t="str">
        <f t="array" ref="J80">IF(J46&gt; 0, INDEX(Table1[Poly K (Hex)],MATCH(J46&amp;$B46,Table1[10]&amp;Table1[Size (Bits)],0)), "N/A")</f>
        <v>12B00D4</v>
      </c>
    </row>
    <row r="81" spans="2:10" x14ac:dyDescent="0.25">
      <c r="B81">
        <f t="shared" si="0"/>
        <v>24</v>
      </c>
      <c r="C81" t="str">
        <f t="array" ref="C81">IF(C47&gt; 0, INDEX(Table1[Poly K (Hex)],MATCH(C47&amp;$B47,Table1[3]&amp;Table1[Size (Bits)],0)), "N/A")</f>
        <v>80000D</v>
      </c>
      <c r="D81" t="str">
        <f t="array" ref="D81">IF(D47&gt; 0, INDEX(Table1[Poly K (Hex)],MATCH(D47&amp;$B47,Table1[4]&amp;Table1[Size (Bits)],0)), "N/A")</f>
        <v>800003</v>
      </c>
      <c r="E81" t="str">
        <f t="array" ref="E81">IF(E47&gt; 0, INDEX(Table1[Poly K (Hex)],MATCH(E47&amp;$B47,Table1[5]&amp;Table1[Size (Bits)],0)), "N/A")</f>
        <v>98FF8C</v>
      </c>
      <c r="F81" t="str">
        <f t="array" ref="F81">IF(F47&gt; 0, INDEX(Table1[Poly K (Hex)],MATCH(F47&amp;$B47,Table1[6]&amp;Table1[Size (Bits)],0)), "N/A")</f>
        <v>BD80DE</v>
      </c>
      <c r="G81" t="str">
        <f t="array" ref="G81">IF(G47&gt; 0, INDEX(Table1[Poly K (Hex)],MATCH(G47&amp;$B47,Table1[7]&amp;Table1[Size (Bits)],0)), "N/A")</f>
        <v>880EE6</v>
      </c>
      <c r="H81" t="str">
        <f t="array" ref="H81">IF(H47&gt; 0, INDEX(Table1[Poly K (Hex)],MATCH(H47&amp;$B47,Table1[8]&amp;Table1[Size (Bits)],0)), "N/A")</f>
        <v>CBA785</v>
      </c>
      <c r="I81" t="str">
        <f t="array" ref="I81">IF(I47&gt; 0, INDEX(Table1[Poly K (Hex)],MATCH(I47&amp;$B47,Table1[9]&amp;Table1[Size (Bits)],0)), "N/A")</f>
        <v>ED93BB</v>
      </c>
      <c r="J81" t="str">
        <f t="array" ref="J81">IF(J47&gt; 0, INDEX(Table1[Poly K (Hex)],MATCH(J47&amp;$B47,Table1[10]&amp;Table1[Size (Bits)],0)), "N/A")</f>
        <v>C7AD89</v>
      </c>
    </row>
    <row r="82" spans="2:10" x14ac:dyDescent="0.25">
      <c r="B82">
        <f t="shared" si="0"/>
        <v>23</v>
      </c>
      <c r="C82" t="str">
        <f t="array" ref="C82">IF(C48&gt; 0, INDEX(Table1[Poly K (Hex)],MATCH(C48&amp;$B48,Table1[3]&amp;Table1[Size (Bits)],0)), "N/A")</f>
        <v>400010</v>
      </c>
      <c r="D82" t="str">
        <f t="array" ref="D82">IF(D48&gt; 0, INDEX(Table1[Poly K (Hex)],MATCH(D48&amp;$B48,Table1[4]&amp;Table1[Size (Bits)],0)), "N/A")</f>
        <v>40001B</v>
      </c>
      <c r="E82" t="str">
        <f t="array" ref="E82">IF(E48&gt; 0, INDEX(Table1[Poly K (Hex)],MATCH(E48&amp;$B48,Table1[5]&amp;Table1[Size (Bits)],0)), "N/A")</f>
        <v>6BC0F5</v>
      </c>
      <c r="F82" t="str">
        <f t="array" ref="F82">IF(F48&gt; 0, INDEX(Table1[Poly K (Hex)],MATCH(F48&amp;$B48,Table1[6]&amp;Table1[Size (Bits)],0)), "N/A")</f>
        <v>6BC0F5</v>
      </c>
      <c r="G82" t="str">
        <f t="array" ref="G82">IF(G48&gt; 0, INDEX(Table1[Poly K (Hex)],MATCH(G48&amp;$B48,Table1[7]&amp;Table1[Size (Bits)],0)), "N/A")</f>
        <v>5E2419</v>
      </c>
      <c r="H82" t="str">
        <f t="array" ref="H82">IF(H48&gt; 0, INDEX(Table1[Poly K (Hex)],MATCH(H48&amp;$B48,Table1[8]&amp;Table1[Size (Bits)],0)), "N/A")</f>
        <v>469D7C</v>
      </c>
      <c r="I82" t="str">
        <f t="array" ref="I82">IF(I48&gt; 0, INDEX(Table1[Poly K (Hex)],MATCH(I48&amp;$B48,Table1[9]&amp;Table1[Size (Bits)],0)), "N/A")</f>
        <v>53DF6E</v>
      </c>
      <c r="J82" t="str">
        <f t="array" ref="J82">IF(J48&gt; 0, INDEX(Table1[Poly K (Hex)],MATCH(J48&amp;$B48,Table1[10]&amp;Table1[Size (Bits)],0)), "N/A")</f>
        <v>463B77</v>
      </c>
    </row>
    <row r="83" spans="2:10" x14ac:dyDescent="0.25">
      <c r="B83">
        <f t="shared" si="0"/>
        <v>22</v>
      </c>
      <c r="C83" t="str">
        <f t="array" ref="C83">IF(C49&gt; 0, INDEX(Table1[Poly K (Hex)],MATCH(C49&amp;$B49,Table1[3]&amp;Table1[Size (Bits)],0)), "N/A")</f>
        <v>200001</v>
      </c>
      <c r="D83" t="str">
        <f t="array" ref="D83">IF(D49&gt; 0, INDEX(Table1[Poly K (Hex)],MATCH(D49&amp;$B49,Table1[4]&amp;Table1[Size (Bits)],0)), "N/A")</f>
        <v>200047</v>
      </c>
      <c r="E83" t="str">
        <f t="array" ref="E83">IF(E49&gt; 0, INDEX(Table1[Poly K (Hex)],MATCH(E49&amp;$B49,Table1[5]&amp;Table1[Size (Bits)],0)), "N/A")</f>
        <v>2A952A</v>
      </c>
      <c r="F83" t="str">
        <f t="array" ref="F83">IF(F49&gt; 0, INDEX(Table1[Poly K (Hex)],MATCH(F49&amp;$B49,Table1[6]&amp;Table1[Size (Bits)],0)), "N/A")</f>
        <v>395B53</v>
      </c>
      <c r="G83" t="str">
        <f t="array" ref="G83">IF(G49&gt; 0, INDEX(Table1[Poly K (Hex)],MATCH(G49&amp;$B49,Table1[7]&amp;Table1[Size (Bits)],0)), "N/A")</f>
        <v>289CFE</v>
      </c>
      <c r="H83" t="str">
        <f t="array" ref="H83">IF(H49&gt; 0, INDEX(Table1[Poly K (Hex)],MATCH(H49&amp;$B49,Table1[8]&amp;Table1[Size (Bits)],0)), "N/A")</f>
        <v>289CFE</v>
      </c>
      <c r="I83" t="str">
        <f t="array" ref="I83">IF(I49&gt; 0, INDEX(Table1[Poly K (Hex)],MATCH(I49&amp;$B49,Table1[9]&amp;Table1[Size (Bits)],0)), "N/A")</f>
        <v>2AEDD3</v>
      </c>
      <c r="J83" t="str">
        <f t="array" ref="J83">IF(J49&gt; 0, INDEX(Table1[Poly K (Hex)],MATCH(J49&amp;$B49,Table1[10]&amp;Table1[Size (Bits)],0)), "N/A")</f>
        <v>247BC4</v>
      </c>
    </row>
    <row r="84" spans="2:10" x14ac:dyDescent="0.25">
      <c r="B84">
        <f t="shared" si="0"/>
        <v>21</v>
      </c>
      <c r="C84" t="str">
        <f t="array" ref="C84">IF(C50&gt; 0, INDEX(Table1[Poly K (Hex)],MATCH(C50&amp;$B50,Table1[3]&amp;Table1[Size (Bits)],0)), "N/A")</f>
        <v>100002</v>
      </c>
      <c r="D84" t="str">
        <f t="array" ref="D84">IF(D50&gt; 0, INDEX(Table1[Poly K (Hex)],MATCH(D50&amp;$B50,Table1[4]&amp;Table1[Size (Bits)],0)), "N/A")</f>
        <v>100005</v>
      </c>
      <c r="E84" t="str">
        <f t="array" ref="E84">IF(E50&gt; 0, INDEX(Table1[Poly K (Hex)],MATCH(E50&amp;$B50,Table1[5]&amp;Table1[Size (Bits)],0)), "N/A")</f>
        <v>1EDFB7</v>
      </c>
      <c r="F84" t="str">
        <f t="array" ref="F84">IF(F50&gt; 0, INDEX(Table1[Poly K (Hex)],MATCH(F50&amp;$B50,Table1[6]&amp;Table1[Size (Bits)],0)), "N/A")</f>
        <v>1EDFB7</v>
      </c>
      <c r="G84" t="str">
        <f t="array" ref="G84">IF(G50&gt; 0, INDEX(Table1[Poly K (Hex)],MATCH(G50&amp;$B50,Table1[7]&amp;Table1[Size (Bits)],0)), "N/A")</f>
        <v>12FAA5</v>
      </c>
      <c r="H84" t="str">
        <f t="array" ref="H84">IF(H50&gt; 0, INDEX(Table1[Poly K (Hex)],MATCH(H50&amp;$B50,Table1[8]&amp;Table1[Size (Bits)],0)), "N/A")</f>
        <v>198313</v>
      </c>
      <c r="I84" t="str">
        <f t="array" ref="I84">IF(I50&gt; 0, INDEX(Table1[Poly K (Hex)],MATCH(I50&amp;$B50,Table1[9]&amp;Table1[Size (Bits)],0)), "N/A")</f>
        <v>16E976</v>
      </c>
      <c r="J84" t="str">
        <f t="array" ref="J84">IF(J50&gt; 0, INDEX(Table1[Poly K (Hex)],MATCH(J50&amp;$B50,Table1[10]&amp;Table1[Size (Bits)],0)), "N/A")</f>
        <v>16E976</v>
      </c>
    </row>
    <row r="85" spans="2:10" x14ac:dyDescent="0.25">
      <c r="B85">
        <f>B51</f>
        <v>20</v>
      </c>
      <c r="C85" t="str">
        <f t="array" ref="C85">IF(C51&gt; 0, INDEX(Table1[Poly K (Hex)],MATCH(C51&amp;$B51,Table1[3]&amp;Table1[Size (Bits)],0)), "N/A")</f>
        <v>80004</v>
      </c>
      <c r="D85" t="str">
        <f t="array" ref="D85">IF(D51&gt; 0, INDEX(Table1[Poly K (Hex)],MATCH(D51&amp;$B51,Table1[4]&amp;Table1[Size (Bits)],0)), "N/A")</f>
        <v>8003A</v>
      </c>
      <c r="E85" t="str">
        <f t="array" ref="E85">IF(E51&gt; 0, INDEX(Table1[Poly K (Hex)],MATCH(E51&amp;$B51,Table1[5]&amp;Table1[Size (Bits)],0)), "N/A")</f>
        <v>C8A89</v>
      </c>
      <c r="F85" t="str">
        <f t="array" ref="F85">IF(F51&gt; 0, INDEX(Table1[Poly K (Hex)],MATCH(F51&amp;$B51,Table1[6]&amp;Table1[Size (Bits)],0)), "N/A")</f>
        <v>E2023</v>
      </c>
      <c r="G85" t="str">
        <f t="array" ref="G85">IF(G51&gt; 0, INDEX(Table1[Poly K (Hex)],MATCH(G51&amp;$B51,Table1[7]&amp;Table1[Size (Bits)],0)), "N/A")</f>
        <v>8810E</v>
      </c>
      <c r="H85" t="str">
        <f t="array" ref="H85">IF(H51&gt; 0, INDEX(Table1[Poly K (Hex)],MATCH(H51&amp;$B51,Table1[8]&amp;Table1[Size (Bits)],0)), "N/A")</f>
        <v>D41CF</v>
      </c>
      <c r="I85" t="str">
        <f t="array" ref="I85">IF(I51&gt; 0, INDEX(Table1[Poly K (Hex)],MATCH(I51&amp;$B51,Table1[9]&amp;Table1[Size (Bits)],0)), "N/A")</f>
        <v>BE73E</v>
      </c>
      <c r="J85" t="str">
        <f t="array" ref="J85">IF(J51&gt; 0, INDEX(Table1[Poly K (Hex)],MATCH(J51&amp;$B51,Table1[10]&amp;Table1[Size (Bits)],0)), "N/A")</f>
        <v>E6233</v>
      </c>
    </row>
    <row r="86" spans="2:10" x14ac:dyDescent="0.25">
      <c r="B86">
        <f t="shared" si="0"/>
        <v>19</v>
      </c>
      <c r="C86" t="str">
        <f t="array" ref="C86">IF(C52&gt; 0, INDEX(Table1[Poly K (Hex)],MATCH(C52&amp;$B52,Table1[3]&amp;Table1[Size (Bits)],0)), "N/A")</f>
        <v>40013</v>
      </c>
      <c r="D86" t="str">
        <f t="array" ref="D86">IF(D52&gt; 0, INDEX(Table1[Poly K (Hex)],MATCH(D52&amp;$B52,Table1[4]&amp;Table1[Size (Bits)],0)), "N/A")</f>
        <v>40014</v>
      </c>
      <c r="E86" t="str">
        <f t="array" ref="E86">IF(E52&gt; 0, INDEX(Table1[Poly K (Hex)],MATCH(E52&amp;$B52,Table1[5]&amp;Table1[Size (Bits)],0)), "N/A")</f>
        <v>5685A</v>
      </c>
      <c r="F86" t="str">
        <f t="array" ref="F86">IF(F52&gt; 0, INDEX(Table1[Poly K (Hex)],MATCH(F52&amp;$B52,Table1[6]&amp;Table1[Size (Bits)],0)), "N/A")</f>
        <v>5685A</v>
      </c>
      <c r="G86" t="str">
        <f t="array" ref="G86">IF(G52&gt; 0, INDEX(Table1[Poly K (Hex)],MATCH(G52&amp;$B52,Table1[7]&amp;Table1[Size (Bits)],0)), "N/A")</f>
        <v>50B49</v>
      </c>
      <c r="H86" t="str">
        <f t="array" ref="H86">IF(H52&gt; 0, INDEX(Table1[Poly K (Hex)],MATCH(H52&amp;$B52,Table1[8]&amp;Table1[Size (Bits)],0)), "N/A")</f>
        <v>779C7</v>
      </c>
      <c r="I86" t="str">
        <f t="array" ref="I86">IF(I52&gt; 0, INDEX(Table1[Poly K (Hex)],MATCH(I52&amp;$B52,Table1[9]&amp;Table1[Size (Bits)],0)), "N/A")</f>
        <v>7573F</v>
      </c>
      <c r="J86" t="str">
        <f t="array" ref="J86">IF(J52&gt; 0, INDEX(Table1[Poly K (Hex)],MATCH(J52&amp;$B52,Table1[10]&amp;Table1[Size (Bits)],0)), "N/A")</f>
        <v>44F75</v>
      </c>
    </row>
    <row r="87" spans="2:10" x14ac:dyDescent="0.25">
      <c r="B87">
        <f t="shared" si="0"/>
        <v>18</v>
      </c>
      <c r="C87" t="str">
        <f t="array" ref="C87">IF(C53&gt; 0, INDEX(Table1[Poly K (Hex)],MATCH(C53&amp;$B53,Table1[3]&amp;Table1[Size (Bits)],0)), "N/A")</f>
        <v>20013</v>
      </c>
      <c r="D87" t="str">
        <f t="array" ref="D87">IF(D53&gt; 0, INDEX(Table1[Poly K (Hex)],MATCH(D53&amp;$B53,Table1[4]&amp;Table1[Size (Bits)],0)), "N/A")</f>
        <v>20018</v>
      </c>
      <c r="E87" t="str">
        <f t="array" ref="E87">IF(E53&gt; 0, INDEX(Table1[Poly K (Hex)],MATCH(E53&amp;$B53,Table1[5]&amp;Table1[Size (Bits)],0)), "N/A")</f>
        <v>39553</v>
      </c>
      <c r="F87" t="str">
        <f t="array" ref="F87">IF(F53&gt; 0, INDEX(Table1[Poly K (Hex)],MATCH(F53&amp;$B53,Table1[6]&amp;Table1[Size (Bits)],0)), "N/A")</f>
        <v>32C69</v>
      </c>
      <c r="G87" t="str">
        <f t="array" ref="G87">IF(G53&gt; 0, INDEX(Table1[Poly K (Hex)],MATCH(G53&amp;$B53,Table1[7]&amp;Table1[Size (Bits)],0)), "N/A")</f>
        <v>25F6A</v>
      </c>
      <c r="H87" t="str">
        <f t="array" ref="H87">IF(H53&gt; 0, INDEX(Table1[Poly K (Hex)],MATCH(H53&amp;$B53,Table1[8]&amp;Table1[Size (Bits)],0)), "N/A")</f>
        <v>25F6A</v>
      </c>
      <c r="I87" t="str">
        <f t="array" ref="I87">IF(I53&gt; 0, INDEX(Table1[Poly K (Hex)],MATCH(I53&amp;$B53,Table1[9]&amp;Table1[Size (Bits)],0)), "N/A")</f>
        <v>27BBC</v>
      </c>
      <c r="J87" t="str">
        <f t="array" ref="J87">IF(J53&gt; 0, INDEX(Table1[Poly K (Hex)],MATCH(J53&amp;$B53,Table1[10]&amp;Table1[Size (Bits)],0)), "N/A")</f>
        <v>2E7DE</v>
      </c>
    </row>
    <row r="88" spans="2:10" x14ac:dyDescent="0.25">
      <c r="B88">
        <f t="shared" si="0"/>
        <v>17</v>
      </c>
      <c r="C88" t="str">
        <f t="array" ref="C88">IF(C54&gt; 0, INDEX(Table1[Poly K (Hex)],MATCH(C54&amp;$B54,Table1[3]&amp;Table1[Size (Bits)],0)), "N/A")</f>
        <v>10004</v>
      </c>
      <c r="D88" t="str">
        <f t="array" ref="D88">IF(D54&gt; 0, INDEX(Table1[Poly K (Hex)],MATCH(D54&amp;$B54,Table1[4]&amp;Table1[Size (Bits)],0)), "N/A")</f>
        <v>1001B</v>
      </c>
      <c r="E88" t="str">
        <f t="array" ref="E88">IF(E54&gt; 0, INDEX(Table1[Poly K (Hex)],MATCH(E54&amp;$B54,Table1[5]&amp;Table1[Size (Bits)],0)), "N/A")</f>
        <v>1724E</v>
      </c>
      <c r="F88" t="str">
        <f t="array" ref="F88">IF(F54&gt; 0, INDEX(Table1[Poly K (Hex)],MATCH(F54&amp;$B54,Table1[6]&amp;Table1[Size (Bits)],0)), "N/A")</f>
        <v>1724E</v>
      </c>
      <c r="G88" t="str">
        <f t="array" ref="G88">IF(G54&gt; 0, INDEX(Table1[Poly K (Hex)],MATCH(G54&amp;$B54,Table1[7]&amp;Table1[Size (Bits)],0)), "N/A")</f>
        <v>1751B</v>
      </c>
      <c r="H88" t="str">
        <f t="array" ref="H88">IF(H54&gt; 0, INDEX(Table1[Poly K (Hex)],MATCH(H54&amp;$B54,Table1[8]&amp;Table1[Size (Bits)],0)), "N/A")</f>
        <v>11BF5</v>
      </c>
      <c r="I88" t="str">
        <f t="array" ref="I88">IF(I54&gt; 0, INDEX(Table1[Poly K (Hex)],MATCH(I54&amp;$B54,Table1[9]&amp;Table1[Size (Bits)],0)), "N/A")</f>
        <v>123BD</v>
      </c>
      <c r="J88" t="str">
        <f t="array" ref="J88">IF(J54&gt; 0, INDEX(Table1[Poly K (Hex)],MATCH(J54&amp;$B54,Table1[10]&amp;Table1[Size (Bits)],0)), "N/A")</f>
        <v>176A7</v>
      </c>
    </row>
    <row r="89" spans="2:10" x14ac:dyDescent="0.25">
      <c r="B89">
        <f t="shared" si="0"/>
        <v>16</v>
      </c>
      <c r="C89" t="str">
        <f t="array" ref="C89">IF(C55&gt; 0, INDEX(Table1[Poly K (Hex)],MATCH(C55&amp;$B55,Table1[3]&amp;Table1[Size (Bits)],0)), "N/A")</f>
        <v>8016</v>
      </c>
      <c r="D89" t="str">
        <f t="array" ref="D89">IF(D55&gt; 0, INDEX(Table1[Poly K (Hex)],MATCH(D55&amp;$B55,Table1[4]&amp;Table1[Size (Bits)],0)), "N/A")</f>
        <v>8003</v>
      </c>
      <c r="E89" t="str">
        <f t="array" ref="E89">IF(E55&gt; 0, INDEX(Table1[Poly K (Hex)],MATCH(E55&amp;$B55,Table1[5]&amp;Table1[Size (Bits)],0)), "N/A")</f>
        <v>AC9A</v>
      </c>
      <c r="F89" t="str">
        <f t="array" ref="F89">IF(F55&gt; 0, INDEX(Table1[Poly K (Hex)],MATCH(F55&amp;$B55,Table1[6]&amp;Table1[Size (Bits)],0)), "N/A")</f>
        <v>9EB2</v>
      </c>
      <c r="G89" t="str">
        <f t="array" ref="G89">IF(G55&gt; 0, INDEX(Table1[Poly K (Hex)],MATCH(G55&amp;$B55,Table1[7]&amp;Table1[Size (Bits)],0)), "N/A")</f>
        <v>935A</v>
      </c>
      <c r="H89" t="str">
        <f t="array" ref="H89">IF(H55&gt; 0, INDEX(Table1[Poly K (Hex)],MATCH(H55&amp;$B55,Table1[8]&amp;Table1[Size (Bits)],0)), "N/A")</f>
        <v>8FDB</v>
      </c>
      <c r="I89" t="str">
        <f t="array" ref="I89">IF(I55&gt; 0, INDEX(Table1[Poly K (Hex)],MATCH(I55&amp;$B55,Table1[9]&amp;Table1[Size (Bits)],0)), "N/A")</f>
        <v>AC6F</v>
      </c>
      <c r="J89" t="str">
        <f t="array" ref="J89">IF(J55&gt; 0, INDEX(Table1[Poly K (Hex)],MATCH(J55&amp;$B55,Table1[10]&amp;Table1[Size (Bits)],0)), "N/A")</f>
        <v>9747</v>
      </c>
    </row>
    <row r="90" spans="2:10" x14ac:dyDescent="0.25">
      <c r="B90">
        <f t="shared" si="0"/>
        <v>15</v>
      </c>
      <c r="C90" t="str">
        <f t="array" ref="C90">IF(C56&gt; 0, INDEX(Table1[Poly K (Hex)],MATCH(C56&amp;$B56,Table1[3]&amp;Table1[Size (Bits)],0)), "N/A")</f>
        <v>4001</v>
      </c>
      <c r="D90" t="str">
        <f t="array" ref="D90">IF(D56&gt; 0, INDEX(Table1[Poly K (Hex)],MATCH(D56&amp;$B56,Table1[4]&amp;Table1[Size (Bits)],0)), "N/A")</f>
        <v>4014</v>
      </c>
      <c r="E90" t="str">
        <f t="array" ref="E90">IF(E56&gt; 0, INDEX(Table1[Poly K (Hex)],MATCH(E56&amp;$B56,Table1[5]&amp;Table1[Size (Bits)],0)), "N/A")</f>
        <v>6A8D</v>
      </c>
      <c r="F90" t="str">
        <f t="array" ref="F90">IF(F56&gt; 0, INDEX(Table1[Poly K (Hex)],MATCH(F56&amp;$B56,Table1[6]&amp;Table1[Size (Bits)],0)), "N/A")</f>
        <v>573A</v>
      </c>
      <c r="G90" t="str">
        <f t="array" ref="G90">IF(G56&gt; 0, INDEX(Table1[Poly K (Hex)],MATCH(G56&amp;$B56,Table1[7]&amp;Table1[Size (Bits)],0)), "N/A")</f>
        <v>5B57</v>
      </c>
      <c r="H90" t="str">
        <f t="array" ref="H90">IF(H56&gt; 0, INDEX(Table1[Poly K (Hex)],MATCH(H56&amp;$B56,Table1[8]&amp;Table1[Size (Bits)],0)), "N/A")</f>
        <v>57E7</v>
      </c>
      <c r="I90" t="str">
        <f t="array" ref="I90">IF(I56&gt; 0, INDEX(Table1[Poly K (Hex)],MATCH(I56&amp;$B56,Table1[9]&amp;Table1[Size (Bits)],0)), "N/A")</f>
        <v>4F51</v>
      </c>
      <c r="J90" t="str">
        <f t="array" ref="J90">IF(J56&gt; 0, INDEX(Table1[Poly K (Hex)],MATCH(J56&amp;$B56,Table1[10]&amp;Table1[Size (Bits)],0)), "N/A")</f>
        <v>67A5</v>
      </c>
    </row>
    <row r="91" spans="2:10" x14ac:dyDescent="0.25">
      <c r="B91">
        <f t="shared" si="0"/>
        <v>14</v>
      </c>
      <c r="C91" t="str">
        <f t="array" ref="C91">IF(C57&gt; 0, INDEX(Table1[Poly K (Hex)],MATCH(C57&amp;$B57,Table1[3]&amp;Table1[Size (Bits)],0)), "N/A")</f>
        <v>2015</v>
      </c>
      <c r="D91" t="str">
        <f t="array" ref="D91">IF(D57&gt; 0, INDEX(Table1[Poly K (Hex)],MATCH(D57&amp;$B57,Table1[4]&amp;Table1[Size (Bits)],0)), "N/A")</f>
        <v>2003</v>
      </c>
      <c r="E91" t="str">
        <f t="array" ref="E91">IF(E57&gt; 0, INDEX(Table1[Poly K (Hex)],MATCH(E57&amp;$B57,Table1[5]&amp;Table1[Size (Bits)],0)), "N/A")</f>
        <v>212D</v>
      </c>
      <c r="F91" t="str">
        <f t="array" ref="F91">IF(F57&gt; 0, INDEX(Table1[Poly K (Hex)],MATCH(F57&amp;$B57,Table1[6]&amp;Table1[Size (Bits)],0)), "N/A")</f>
        <v>2322</v>
      </c>
      <c r="G91" t="str">
        <f t="array" ref="G91">IF(G57&gt; 0, INDEX(Table1[Poly K (Hex)],MATCH(G57&amp;$B57,Table1[7]&amp;Table1[Size (Bits)],0)), "N/A")</f>
        <v>28A9</v>
      </c>
      <c r="H91" t="str">
        <f t="array" ref="H91">IF(H57&gt; 0, INDEX(Table1[Poly K (Hex)],MATCH(H57&amp;$B57,Table1[8]&amp;Table1[Size (Bits)],0)), "N/A")</f>
        <v>2371</v>
      </c>
      <c r="I91" t="str">
        <f t="array" ref="I91">IF(I57&gt; 0, INDEX(Table1[Poly K (Hex)],MATCH(I57&amp;$B57,Table1[9]&amp;Table1[Size (Bits)],0)), "N/A")</f>
        <v>2769</v>
      </c>
      <c r="J91" t="str">
        <f t="array" ref="J91">IF(J57&gt; 0, INDEX(Table1[Poly K (Hex)],MATCH(J57&amp;$B57,Table1[10]&amp;Table1[Size (Bits)],0)), "N/A")</f>
        <v>33AB</v>
      </c>
    </row>
    <row r="92" spans="2:10" x14ac:dyDescent="0.25">
      <c r="B92">
        <f t="shared" si="0"/>
        <v>13</v>
      </c>
      <c r="C92" t="str">
        <f t="array" ref="C92">IF(C58&gt; 0, INDEX(Table1[Poly K (Hex)],MATCH(C58&amp;$B58,Table1[3]&amp;Table1[Size (Bits)],0)), "N/A")</f>
        <v>1877</v>
      </c>
      <c r="D92" t="str">
        <f t="array" ref="D92">IF(D58&gt; 0, INDEX(Table1[Poly K (Hex)],MATCH(D58&amp;$B58,Table1[4]&amp;Table1[Size (Bits)],0)), "N/A")</f>
        <v>12E6</v>
      </c>
      <c r="E92" t="str">
        <f t="array" ref="E92">IF(E58&gt; 0, INDEX(Table1[Poly K (Hex)],MATCH(E58&amp;$B58,Table1[5]&amp;Table1[Size (Bits)],0)), "N/A")</f>
        <v>1909</v>
      </c>
      <c r="F92" t="str">
        <f t="array" ref="F92">IF(F58&gt; 0, INDEX(Table1[Poly K (Hex)],MATCH(F58&amp;$B58,Table1[6]&amp;Table1[Size (Bits)],0)), "N/A")</f>
        <v>1909</v>
      </c>
      <c r="G92" t="str">
        <f t="array" ref="G92">IF(G58&gt; 0, INDEX(Table1[Poly K (Hex)],MATCH(G58&amp;$B58,Table1[7]&amp;Table1[Size (Bits)],0)), "N/A")</f>
        <v>12A5</v>
      </c>
      <c r="H92" t="str">
        <f t="array" ref="H92">IF(H58&gt; 0, INDEX(Table1[Poly K (Hex)],MATCH(H58&amp;$B58,Table1[8]&amp;Table1[Size (Bits)],0)), "N/A")</f>
        <v>10B7</v>
      </c>
      <c r="I92" t="str">
        <f t="array" ref="I92">IF(I58&gt; 0, INDEX(Table1[Poly K (Hex)],MATCH(I58&amp;$B58,Table1[9]&amp;Table1[Size (Bits)],0)), "N/A")</f>
        <v>1AEB</v>
      </c>
      <c r="J92" t="str">
        <f t="array" ref="J92">IF(J58&gt; 0, INDEX(Table1[Poly K (Hex)],MATCH(J58&amp;$B58,Table1[10]&amp;Table1[Size (Bits)],0)), "N/A")</f>
        <v>1AEB</v>
      </c>
    </row>
    <row r="93" spans="2:10" x14ac:dyDescent="0.25">
      <c r="B93">
        <f t="shared" si="0"/>
        <v>12</v>
      </c>
      <c r="C93" t="str">
        <f t="array" ref="C93">IF(C59&gt; 0, INDEX(Table1[Poly K (Hex)],MATCH(C59&amp;$B59,Table1[3]&amp;Table1[Size (Bits)],0)), "N/A")</f>
        <v>83E</v>
      </c>
      <c r="D93" t="str">
        <f t="array" ref="D93">IF(D59&gt; 0, INDEX(Table1[Poly K (Hex)],MATCH(D59&amp;$B59,Table1[4]&amp;Table1[Size (Bits)],0)), "N/A")</f>
        <v>817</v>
      </c>
      <c r="E93" t="str">
        <f t="array" ref="E93">IF(E59&gt; 0, INDEX(Table1[Poly K (Hex)],MATCH(E59&amp;$B59,Table1[5]&amp;Table1[Size (Bits)],0)), "N/A")</f>
        <v>8F8</v>
      </c>
      <c r="F93" t="str">
        <f t="array" ref="F93">IF(F59&gt; 0, INDEX(Table1[Poly K (Hex)],MATCH(F59&amp;$B59,Table1[6]&amp;Table1[Size (Bits)],0)), "N/A")</f>
        <v>B41</v>
      </c>
      <c r="G93" t="str">
        <f t="array" ref="G93">IF(G59&gt; 0, INDEX(Table1[Poly K (Hex)],MATCH(G59&amp;$B59,Table1[7]&amp;Table1[Size (Bits)],0)), "N/A")</f>
        <v>A4F</v>
      </c>
      <c r="H93" t="str">
        <f t="array" ref="H93">IF(H59&gt; 0, INDEX(Table1[Poly K (Hex)],MATCH(H59&amp;$B59,Table1[8]&amp;Table1[Size (Bits)],0)), "N/A")</f>
        <v>A4F</v>
      </c>
      <c r="I93" t="str">
        <f t="array" ref="I93">IF(I59&gt; 0, INDEX(Table1[Poly K (Hex)],MATCH(I59&amp;$B59,Table1[9]&amp;Table1[Size (Bits)],0)), "N/A")</f>
        <v>B75</v>
      </c>
      <c r="J93" t="str">
        <f t="array" ref="J93">IF(J59&gt; 0, INDEX(Table1[Poly K (Hex)],MATCH(J59&amp;$B59,Table1[10]&amp;Table1[Size (Bits)],0)), "N/A")</f>
        <v>BDF</v>
      </c>
    </row>
    <row r="94" spans="2:10" x14ac:dyDescent="0.25">
      <c r="B94">
        <f>B60</f>
        <v>11</v>
      </c>
      <c r="C94" t="str">
        <f t="array" ref="C94">IF(C60&gt; 0, INDEX(Table1[Poly K (Hex)],MATCH(C60&amp;$B60,Table1[3]&amp;Table1[Size (Bits)],0)), "N/A")</f>
        <v>402</v>
      </c>
      <c r="D94" t="str">
        <f t="array" ref="D94">IF(D60&gt; 0, INDEX(Table1[Poly K (Hex)],MATCH(D60&amp;$B60,Table1[4]&amp;Table1[Size (Bits)],0)), "N/A")</f>
        <v>405</v>
      </c>
      <c r="E94" t="str">
        <f t="array" ref="E94">IF(E60&gt; 0, INDEX(Table1[Poly K (Hex)],MATCH(E60&amp;$B60,Table1[5]&amp;Table1[Size (Bits)],0)), "N/A")</f>
        <v>5D7</v>
      </c>
      <c r="F94" t="str">
        <f t="array" ref="F94">IF(F60&gt; 0, INDEX(Table1[Poly K (Hex)],MATCH(F60&amp;$B60,Table1[6]&amp;Table1[Size (Bits)],0)), "N/A")</f>
        <v>532</v>
      </c>
      <c r="G94" t="str">
        <f t="array" ref="G94">IF(G60&gt; 0, INDEX(Table1[Poly K (Hex)],MATCH(G60&amp;$B60,Table1[7]&amp;Table1[Size (Bits)],0)), "N/A")</f>
        <v>571</v>
      </c>
      <c r="H94" t="str">
        <f t="array" ref="H94">IF(H60&gt; 0, INDEX(Table1[Poly K (Hex)],MATCH(H60&amp;$B60,Table1[8]&amp;Table1[Size (Bits)],0)), "N/A")</f>
        <v>4F5</v>
      </c>
      <c r="I94" t="str">
        <f t="array" ref="I94">IF(I60&gt; 0, INDEX(Table1[Poly K (Hex)],MATCH(I60&amp;$B60,Table1[9]&amp;Table1[Size (Bits)],0)), "N/A")</f>
        <v>6FD</v>
      </c>
      <c r="J94" t="str">
        <f t="array" ref="J94">IF(J60&gt; 0, INDEX(Table1[Poly K (Hex)],MATCH(J60&amp;$B60,Table1[10]&amp;Table1[Size (Bits)],0)), "N/A")</f>
        <v>6FD</v>
      </c>
    </row>
    <row r="95" spans="2:10" x14ac:dyDescent="0.25">
      <c r="B95">
        <f t="shared" si="0"/>
        <v>10</v>
      </c>
      <c r="C95" t="str">
        <f t="array" ref="C95">IF(C61&gt; 0, INDEX(Table1[Poly K (Hex)],MATCH(C61&amp;$B61,Table1[3]&amp;Table1[Size (Bits)],0)), "N/A")</f>
        <v>204</v>
      </c>
      <c r="D95" t="str">
        <f t="array" ref="D95">IF(D61&gt; 0, INDEX(Table1[Poly K (Hex)],MATCH(D61&amp;$B61,Table1[4]&amp;Table1[Size (Bits)],0)), "N/A")</f>
        <v>206</v>
      </c>
      <c r="E95" t="str">
        <f t="array" ref="E95">IF(E61&gt; 0, INDEX(Table1[Poly K (Hex)],MATCH(E61&amp;$B61,Table1[5]&amp;Table1[Size (Bits)],0)), "N/A")</f>
        <v>2B9</v>
      </c>
      <c r="F95" t="str">
        <f t="array" ref="F95">IF(F61&gt; 0, INDEX(Table1[Poly K (Hex)],MATCH(F61&amp;$B61,Table1[6]&amp;Table1[Size (Bits)],0)), "N/A")</f>
        <v>28E</v>
      </c>
      <c r="G95" t="str">
        <f t="array" ref="G95">IF(G61&gt; 0, INDEX(Table1[Poly K (Hex)],MATCH(G61&amp;$B61,Table1[7]&amp;Table1[Size (Bits)],0)), "N/A")</f>
        <v>29B</v>
      </c>
      <c r="H95" t="str">
        <f t="array" ref="H95">IF(H61&gt; 0, INDEX(Table1[Poly K (Hex)],MATCH(H61&amp;$B61,Table1[8]&amp;Table1[Size (Bits)],0)), "N/A")</f>
        <v>2DE</v>
      </c>
      <c r="I95" t="str">
        <f t="array" ref="I95">IF(I61&gt; 0, INDEX(Table1[Poly K (Hex)],MATCH(I61&amp;$B61,Table1[9]&amp;Table1[Size (Bits)],0)), "N/A")</f>
        <v>2FD</v>
      </c>
      <c r="J95" t="str">
        <f t="array" ref="J95">IF(J61&gt; 0, INDEX(Table1[Poly K (Hex)],MATCH(J61&amp;$B61,Table1[10]&amp;Table1[Size (Bits)],0)), "N/A")</f>
        <v>3DF</v>
      </c>
    </row>
    <row r="96" spans="2:10" x14ac:dyDescent="0.25">
      <c r="B96">
        <f t="shared" si="0"/>
        <v>9</v>
      </c>
      <c r="C96" t="str">
        <f t="array" ref="C96">IF(C62&gt; 0, INDEX(Table1[Poly K (Hex)],MATCH(C62&amp;$B62,Table1[3]&amp;Table1[Size (Bits)],0)), "N/A")</f>
        <v>108</v>
      </c>
      <c r="D96" t="str">
        <f t="array" ref="D96">IF(D62&gt; 0, INDEX(Table1[Poly K (Hex)],MATCH(D62&amp;$B62,Table1[4]&amp;Table1[Size (Bits)],0)), "N/A")</f>
        <v>10F</v>
      </c>
      <c r="E96" t="str">
        <f t="array" ref="E96">IF(E62&gt; 0, INDEX(Table1[Poly K (Hex)],MATCH(E62&amp;$B62,Table1[5]&amp;Table1[Size (Bits)],0)), "N/A")</f>
        <v>185</v>
      </c>
      <c r="F96" t="str">
        <f t="array" ref="F96">IF(F62&gt; 0, INDEX(Table1[Poly K (Hex)],MATCH(F62&amp;$B62,Table1[6]&amp;Table1[Size (Bits)],0)), "N/A")</f>
        <v>13C</v>
      </c>
      <c r="G96" t="str">
        <f t="array" ref="G96">IF(G62&gt; 0, INDEX(Table1[Poly K (Hex)],MATCH(G62&amp;$B62,Table1[7]&amp;Table1[Size (Bits)],0)), "N/A")</f>
        <v>157</v>
      </c>
      <c r="H96" t="str">
        <f t="array" ref="H96">IF(H62&gt; 0, INDEX(Table1[Poly K (Hex)],MATCH(H62&amp;$B62,Table1[8]&amp;Table1[Size (Bits)],0)), "N/A")</f>
        <v>17D</v>
      </c>
      <c r="I96" t="str">
        <f t="array" ref="I96">IF(I62&gt; 0, INDEX(Table1[Poly K (Hex)],MATCH(I62&amp;$B62,Table1[9]&amp;Table1[Size (Bits)],0)), "N/A")</f>
        <v>1BF</v>
      </c>
      <c r="J96" t="str">
        <f t="array" ref="J96">IF(J62&gt; 0, INDEX(Table1[Poly K (Hex)],MATCH(J62&amp;$B62,Table1[10]&amp;Table1[Size (Bits)],0)), "N/A")</f>
        <v>N/A</v>
      </c>
    </row>
    <row r="97" spans="2:10" x14ac:dyDescent="0.25">
      <c r="B97">
        <f t="shared" si="0"/>
        <v>8</v>
      </c>
      <c r="C97" t="str">
        <f t="array" ref="C97">IF(C63&gt; 0, INDEX(Table1[Poly K (Hex)],MATCH(C63&amp;$B63,Table1[3]&amp;Table1[Size (Bits)],0)), "N/A")</f>
        <v>E7</v>
      </c>
      <c r="D97" t="str">
        <f t="array" ref="D97">IF(D63&gt; 0, INDEX(Table1[Poly K (Hex)],MATCH(D63&amp;$B63,Table1[4]&amp;Table1[Size (Bits)],0)), "N/A")</f>
        <v>97</v>
      </c>
      <c r="E97" t="str">
        <f t="array" ref="E97">IF(E63&gt; 0, INDEX(Table1[Poly K (Hex)],MATCH(E63&amp;$B63,Table1[5]&amp;Table1[Size (Bits)],0)), "N/A")</f>
        <v>9C</v>
      </c>
      <c r="F97" t="str">
        <f t="array" ref="F97">IF(F63&gt; 0, INDEX(Table1[Poly K (Hex)],MATCH(F63&amp;$B63,Table1[6]&amp;Table1[Size (Bits)],0)), "N/A")</f>
        <v>9B</v>
      </c>
      <c r="G97" t="str">
        <f t="array" ref="G97">IF(G63&gt; 0, INDEX(Table1[Poly K (Hex)],MATCH(G63&amp;$B63,Table1[7]&amp;Table1[Size (Bits)],0)), "N/A")</f>
        <v>BF</v>
      </c>
      <c r="H97" t="str">
        <f t="array" ref="H97">IF(H63&gt; 0, INDEX(Table1[Poly K (Hex)],MATCH(H63&amp;$B63,Table1[8]&amp;Table1[Size (Bits)],0)), "N/A")</f>
        <v>BF</v>
      </c>
      <c r="I97" t="str">
        <f t="array" ref="I97">IF(I63&gt; 0, INDEX(Table1[Poly K (Hex)],MATCH(I63&amp;$B63,Table1[9]&amp;Table1[Size (Bits)],0)), "N/A")</f>
        <v>N/A</v>
      </c>
      <c r="J97" t="str">
        <f t="array" ref="J97">IF(J63&gt; 0, INDEX(Table1[Poly K (Hex)],MATCH(J63&amp;$B63,Table1[10]&amp;Table1[Size (Bits)],0)), "N/A")</f>
        <v>N/A</v>
      </c>
    </row>
    <row r="98" spans="2:10" x14ac:dyDescent="0.25">
      <c r="B98">
        <f t="shared" si="0"/>
        <v>7</v>
      </c>
      <c r="C98" t="str">
        <f t="array" ref="C98">IF(C64&gt; 0, INDEX(Table1[Poly K (Hex)],MATCH(C64&amp;$B64,Table1[3]&amp;Table1[Size (Bits)],0)), "N/A")</f>
        <v>41</v>
      </c>
      <c r="D98" t="str">
        <f t="array" ref="D98">IF(D64&gt; 0, INDEX(Table1[Poly K (Hex)],MATCH(D64&amp;$B64,Table1[4]&amp;Table1[Size (Bits)],0)), "N/A")</f>
        <v>4A</v>
      </c>
      <c r="E98" t="str">
        <f t="array" ref="E98">IF(E64&gt; 0, INDEX(Table1[Poly K (Hex)],MATCH(E64&amp;$B64,Table1[5]&amp;Table1[Size (Bits)],0)), "N/A")</f>
        <v>72</v>
      </c>
      <c r="F98" t="str">
        <f t="array" ref="F98">IF(F64&gt; 0, INDEX(Table1[Poly K (Hex)],MATCH(F64&amp;$B64,Table1[6]&amp;Table1[Size (Bits)],0)), "N/A")</f>
        <v>5B</v>
      </c>
      <c r="G98" t="str">
        <f t="array" ref="G98">IF(G64&gt; 0, INDEX(Table1[Poly K (Hex)],MATCH(G64&amp;$B64,Table1[7]&amp;Table1[Size (Bits)],0)), "N/A")</f>
        <v>77</v>
      </c>
      <c r="H98" t="str">
        <f t="array" ref="H98">IF(H64&gt; 0, INDEX(Table1[Poly K (Hex)],MATCH(H64&amp;$B64,Table1[8]&amp;Table1[Size (Bits)],0)), "N/A")</f>
        <v>N/A</v>
      </c>
      <c r="I98" t="str">
        <f t="array" ref="I98">IF(I64&gt; 0, INDEX(Table1[Poly K (Hex)],MATCH(I64&amp;$B64,Table1[9]&amp;Table1[Size (Bits)],0)), "N/A")</f>
        <v>N/A</v>
      </c>
      <c r="J98" t="str">
        <f t="array" ref="J98">IF(J64&gt; 0, INDEX(Table1[Poly K (Hex)],MATCH(J64&amp;$B64,Table1[10]&amp;Table1[Size (Bits)],0)), "N/A")</f>
        <v>N/A</v>
      </c>
    </row>
    <row r="99" spans="2:10" x14ac:dyDescent="0.25">
      <c r="B99">
        <f t="shared" si="0"/>
        <v>6</v>
      </c>
      <c r="C99" t="str">
        <f t="array" ref="C99">IF(C65&gt; 0, INDEX(Table1[Poly K (Hex)],MATCH(C65&amp;$B65,Table1[3]&amp;Table1[Size (Bits)],0)), "N/A")</f>
        <v>21</v>
      </c>
      <c r="D99" t="str">
        <f t="array" ref="D99">IF(D65&gt; 0, INDEX(Table1[Poly K (Hex)],MATCH(D65&amp;$B65,Table1[4]&amp;Table1[Size (Bits)],0)), "N/A")</f>
        <v>23</v>
      </c>
      <c r="E99" t="str">
        <f t="array" ref="E99">IF(E65&gt; 0, INDEX(Table1[Poly K (Hex)],MATCH(E65&amp;$B65,Table1[5]&amp;Table1[Size (Bits)],0)), "N/A")</f>
        <v>2E</v>
      </c>
      <c r="F99" t="str">
        <f t="array" ref="F99">IF(F65&gt; 0, INDEX(Table1[Poly K (Hex)],MATCH(F65&amp;$B65,Table1[6]&amp;Table1[Size (Bits)],0)), "N/A")</f>
        <v>37</v>
      </c>
      <c r="G99" t="str">
        <f t="array" ref="G99">IF(G65&gt; 0, INDEX(Table1[Poly K (Hex)],MATCH(G65&amp;$B65,Table1[7]&amp;Table1[Size (Bits)],0)), "N/A")</f>
        <v>N/A</v>
      </c>
      <c r="H99" t="str">
        <f t="array" ref="H99">IF(H65&gt; 0, INDEX(Table1[Poly K (Hex)],MATCH(H65&amp;$B65,Table1[8]&amp;Table1[Size (Bits)],0)), "N/A")</f>
        <v>N/A</v>
      </c>
      <c r="I99" t="str">
        <f t="array" ref="I99">IF(I65&gt; 0, INDEX(Table1[Poly K (Hex)],MATCH(I65&amp;$B65,Table1[9]&amp;Table1[Size (Bits)],0)), "N/A")</f>
        <v>N/A</v>
      </c>
      <c r="J99" t="str">
        <f t="array" ref="J99">IF(J65&gt; 0, INDEX(Table1[Poly K (Hex)],MATCH(J65&amp;$B65,Table1[10]&amp;Table1[Size (Bits)],0)), "N/A")</f>
        <v>N/A</v>
      </c>
    </row>
    <row r="100" spans="2:10" x14ac:dyDescent="0.25">
      <c r="B100">
        <f>B66</f>
        <v>5</v>
      </c>
      <c r="C100" t="str">
        <f t="array" ref="C100">IF(C66&gt; 0, INDEX(Table1[Poly K (Hex)],MATCH(C66&amp;$B66,Table1[3]&amp;Table1[Size (Bits)],0)), "N/A")</f>
        <v>12</v>
      </c>
      <c r="D100" t="str">
        <f t="array" ref="D100">IF(D66&gt; 0, INDEX(Table1[Poly K (Hex)],MATCH(D66&amp;$B66,Table1[4]&amp;Table1[Size (Bits)],0)), "N/A")</f>
        <v>15</v>
      </c>
      <c r="E100" t="str">
        <f t="array" ref="E100">IF(E66&gt; 0, INDEX(Table1[Poly K (Hex)],MATCH(E66&amp;$B66,Table1[5]&amp;Table1[Size (Bits)],0)), "N/A")</f>
        <v>1E</v>
      </c>
      <c r="F100" t="str">
        <f t="array" ref="F100">IF(F66&gt; 0, INDEX(Table1[Poly K (Hex)],MATCH(F66&amp;$B66,Table1[6]&amp;Table1[Size (Bits)],0)), "N/A")</f>
        <v>N/A</v>
      </c>
      <c r="G100" t="str">
        <f t="array" ref="G100">IF(G66&gt; 0, INDEX(Table1[Poly K (Hex)],MATCH(G66&amp;$B66,Table1[7]&amp;Table1[Size (Bits)],0)), "N/A")</f>
        <v>N/A</v>
      </c>
      <c r="H100" t="str">
        <f t="array" ref="H100">IF(H66&gt; 0, INDEX(Table1[Poly K (Hex)],MATCH(H66&amp;$B66,Table1[8]&amp;Table1[Size (Bits)],0)), "N/A")</f>
        <v>N/A</v>
      </c>
      <c r="I100" t="str">
        <f t="array" ref="I100">IF(I66&gt; 0, INDEX(Table1[Poly K (Hex)],MATCH(I66&amp;$B66,Table1[9]&amp;Table1[Size (Bits)],0)), "N/A")</f>
        <v>N/A</v>
      </c>
      <c r="J100" t="str">
        <f t="array" ref="J100">IF(J66&gt; 0, INDEX(Table1[Poly K (Hex)],MATCH(J66&amp;$B66,Table1[10]&amp;Table1[Size (Bits)],0)), "N/A")</f>
        <v>N/A</v>
      </c>
    </row>
    <row r="101" spans="2:10" x14ac:dyDescent="0.25">
      <c r="B101">
        <f t="shared" si="0"/>
        <v>4</v>
      </c>
      <c r="C101" t="str">
        <f t="array" ref="C101">IF(C67&gt; 0, INDEX(Table1[Poly K (Hex)],MATCH(C67&amp;$B67,Table1[3]&amp;Table1[Size (Bits)],0)), "N/A")</f>
        <v>9</v>
      </c>
      <c r="D101" t="str">
        <f t="array" ref="D101">IF(D67&gt; 0, INDEX(Table1[Poly K (Hex)],MATCH(D67&amp;$B67,Table1[4]&amp;Table1[Size (Bits)],0)), "N/A")</f>
        <v>B</v>
      </c>
      <c r="E101" t="str">
        <f t="array" ref="E101">IF(E67&gt; 0, INDEX(Table1[Poly K (Hex)],MATCH(E67&amp;$B67,Table1[5]&amp;Table1[Size (Bits)],0)), "N/A")</f>
        <v>F</v>
      </c>
      <c r="F101" t="str">
        <f t="array" ref="F101">IF(F67&gt; 0, INDEX(Table1[Poly K (Hex)],MATCH(F67&amp;$B67,Table1[6]&amp;Table1[Size (Bits)],0)), "N/A")</f>
        <v>N/A</v>
      </c>
      <c r="G101" t="str">
        <f t="array" ref="G101">IF(G67&gt; 0, INDEX(Table1[Poly K (Hex)],MATCH(G67&amp;$B67,Table1[7]&amp;Table1[Size (Bits)],0)), "N/A")</f>
        <v>N/A</v>
      </c>
      <c r="H101" t="str">
        <f t="array" ref="H101">IF(H67&gt; 0, INDEX(Table1[Poly K (Hex)],MATCH(H67&amp;$B67,Table1[8]&amp;Table1[Size (Bits)],0)), "N/A")</f>
        <v>N/A</v>
      </c>
      <c r="I101" t="str">
        <f t="array" ref="I101">IF(I67&gt; 0, INDEX(Table1[Poly K (Hex)],MATCH(I67&amp;$B67,Table1[9]&amp;Table1[Size (Bits)],0)), "N/A")</f>
        <v>N/A</v>
      </c>
      <c r="J101" t="str">
        <f t="array" ref="J101">IF(J67&gt; 0, INDEX(Table1[Poly K (Hex)],MATCH(J67&amp;$B67,Table1[10]&amp;Table1[Size (Bits)],0)), "N/A")</f>
        <v>N/A</v>
      </c>
    </row>
    <row r="102" spans="2:10" x14ac:dyDescent="0.25">
      <c r="B102">
        <f t="shared" si="0"/>
        <v>3</v>
      </c>
      <c r="C102" t="str">
        <f t="array" ref="C102">IF(C68&gt; 0, INDEX(Table1[Poly K (Hex)],MATCH(C68&amp;$B68,Table1[3]&amp;Table1[Size (Bits)],0)), "N/A")</f>
        <v>5</v>
      </c>
      <c r="D102" t="str">
        <f t="array" ref="D102">IF(D68&gt; 0, INDEX(Table1[Poly K (Hex)],MATCH(D68&amp;$B68,Table1[4]&amp;Table1[Size (Bits)],0)), "N/A")</f>
        <v>N/A</v>
      </c>
      <c r="E102" t="str">
        <f t="array" ref="E102">IF(E68&gt; 0, INDEX(Table1[Poly K (Hex)],MATCH(E68&amp;$B68,Table1[5]&amp;Table1[Size (Bits)],0)), "N/A")</f>
        <v>N/A</v>
      </c>
      <c r="F102" t="str">
        <f t="array" ref="F102">IF(F68&gt; 0, INDEX(Table1[Poly K (Hex)],MATCH(F68&amp;$B68,Table1[6]&amp;Table1[Size (Bits)],0)), "N/A")</f>
        <v>N/A</v>
      </c>
      <c r="G102" t="str">
        <f t="array" ref="G102">IF(G68&gt; 0, INDEX(Table1[Poly K (Hex)],MATCH(G68&amp;$B68,Table1[7]&amp;Table1[Size (Bits)],0)), "N/A")</f>
        <v>N/A</v>
      </c>
      <c r="H102" t="str">
        <f t="array" ref="H102">IF(H68&gt; 0, INDEX(Table1[Poly K (Hex)],MATCH(H68&amp;$B68,Table1[8]&amp;Table1[Size (Bits)],0)), "N/A")</f>
        <v>N/A</v>
      </c>
      <c r="I102" t="str">
        <f t="array" ref="I102">IF(I68&gt; 0, INDEX(Table1[Poly K (Hex)],MATCH(I68&amp;$B68,Table1[9]&amp;Table1[Size (Bits)],0)), "N/A")</f>
        <v>N/A</v>
      </c>
      <c r="J102" t="str">
        <f t="array" ref="J102">IF(J68&gt; 0, INDEX(Table1[Poly K (Hex)],MATCH(J68&amp;$B68,Table1[10]&amp;Table1[Size (Bits)],0)), "N/A")</f>
        <v>N/A</v>
      </c>
    </row>
  </sheetData>
  <sortState xmlns:xlrd2="http://schemas.microsoft.com/office/spreadsheetml/2017/richdata2" ref="B39:J68">
    <sortCondition descending="1" ref="B39:B68"/>
  </sortState>
  <mergeCells count="2">
    <mergeCell ref="C70:J70"/>
    <mergeCell ref="C4:T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4A12-6725-43B8-B63C-B57DDFDAD341}">
  <dimension ref="B3:P33"/>
  <sheetViews>
    <sheetView zoomScale="85" zoomScaleNormal="85" workbookViewId="0">
      <selection activeCell="U35" sqref="U35"/>
    </sheetView>
  </sheetViews>
  <sheetFormatPr defaultRowHeight="15" x14ac:dyDescent="0.25"/>
  <cols>
    <col min="2" max="2" width="10.85546875" bestFit="1" customWidth="1"/>
    <col min="3" max="4" width="11" bestFit="1" customWidth="1"/>
    <col min="5" max="6" width="6" bestFit="1" customWidth="1"/>
  </cols>
  <sheetData>
    <row r="3" spans="2:16" x14ac:dyDescent="0.25">
      <c r="B3" t="s">
        <v>684</v>
      </c>
      <c r="C3" t="s">
        <v>683</v>
      </c>
    </row>
    <row r="4" spans="2:16" x14ac:dyDescent="0.25">
      <c r="C4" t="s">
        <v>659</v>
      </c>
    </row>
    <row r="5" spans="2:16" x14ac:dyDescent="0.25">
      <c r="B5" s="21" t="s">
        <v>661</v>
      </c>
      <c r="C5" s="21" t="s">
        <v>685</v>
      </c>
      <c r="D5" s="21" t="s">
        <v>686</v>
      </c>
      <c r="E5" s="21" t="s">
        <v>687</v>
      </c>
      <c r="F5" s="21" t="s">
        <v>688</v>
      </c>
      <c r="G5" s="21" t="s">
        <v>661</v>
      </c>
      <c r="H5" s="21" t="s">
        <v>685</v>
      </c>
      <c r="I5" s="21" t="s">
        <v>686</v>
      </c>
      <c r="J5" s="21" t="s">
        <v>687</v>
      </c>
      <c r="K5" s="21" t="s">
        <v>688</v>
      </c>
      <c r="L5" s="21" t="s">
        <v>661</v>
      </c>
      <c r="M5" s="21" t="s">
        <v>685</v>
      </c>
      <c r="N5" s="21" t="s">
        <v>686</v>
      </c>
      <c r="O5" s="21" t="s">
        <v>687</v>
      </c>
      <c r="P5" s="21" t="s">
        <v>688</v>
      </c>
    </row>
    <row r="6" spans="2:16" x14ac:dyDescent="0.25">
      <c r="B6" s="21">
        <v>3</v>
      </c>
      <c r="C6" s="21">
        <v>4</v>
      </c>
      <c r="D6" s="21">
        <v>0</v>
      </c>
      <c r="E6" s="21">
        <v>0</v>
      </c>
      <c r="F6" s="21">
        <v>0</v>
      </c>
      <c r="G6" s="21">
        <v>3</v>
      </c>
      <c r="H6" s="21">
        <v>11</v>
      </c>
      <c r="I6" s="21">
        <v>3</v>
      </c>
      <c r="J6" s="21">
        <v>1</v>
      </c>
      <c r="K6" s="21">
        <v>0</v>
      </c>
      <c r="L6" s="21">
        <v>3</v>
      </c>
      <c r="M6" s="21">
        <v>4</v>
      </c>
      <c r="N6" s="21">
        <v>0</v>
      </c>
      <c r="O6" s="21">
        <v>0</v>
      </c>
      <c r="P6" s="21">
        <v>0</v>
      </c>
    </row>
    <row r="7" spans="2:16" x14ac:dyDescent="0.25">
      <c r="B7" s="21">
        <v>4</v>
      </c>
      <c r="C7" s="21">
        <v>11</v>
      </c>
      <c r="D7" s="21">
        <v>3</v>
      </c>
      <c r="E7" s="21">
        <v>1</v>
      </c>
      <c r="F7" s="21">
        <v>0</v>
      </c>
      <c r="G7" s="21">
        <v>4</v>
      </c>
      <c r="H7" s="21">
        <v>26</v>
      </c>
      <c r="I7" s="21">
        <v>10</v>
      </c>
      <c r="J7" s="21">
        <v>1</v>
      </c>
      <c r="K7" s="21">
        <v>0</v>
      </c>
      <c r="L7" s="21">
        <v>3</v>
      </c>
      <c r="M7" s="21">
        <v>11</v>
      </c>
      <c r="N7" s="21">
        <v>3</v>
      </c>
      <c r="O7" s="21">
        <v>1</v>
      </c>
      <c r="P7" s="21">
        <v>0</v>
      </c>
    </row>
    <row r="8" spans="2:16" x14ac:dyDescent="0.25">
      <c r="B8" s="21">
        <v>5</v>
      </c>
      <c r="C8" s="21">
        <v>26</v>
      </c>
      <c r="D8" s="21">
        <v>10</v>
      </c>
      <c r="E8" s="21">
        <v>1</v>
      </c>
      <c r="F8" s="21">
        <v>0</v>
      </c>
      <c r="G8" s="21">
        <v>5</v>
      </c>
      <c r="H8" s="21">
        <v>57</v>
      </c>
      <c r="I8" s="21">
        <v>25</v>
      </c>
      <c r="J8" s="21">
        <v>2</v>
      </c>
      <c r="K8" s="21">
        <v>1</v>
      </c>
      <c r="L8" s="21">
        <v>4</v>
      </c>
      <c r="M8" s="21">
        <v>11</v>
      </c>
      <c r="N8" s="21">
        <v>3</v>
      </c>
      <c r="O8" s="21">
        <v>1</v>
      </c>
      <c r="P8" s="21">
        <v>0</v>
      </c>
    </row>
    <row r="9" spans="2:16" x14ac:dyDescent="0.25">
      <c r="B9" s="21">
        <v>6</v>
      </c>
      <c r="C9" s="21">
        <v>57</v>
      </c>
      <c r="D9" s="21">
        <v>25</v>
      </c>
      <c r="E9" s="21">
        <v>2</v>
      </c>
      <c r="F9" s="21">
        <v>1</v>
      </c>
      <c r="G9" s="21">
        <v>6</v>
      </c>
      <c r="H9" s="21">
        <v>120</v>
      </c>
      <c r="I9" s="21">
        <v>56</v>
      </c>
      <c r="J9" s="21">
        <v>4</v>
      </c>
      <c r="K9" s="21">
        <v>2</v>
      </c>
      <c r="L9" s="21">
        <v>4</v>
      </c>
      <c r="M9" s="21">
        <v>26</v>
      </c>
      <c r="N9" s="21">
        <v>10</v>
      </c>
      <c r="O9" s="21">
        <v>1</v>
      </c>
      <c r="P9" s="21">
        <v>0</v>
      </c>
    </row>
    <row r="10" spans="2:16" x14ac:dyDescent="0.25">
      <c r="B10" s="21">
        <v>7</v>
      </c>
      <c r="C10" s="21">
        <v>120</v>
      </c>
      <c r="D10" s="21">
        <v>56</v>
      </c>
      <c r="E10" s="21">
        <v>4</v>
      </c>
      <c r="F10" s="21">
        <v>2</v>
      </c>
      <c r="G10" s="21">
        <v>7</v>
      </c>
      <c r="H10" s="21">
        <v>247</v>
      </c>
      <c r="I10" s="21">
        <v>119</v>
      </c>
      <c r="J10" s="21">
        <v>9</v>
      </c>
      <c r="K10" s="21">
        <v>4</v>
      </c>
      <c r="L10" s="21">
        <v>5</v>
      </c>
      <c r="M10" s="21">
        <v>26</v>
      </c>
      <c r="N10" s="21">
        <v>10</v>
      </c>
      <c r="O10" s="21">
        <v>1</v>
      </c>
      <c r="P10" s="21">
        <v>0</v>
      </c>
    </row>
    <row r="11" spans="2:16" x14ac:dyDescent="0.25">
      <c r="B11" s="21">
        <v>8</v>
      </c>
      <c r="C11" s="21">
        <v>247</v>
      </c>
      <c r="D11" s="21">
        <v>119</v>
      </c>
      <c r="E11" s="21">
        <v>9</v>
      </c>
      <c r="F11" s="21">
        <v>4</v>
      </c>
      <c r="G11" s="21">
        <v>8</v>
      </c>
      <c r="H11" s="21">
        <v>502</v>
      </c>
      <c r="I11" s="21">
        <v>246</v>
      </c>
      <c r="J11" s="21">
        <v>13</v>
      </c>
      <c r="K11" s="21">
        <v>8</v>
      </c>
      <c r="L11" s="21">
        <v>5</v>
      </c>
      <c r="M11" s="21">
        <v>57</v>
      </c>
      <c r="N11" s="21">
        <v>25</v>
      </c>
      <c r="O11" s="21">
        <v>2</v>
      </c>
      <c r="P11" s="21">
        <v>1</v>
      </c>
    </row>
    <row r="12" spans="2:16" x14ac:dyDescent="0.25">
      <c r="B12" s="21">
        <v>9</v>
      </c>
      <c r="C12" s="21">
        <v>502</v>
      </c>
      <c r="D12" s="21">
        <v>246</v>
      </c>
      <c r="E12" s="21">
        <v>13</v>
      </c>
      <c r="F12" s="21">
        <v>8</v>
      </c>
      <c r="G12" s="21">
        <v>9</v>
      </c>
      <c r="H12" s="21">
        <v>1013</v>
      </c>
      <c r="I12" s="21">
        <v>501</v>
      </c>
      <c r="J12" s="21">
        <v>21</v>
      </c>
      <c r="K12" s="21">
        <v>12</v>
      </c>
      <c r="L12" s="21">
        <v>6</v>
      </c>
      <c r="M12" s="21">
        <v>57</v>
      </c>
      <c r="N12" s="21">
        <v>25</v>
      </c>
      <c r="O12" s="21">
        <v>2</v>
      </c>
      <c r="P12" s="21">
        <v>1</v>
      </c>
    </row>
    <row r="13" spans="2:16" x14ac:dyDescent="0.25">
      <c r="B13" s="21">
        <v>10</v>
      </c>
      <c r="C13" s="21">
        <v>1013</v>
      </c>
      <c r="D13" s="21">
        <v>501</v>
      </c>
      <c r="E13" s="21">
        <v>21</v>
      </c>
      <c r="F13" s="21">
        <v>12</v>
      </c>
      <c r="G13" s="21">
        <v>10</v>
      </c>
      <c r="H13" s="21">
        <v>2036</v>
      </c>
      <c r="I13" s="21">
        <v>1012</v>
      </c>
      <c r="J13" s="21">
        <v>26</v>
      </c>
      <c r="K13" s="21">
        <v>22</v>
      </c>
      <c r="L13" s="21">
        <v>6</v>
      </c>
      <c r="M13" s="21">
        <v>120</v>
      </c>
      <c r="N13" s="21">
        <v>56</v>
      </c>
      <c r="O13" s="21">
        <v>4</v>
      </c>
      <c r="P13" s="21">
        <v>2</v>
      </c>
    </row>
    <row r="14" spans="2:16" x14ac:dyDescent="0.25">
      <c r="B14" s="21">
        <v>11</v>
      </c>
      <c r="C14" s="21">
        <v>2036</v>
      </c>
      <c r="D14" s="21">
        <v>1012</v>
      </c>
      <c r="E14" s="21">
        <v>26</v>
      </c>
      <c r="F14" s="21">
        <v>22</v>
      </c>
      <c r="G14" s="21">
        <v>11</v>
      </c>
      <c r="H14" s="21">
        <v>4083</v>
      </c>
      <c r="I14" s="21">
        <v>2035</v>
      </c>
      <c r="J14" s="21">
        <v>53</v>
      </c>
      <c r="K14" s="21">
        <v>27</v>
      </c>
      <c r="L14" s="21">
        <v>7</v>
      </c>
      <c r="M14" s="21">
        <v>120</v>
      </c>
      <c r="N14" s="21">
        <v>56</v>
      </c>
      <c r="O14" s="21">
        <v>4</v>
      </c>
      <c r="P14" s="21">
        <v>2</v>
      </c>
    </row>
    <row r="15" spans="2:16" x14ac:dyDescent="0.25">
      <c r="B15" s="21">
        <v>12</v>
      </c>
      <c r="C15" s="21">
        <v>4083</v>
      </c>
      <c r="D15" s="21">
        <v>2035</v>
      </c>
      <c r="E15" s="21">
        <v>53</v>
      </c>
      <c r="F15" s="21">
        <v>27</v>
      </c>
      <c r="G15" s="21">
        <v>12</v>
      </c>
      <c r="H15" s="21">
        <v>8178</v>
      </c>
      <c r="I15" s="21">
        <v>4082</v>
      </c>
      <c r="J15" s="21">
        <v>52</v>
      </c>
      <c r="K15" s="21">
        <v>52</v>
      </c>
      <c r="L15" s="21">
        <v>7</v>
      </c>
      <c r="M15" s="21">
        <v>247</v>
      </c>
      <c r="N15" s="21">
        <v>119</v>
      </c>
      <c r="O15" s="21">
        <v>9</v>
      </c>
      <c r="P15" s="21">
        <v>4</v>
      </c>
    </row>
    <row r="16" spans="2:16" x14ac:dyDescent="0.25">
      <c r="B16" s="21">
        <v>13</v>
      </c>
      <c r="C16" s="21">
        <v>8178</v>
      </c>
      <c r="D16" s="21">
        <v>4082</v>
      </c>
      <c r="E16" s="21">
        <v>52</v>
      </c>
      <c r="F16" s="21">
        <v>52</v>
      </c>
      <c r="G16" s="21">
        <v>13</v>
      </c>
      <c r="H16" s="21">
        <v>16369</v>
      </c>
      <c r="I16" s="21">
        <v>8177</v>
      </c>
      <c r="J16" s="21">
        <v>113</v>
      </c>
      <c r="K16" s="21">
        <v>57</v>
      </c>
      <c r="L16" s="21">
        <v>8</v>
      </c>
      <c r="M16" s="21">
        <v>247</v>
      </c>
      <c r="N16" s="21">
        <v>119</v>
      </c>
      <c r="O16" s="21">
        <v>9</v>
      </c>
      <c r="P16" s="21">
        <v>4</v>
      </c>
    </row>
    <row r="17" spans="2:16" x14ac:dyDescent="0.25">
      <c r="B17" s="21">
        <v>14</v>
      </c>
      <c r="C17" s="21">
        <v>16369</v>
      </c>
      <c r="D17" s="21">
        <v>8177</v>
      </c>
      <c r="E17" s="21">
        <v>113</v>
      </c>
      <c r="F17" s="21">
        <v>57</v>
      </c>
      <c r="G17" s="21">
        <v>14</v>
      </c>
      <c r="H17" s="21">
        <v>32752</v>
      </c>
      <c r="I17" s="21">
        <v>16368</v>
      </c>
      <c r="J17" s="21">
        <v>136</v>
      </c>
      <c r="K17" s="21">
        <v>114</v>
      </c>
      <c r="L17" s="21">
        <v>8</v>
      </c>
      <c r="M17" s="21">
        <v>502</v>
      </c>
      <c r="N17" s="21">
        <v>246</v>
      </c>
      <c r="O17" s="21">
        <v>13</v>
      </c>
      <c r="P17" s="21">
        <v>8</v>
      </c>
    </row>
    <row r="18" spans="2:16" x14ac:dyDescent="0.25">
      <c r="B18" s="21">
        <v>15</v>
      </c>
      <c r="C18" s="21">
        <v>32752</v>
      </c>
      <c r="D18" s="21">
        <v>16368</v>
      </c>
      <c r="E18" s="21">
        <v>136</v>
      </c>
      <c r="F18" s="21">
        <v>114</v>
      </c>
      <c r="G18" s="21">
        <v>15</v>
      </c>
      <c r="H18" s="21">
        <v>65519</v>
      </c>
      <c r="I18" s="21">
        <v>32751</v>
      </c>
      <c r="J18" s="21">
        <v>241</v>
      </c>
      <c r="K18" s="21">
        <v>135</v>
      </c>
      <c r="L18" s="21">
        <v>9</v>
      </c>
      <c r="M18" s="21">
        <v>502</v>
      </c>
      <c r="N18" s="21">
        <v>246</v>
      </c>
      <c r="O18" s="21">
        <v>13</v>
      </c>
      <c r="P18" s="21">
        <v>8</v>
      </c>
    </row>
    <row r="19" spans="2:16" x14ac:dyDescent="0.25">
      <c r="B19" s="21">
        <v>16</v>
      </c>
      <c r="C19" s="21">
        <v>65519</v>
      </c>
      <c r="D19" s="21">
        <v>32751</v>
      </c>
      <c r="E19" s="21">
        <v>241</v>
      </c>
      <c r="F19" s="21">
        <v>135</v>
      </c>
      <c r="G19" s="21">
        <v>3</v>
      </c>
      <c r="H19" s="21">
        <v>4</v>
      </c>
      <c r="I19" s="21">
        <v>0</v>
      </c>
      <c r="J19" s="21">
        <v>0</v>
      </c>
      <c r="K19" s="21">
        <v>0</v>
      </c>
      <c r="L19" s="21">
        <v>9</v>
      </c>
      <c r="M19" s="21">
        <v>1013</v>
      </c>
      <c r="N19" s="21">
        <v>501</v>
      </c>
      <c r="O19" s="21">
        <v>21</v>
      </c>
      <c r="P19" s="21">
        <v>12</v>
      </c>
    </row>
    <row r="20" spans="2:16" x14ac:dyDescent="0.25">
      <c r="B20" s="21">
        <v>3</v>
      </c>
      <c r="C20" s="21">
        <v>4</v>
      </c>
      <c r="D20" s="21">
        <v>0</v>
      </c>
      <c r="E20" s="21">
        <v>0</v>
      </c>
      <c r="F20" s="21">
        <v>0</v>
      </c>
      <c r="G20" s="21">
        <v>4</v>
      </c>
      <c r="H20" s="21">
        <v>11</v>
      </c>
      <c r="I20" s="21">
        <v>3</v>
      </c>
      <c r="J20" s="21">
        <v>1</v>
      </c>
      <c r="K20" s="21">
        <v>0</v>
      </c>
      <c r="L20" s="21">
        <v>10</v>
      </c>
      <c r="M20" s="21">
        <v>1013</v>
      </c>
      <c r="N20" s="21">
        <v>501</v>
      </c>
      <c r="O20" s="21">
        <v>21</v>
      </c>
      <c r="P20" s="21">
        <v>12</v>
      </c>
    </row>
    <row r="21" spans="2:16" x14ac:dyDescent="0.25">
      <c r="B21" s="21">
        <v>4</v>
      </c>
      <c r="C21" s="21">
        <v>11</v>
      </c>
      <c r="D21" s="21">
        <v>3</v>
      </c>
      <c r="E21" s="21">
        <v>1</v>
      </c>
      <c r="F21" s="21">
        <v>0</v>
      </c>
      <c r="G21" s="21">
        <v>5</v>
      </c>
      <c r="H21" s="21">
        <v>26</v>
      </c>
      <c r="I21" s="21">
        <v>10</v>
      </c>
      <c r="J21" s="21">
        <v>1</v>
      </c>
      <c r="K21" s="21">
        <v>0</v>
      </c>
      <c r="L21" s="21">
        <v>10</v>
      </c>
      <c r="M21" s="21">
        <v>2036</v>
      </c>
      <c r="N21" s="21">
        <v>1012</v>
      </c>
      <c r="O21" s="21">
        <v>26</v>
      </c>
      <c r="P21" s="21">
        <v>22</v>
      </c>
    </row>
    <row r="22" spans="2:16" x14ac:dyDescent="0.25">
      <c r="B22" s="21">
        <v>5</v>
      </c>
      <c r="C22" s="21">
        <v>26</v>
      </c>
      <c r="D22" s="21">
        <v>10</v>
      </c>
      <c r="E22" s="21">
        <v>1</v>
      </c>
      <c r="F22" s="21">
        <v>0</v>
      </c>
      <c r="G22" s="21">
        <v>6</v>
      </c>
      <c r="H22" s="21">
        <v>57</v>
      </c>
      <c r="I22" s="21">
        <v>25</v>
      </c>
      <c r="J22" s="21">
        <v>2</v>
      </c>
      <c r="K22" s="21">
        <v>1</v>
      </c>
      <c r="L22" s="21">
        <v>11</v>
      </c>
      <c r="M22" s="21">
        <v>2036</v>
      </c>
      <c r="N22" s="21">
        <v>1012</v>
      </c>
      <c r="O22" s="21">
        <v>26</v>
      </c>
      <c r="P22" s="21">
        <v>22</v>
      </c>
    </row>
    <row r="23" spans="2:16" x14ac:dyDescent="0.25">
      <c r="B23" s="21">
        <v>6</v>
      </c>
      <c r="C23" s="21">
        <v>57</v>
      </c>
      <c r="D23" s="21">
        <v>25</v>
      </c>
      <c r="E23" s="21">
        <v>2</v>
      </c>
      <c r="F23" s="21">
        <v>1</v>
      </c>
      <c r="G23" s="21">
        <v>7</v>
      </c>
      <c r="H23" s="21">
        <v>120</v>
      </c>
      <c r="I23" s="21">
        <v>56</v>
      </c>
      <c r="J23" s="21">
        <v>4</v>
      </c>
      <c r="K23" s="21">
        <v>2</v>
      </c>
      <c r="L23" s="21">
        <v>11</v>
      </c>
      <c r="M23" s="21">
        <v>4083</v>
      </c>
      <c r="N23" s="21">
        <v>2035</v>
      </c>
      <c r="O23" s="21">
        <v>53</v>
      </c>
      <c r="P23" s="21">
        <v>27</v>
      </c>
    </row>
    <row r="24" spans="2:16" x14ac:dyDescent="0.25">
      <c r="B24" s="21">
        <v>7</v>
      </c>
      <c r="C24" s="21">
        <v>120</v>
      </c>
      <c r="D24" s="21">
        <v>56</v>
      </c>
      <c r="E24" s="21">
        <v>4</v>
      </c>
      <c r="F24" s="21">
        <v>2</v>
      </c>
      <c r="G24" s="21">
        <v>8</v>
      </c>
      <c r="H24" s="21">
        <v>247</v>
      </c>
      <c r="I24" s="21">
        <v>119</v>
      </c>
      <c r="J24" s="21">
        <v>9</v>
      </c>
      <c r="K24" s="21">
        <v>4</v>
      </c>
      <c r="L24" s="21">
        <v>12</v>
      </c>
      <c r="M24" s="21">
        <v>4083</v>
      </c>
      <c r="N24" s="21">
        <v>2035</v>
      </c>
      <c r="O24" s="21">
        <v>53</v>
      </c>
      <c r="P24" s="21">
        <v>27</v>
      </c>
    </row>
    <row r="25" spans="2:16" x14ac:dyDescent="0.25">
      <c r="B25" s="21">
        <v>8</v>
      </c>
      <c r="C25" s="21">
        <v>247</v>
      </c>
      <c r="D25" s="21">
        <v>119</v>
      </c>
      <c r="E25" s="21">
        <v>9</v>
      </c>
      <c r="F25" s="21">
        <v>4</v>
      </c>
      <c r="G25" s="21">
        <v>9</v>
      </c>
      <c r="H25" s="21">
        <v>502</v>
      </c>
      <c r="I25" s="21">
        <v>246</v>
      </c>
      <c r="J25" s="21">
        <v>13</v>
      </c>
      <c r="K25" s="21">
        <v>8</v>
      </c>
      <c r="L25" s="21">
        <v>12</v>
      </c>
      <c r="M25" s="21">
        <v>8178</v>
      </c>
      <c r="N25" s="21">
        <v>4082</v>
      </c>
      <c r="O25" s="21">
        <v>52</v>
      </c>
      <c r="P25" s="21">
        <v>52</v>
      </c>
    </row>
    <row r="26" spans="2:16" x14ac:dyDescent="0.25">
      <c r="B26" s="21">
        <v>9</v>
      </c>
      <c r="C26" s="21">
        <v>502</v>
      </c>
      <c r="D26" s="21">
        <v>246</v>
      </c>
      <c r="E26" s="21">
        <v>13</v>
      </c>
      <c r="F26" s="21">
        <v>8</v>
      </c>
      <c r="G26" s="21">
        <v>10</v>
      </c>
      <c r="H26" s="21">
        <v>1013</v>
      </c>
      <c r="I26" s="21">
        <v>501</v>
      </c>
      <c r="J26" s="21">
        <v>21</v>
      </c>
      <c r="K26" s="21">
        <v>12</v>
      </c>
      <c r="L26" s="21">
        <v>13</v>
      </c>
      <c r="M26" s="21">
        <v>8178</v>
      </c>
      <c r="N26" s="21">
        <v>4082</v>
      </c>
      <c r="O26" s="21">
        <v>52</v>
      </c>
      <c r="P26" s="21">
        <v>52</v>
      </c>
    </row>
    <row r="27" spans="2:16" x14ac:dyDescent="0.25">
      <c r="B27" s="21">
        <v>10</v>
      </c>
      <c r="C27" s="21">
        <v>1013</v>
      </c>
      <c r="D27" s="21">
        <v>501</v>
      </c>
      <c r="E27" s="21">
        <v>21</v>
      </c>
      <c r="F27" s="21">
        <v>12</v>
      </c>
      <c r="G27" s="21">
        <v>11</v>
      </c>
      <c r="H27" s="21">
        <v>2036</v>
      </c>
      <c r="I27" s="21">
        <v>1012</v>
      </c>
      <c r="J27" s="21">
        <v>26</v>
      </c>
      <c r="K27" s="21">
        <v>22</v>
      </c>
      <c r="L27" s="21">
        <v>13</v>
      </c>
      <c r="M27" s="21">
        <v>16369</v>
      </c>
      <c r="N27" s="21">
        <v>8177</v>
      </c>
      <c r="O27" s="21">
        <v>113</v>
      </c>
      <c r="P27" s="21">
        <v>57</v>
      </c>
    </row>
    <row r="28" spans="2:16" x14ac:dyDescent="0.25">
      <c r="B28" s="21">
        <v>11</v>
      </c>
      <c r="C28" s="21">
        <v>2036</v>
      </c>
      <c r="D28" s="21">
        <v>1012</v>
      </c>
      <c r="E28" s="21">
        <v>26</v>
      </c>
      <c r="F28" s="21">
        <v>22</v>
      </c>
      <c r="G28" s="21">
        <v>12</v>
      </c>
      <c r="H28" s="21">
        <v>4083</v>
      </c>
      <c r="I28" s="21">
        <v>2035</v>
      </c>
      <c r="J28" s="21">
        <v>53</v>
      </c>
      <c r="K28" s="21">
        <v>27</v>
      </c>
      <c r="L28" s="21">
        <v>14</v>
      </c>
      <c r="M28" s="21">
        <v>16369</v>
      </c>
      <c r="N28" s="21">
        <v>8177</v>
      </c>
      <c r="O28" s="21">
        <v>113</v>
      </c>
      <c r="P28" s="21">
        <v>57</v>
      </c>
    </row>
    <row r="29" spans="2:16" x14ac:dyDescent="0.25">
      <c r="B29" s="21">
        <v>12</v>
      </c>
      <c r="C29" s="21">
        <v>4083</v>
      </c>
      <c r="D29" s="21">
        <v>2035</v>
      </c>
      <c r="E29" s="21">
        <v>53</v>
      </c>
      <c r="F29" s="21">
        <v>27</v>
      </c>
      <c r="G29" s="21">
        <v>13</v>
      </c>
      <c r="H29" s="21">
        <v>8178</v>
      </c>
      <c r="I29" s="21">
        <v>4082</v>
      </c>
      <c r="J29" s="21">
        <v>52</v>
      </c>
      <c r="K29" s="21">
        <v>52</v>
      </c>
      <c r="L29" s="21">
        <v>14</v>
      </c>
      <c r="M29" s="21">
        <v>32752</v>
      </c>
      <c r="N29" s="21">
        <v>16368</v>
      </c>
      <c r="O29" s="21">
        <v>136</v>
      </c>
      <c r="P29" s="21">
        <v>114</v>
      </c>
    </row>
    <row r="30" spans="2:16" x14ac:dyDescent="0.25">
      <c r="B30" s="21">
        <v>13</v>
      </c>
      <c r="C30" s="21">
        <v>8178</v>
      </c>
      <c r="D30" s="21">
        <v>4082</v>
      </c>
      <c r="E30" s="21">
        <v>52</v>
      </c>
      <c r="F30" s="21">
        <v>52</v>
      </c>
      <c r="G30" s="21">
        <v>14</v>
      </c>
      <c r="H30" s="21">
        <v>16369</v>
      </c>
      <c r="I30" s="21">
        <v>8177</v>
      </c>
      <c r="J30" s="21">
        <v>113</v>
      </c>
      <c r="K30" s="21">
        <v>57</v>
      </c>
      <c r="L30" s="21">
        <v>15</v>
      </c>
      <c r="M30" s="21">
        <v>32752</v>
      </c>
      <c r="N30" s="21">
        <v>16368</v>
      </c>
      <c r="O30" s="21">
        <v>136</v>
      </c>
      <c r="P30" s="21">
        <v>114</v>
      </c>
    </row>
    <row r="31" spans="2:16" x14ac:dyDescent="0.25">
      <c r="B31" s="21">
        <v>14</v>
      </c>
      <c r="C31" s="21">
        <v>16369</v>
      </c>
      <c r="D31" s="21">
        <v>8177</v>
      </c>
      <c r="E31" s="21">
        <v>113</v>
      </c>
      <c r="F31" s="21">
        <v>57</v>
      </c>
      <c r="G31" s="21">
        <v>15</v>
      </c>
      <c r="H31" s="21">
        <v>32752</v>
      </c>
      <c r="I31" s="21">
        <v>16368</v>
      </c>
      <c r="J31" s="21">
        <v>136</v>
      </c>
      <c r="K31" s="21">
        <v>114</v>
      </c>
      <c r="L31" s="21">
        <v>15</v>
      </c>
      <c r="M31" s="21">
        <v>65519</v>
      </c>
      <c r="N31" s="21">
        <v>32751</v>
      </c>
      <c r="O31" s="21">
        <v>241</v>
      </c>
      <c r="P31" s="21">
        <v>135</v>
      </c>
    </row>
    <row r="32" spans="2:16" x14ac:dyDescent="0.25">
      <c r="B32" s="21">
        <v>15</v>
      </c>
      <c r="C32" s="21">
        <v>32752</v>
      </c>
      <c r="D32" s="21">
        <v>16368</v>
      </c>
      <c r="E32" s="21">
        <v>136</v>
      </c>
      <c r="F32" s="21">
        <v>114</v>
      </c>
      <c r="G32" s="21">
        <v>16</v>
      </c>
      <c r="H32" s="21">
        <v>65519</v>
      </c>
      <c r="I32" s="21">
        <v>32751</v>
      </c>
      <c r="J32" s="21">
        <v>241</v>
      </c>
      <c r="K32" s="21">
        <v>135</v>
      </c>
      <c r="L32" s="21">
        <v>16</v>
      </c>
      <c r="M32" s="21">
        <v>65519</v>
      </c>
      <c r="N32" s="21">
        <v>32751</v>
      </c>
      <c r="O32" s="21">
        <v>241</v>
      </c>
      <c r="P32" s="21">
        <v>135</v>
      </c>
    </row>
    <row r="33" spans="2:16" x14ac:dyDescent="0.25">
      <c r="B33" s="21">
        <v>16</v>
      </c>
      <c r="C33" s="21">
        <v>65519</v>
      </c>
      <c r="D33" s="21">
        <v>32751</v>
      </c>
      <c r="E33" s="21">
        <v>241</v>
      </c>
      <c r="F33" s="21">
        <v>135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sortState xmlns:xlrd2="http://schemas.microsoft.com/office/spreadsheetml/2017/richdata2" ref="L6:P32">
    <sortCondition ref="M6:M3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91"/>
  <sheetViews>
    <sheetView tabSelected="1" zoomScale="70" zoomScaleNormal="70" workbookViewId="0">
      <selection activeCell="B6" sqref="B6"/>
    </sheetView>
  </sheetViews>
  <sheetFormatPr defaultRowHeight="15" x14ac:dyDescent="0.25"/>
  <cols>
    <col min="2" max="2" width="49.140625" bestFit="1" customWidth="1"/>
    <col min="3" max="3" width="18.42578125" bestFit="1" customWidth="1"/>
    <col min="4" max="4" width="16.7109375" bestFit="1" customWidth="1"/>
    <col min="5" max="5" width="14.7109375" bestFit="1" customWidth="1"/>
    <col min="6" max="6" width="11.7109375" bestFit="1" customWidth="1"/>
    <col min="14" max="14" width="10.42578125" bestFit="1" customWidth="1"/>
    <col min="15" max="15" width="11.28515625" bestFit="1" customWidth="1"/>
    <col min="16" max="16" width="5.7109375" customWidth="1"/>
    <col min="17" max="17" width="4.28515625" bestFit="1" customWidth="1"/>
    <col min="18" max="18" width="5.5703125" bestFit="1" customWidth="1"/>
    <col min="19" max="20" width="4.28515625" bestFit="1" customWidth="1"/>
    <col min="21" max="22" width="7.140625" bestFit="1" customWidth="1"/>
    <col min="23" max="32" width="4.28515625" bestFit="1" customWidth="1"/>
  </cols>
  <sheetData>
    <row r="1" spans="2:13" x14ac:dyDescent="0.25">
      <c r="E1" s="22" t="s">
        <v>644</v>
      </c>
      <c r="F1" s="23"/>
      <c r="G1" s="23"/>
      <c r="H1" s="23"/>
      <c r="I1" s="23"/>
      <c r="J1" s="23"/>
      <c r="K1" s="23"/>
      <c r="L1" s="24"/>
      <c r="M1" s="15"/>
    </row>
    <row r="2" spans="2:13" x14ac:dyDescent="0.25">
      <c r="E2" s="8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10">
        <v>10</v>
      </c>
      <c r="M2" s="16"/>
    </row>
    <row r="3" spans="2:13" x14ac:dyDescent="0.25">
      <c r="C3" s="2" t="s">
        <v>621</v>
      </c>
      <c r="D3" s="2" t="s">
        <v>622</v>
      </c>
      <c r="E3" s="28" t="s">
        <v>649</v>
      </c>
      <c r="F3" s="28"/>
      <c r="G3" s="28"/>
      <c r="H3" s="28"/>
      <c r="I3" s="28"/>
      <c r="J3" s="28"/>
      <c r="K3" s="28"/>
      <c r="L3" s="28"/>
      <c r="M3" s="7"/>
    </row>
    <row r="4" spans="2:13" x14ac:dyDescent="0.25">
      <c r="B4" t="s">
        <v>620</v>
      </c>
      <c r="C4" s="12">
        <v>1</v>
      </c>
      <c r="D4" s="13">
        <f>8*C4</f>
        <v>8</v>
      </c>
      <c r="E4" s="14">
        <f>INDEX(Summaries!$B$39:$B$68,MATCH($D4,Summaries!C$39:C$68,-1))</f>
        <v>4</v>
      </c>
      <c r="F4" s="14">
        <f>INDEX(Summaries!$B$39:$B$68,MATCH($D4,Summaries!D$39:D$68,-1))</f>
        <v>5</v>
      </c>
      <c r="G4" s="14">
        <f>INDEX(Summaries!$B$39:$B$68,MATCH($D4,Summaries!E$39:E$68,-1))</f>
        <v>8</v>
      </c>
      <c r="H4" s="14">
        <f>INDEX(Summaries!$B$39:$B$68,MATCH($D4,Summaries!F$39:F$68,-1))</f>
        <v>9</v>
      </c>
      <c r="I4" s="14">
        <f>INDEX(Summaries!$B$39:$B$68,MATCH($D4,Summaries!G$39:G$68,-1))</f>
        <v>11</v>
      </c>
      <c r="J4" s="14">
        <f>INDEX(Summaries!$B$39:$B$68,MATCH($D4,Summaries!H$39:H$68,-1))</f>
        <v>12</v>
      </c>
      <c r="K4" s="14">
        <f>INDEX(Summaries!$B$39:$B$68,MATCH($D4,Summaries!I$39:I$68,-1))</f>
        <v>17</v>
      </c>
      <c r="L4" s="14">
        <f>INDEX(Summaries!$B$39:$B$68,MATCH($D4,Summaries!J$39:J$68,-1))</f>
        <v>18</v>
      </c>
      <c r="M4" s="14"/>
    </row>
    <row r="5" spans="2:13" x14ac:dyDescent="0.25">
      <c r="C5" s="12">
        <v>2</v>
      </c>
      <c r="D5" s="13">
        <f>8*C5</f>
        <v>16</v>
      </c>
      <c r="E5" s="14">
        <f>INDEX(Summaries!$B$39:$B$68,MATCH($D5,Summaries!C$39:C$68,-1))</f>
        <v>5</v>
      </c>
      <c r="F5" s="14">
        <f>INDEX(Summaries!$B$39:$B$68,MATCH($D5,Summaries!D$39:D$68,-1))</f>
        <v>6</v>
      </c>
      <c r="G5" s="14">
        <f>INDEX(Summaries!$B$39:$B$68,MATCH($D5,Summaries!E$39:E$68,-1))</f>
        <v>10</v>
      </c>
      <c r="H5" s="14">
        <f>INDEX(Summaries!$B$39:$B$68,MATCH($D5,Summaries!F$39:F$68,-1))</f>
        <v>11</v>
      </c>
      <c r="I5" s="14">
        <f>INDEX(Summaries!$B$39:$B$68,MATCH($D5,Summaries!G$39:G$68,-1))</f>
        <v>15</v>
      </c>
      <c r="J5" s="14">
        <f>INDEX(Summaries!$B$39:$B$68,MATCH($D5,Summaries!H$39:H$68,-1))</f>
        <v>17</v>
      </c>
      <c r="K5" s="14">
        <f>INDEX(Summaries!$B$39:$B$68,MATCH($D5,Summaries!I$39:I$68,-1))</f>
        <v>20</v>
      </c>
      <c r="L5" s="14">
        <f>INDEX(Summaries!$B$39:$B$68,MATCH($D5,Summaries!J$39:J$68,-1))</f>
        <v>21</v>
      </c>
      <c r="M5" s="14"/>
    </row>
    <row r="6" spans="2:13" x14ac:dyDescent="0.25">
      <c r="C6" s="12">
        <v>3</v>
      </c>
      <c r="D6" s="13">
        <f t="shared" ref="D6:D14" si="0">8*C6</f>
        <v>24</v>
      </c>
      <c r="E6" s="14">
        <f>INDEX(Summaries!$B$39:$B$68,MATCH($D6,Summaries!C$39:C$68,-1))</f>
        <v>5</v>
      </c>
      <c r="F6" s="14">
        <f>INDEX(Summaries!$B$39:$B$68,MATCH($D6,Summaries!D$39:D$68,-1))</f>
        <v>6</v>
      </c>
      <c r="G6" s="14">
        <f>INDEX(Summaries!$B$39:$B$68,MATCH($D6,Summaries!E$39:E$68,-1))</f>
        <v>11</v>
      </c>
      <c r="H6" s="14">
        <f>INDEX(Summaries!$B$39:$B$68,MATCH($D6,Summaries!F$39:F$68,-1))</f>
        <v>12</v>
      </c>
      <c r="I6" s="14">
        <f>INDEX(Summaries!$B$39:$B$68,MATCH($D6,Summaries!G$39:G$68,-1))</f>
        <v>17</v>
      </c>
      <c r="J6" s="14">
        <f>INDEX(Summaries!$B$39:$B$68,MATCH($D6,Summaries!H$39:H$68,-1))</f>
        <v>18</v>
      </c>
      <c r="K6" s="14">
        <f>INDEX(Summaries!$B$39:$B$68,MATCH($D6,Summaries!I$39:I$68,-1))</f>
        <v>23</v>
      </c>
      <c r="L6" s="14">
        <f>INDEX(Summaries!$B$39:$B$68,MATCH($D6,Summaries!J$39:J$68,-1))</f>
        <v>23</v>
      </c>
      <c r="M6" s="14"/>
    </row>
    <row r="7" spans="2:13" x14ac:dyDescent="0.25">
      <c r="C7" s="12">
        <v>4</v>
      </c>
      <c r="D7" s="13">
        <f t="shared" si="0"/>
        <v>32</v>
      </c>
      <c r="E7" s="14">
        <f>INDEX(Summaries!$B$39:$B$68,MATCH($D7,Summaries!C$39:C$68,-1))</f>
        <v>6</v>
      </c>
      <c r="F7" s="14">
        <f>INDEX(Summaries!$B$39:$B$68,MATCH($D7,Summaries!D$39:D$68,-1))</f>
        <v>7</v>
      </c>
      <c r="G7" s="14">
        <f>INDEX(Summaries!$B$39:$B$68,MATCH($D7,Summaries!E$39:E$68,-1))</f>
        <v>12</v>
      </c>
      <c r="H7" s="14">
        <f>INDEX(Summaries!$B$39:$B$68,MATCH($D7,Summaries!F$39:F$68,-1))</f>
        <v>13</v>
      </c>
      <c r="I7" s="14">
        <f>INDEX(Summaries!$B$39:$B$68,MATCH($D7,Summaries!G$39:G$68,-1))</f>
        <v>17</v>
      </c>
      <c r="J7" s="14">
        <f>INDEX(Summaries!$B$39:$B$68,MATCH($D7,Summaries!H$39:H$68,-1))</f>
        <v>18</v>
      </c>
      <c r="K7" s="14">
        <f>INDEX(Summaries!$B$39:$B$68,MATCH($D7,Summaries!I$39:I$68,-1))</f>
        <v>24</v>
      </c>
      <c r="L7" s="14">
        <f>INDEX(Summaries!$B$39:$B$68,MATCH($D7,Summaries!J$39:J$68,-1))</f>
        <v>25</v>
      </c>
      <c r="M7" s="14"/>
    </row>
    <row r="8" spans="2:13" x14ac:dyDescent="0.25">
      <c r="C8" s="12">
        <v>5</v>
      </c>
      <c r="D8" s="13">
        <f t="shared" si="0"/>
        <v>40</v>
      </c>
      <c r="E8" s="14">
        <f>INDEX(Summaries!$B$39:$B$68,MATCH($D8,Summaries!C$39:C$68,-1))</f>
        <v>6</v>
      </c>
      <c r="F8" s="14">
        <f>INDEX(Summaries!$B$39:$B$68,MATCH($D8,Summaries!D$39:D$68,-1))</f>
        <v>7</v>
      </c>
      <c r="G8" s="14">
        <f>INDEX(Summaries!$B$39:$B$68,MATCH($D8,Summaries!E$39:E$68,-1))</f>
        <v>12</v>
      </c>
      <c r="H8" s="14">
        <f>INDEX(Summaries!$B$39:$B$68,MATCH($D8,Summaries!F$39:F$68,-1))</f>
        <v>13</v>
      </c>
      <c r="I8" s="14">
        <f>INDEX(Summaries!$B$39:$B$68,MATCH($D8,Summaries!G$39:G$68,-1))</f>
        <v>17</v>
      </c>
      <c r="J8" s="14">
        <f>INDEX(Summaries!$B$39:$B$68,MATCH($D8,Summaries!H$39:H$68,-1))</f>
        <v>18</v>
      </c>
      <c r="K8" s="14">
        <f>INDEX(Summaries!$B$39:$B$68,MATCH($D8,Summaries!I$39:I$68,-1))</f>
        <v>25</v>
      </c>
      <c r="L8" s="14">
        <f>INDEX(Summaries!$B$39:$B$68,MATCH($D8,Summaries!J$39:J$68,-1))</f>
        <v>26</v>
      </c>
      <c r="M8" s="14"/>
    </row>
    <row r="9" spans="2:13" x14ac:dyDescent="0.25">
      <c r="C9" s="12">
        <v>6</v>
      </c>
      <c r="D9" s="13">
        <f t="shared" si="0"/>
        <v>48</v>
      </c>
      <c r="E9" s="14">
        <f>INDEX(Summaries!$B$39:$B$68,MATCH($D9,Summaries!C$39:C$68,-1))</f>
        <v>6</v>
      </c>
      <c r="F9" s="14">
        <f>INDEX(Summaries!$B$39:$B$68,MATCH($D9,Summaries!D$39:D$68,-1))</f>
        <v>7</v>
      </c>
      <c r="G9" s="14">
        <f>INDEX(Summaries!$B$39:$B$68,MATCH($D9,Summaries!E$39:E$68,-1))</f>
        <v>12</v>
      </c>
      <c r="H9" s="14">
        <f>INDEX(Summaries!$B$39:$B$68,MATCH($D9,Summaries!F$39:F$68,-1))</f>
        <v>13</v>
      </c>
      <c r="I9" s="14">
        <f>INDEX(Summaries!$B$39:$B$68,MATCH($D9,Summaries!G$39:G$68,-1))</f>
        <v>20</v>
      </c>
      <c r="J9" s="14">
        <f>INDEX(Summaries!$B$39:$B$68,MATCH($D9,Summaries!H$39:H$68,-1))</f>
        <v>21</v>
      </c>
      <c r="K9" s="14">
        <f>INDEX(Summaries!$B$39:$B$68,MATCH($D9,Summaries!I$39:I$68,-1))</f>
        <v>27</v>
      </c>
      <c r="L9" s="14">
        <f>INDEX(Summaries!$B$39:$B$68,MATCH($D9,Summaries!J$39:J$68,-1))</f>
        <v>28</v>
      </c>
      <c r="M9" s="14"/>
    </row>
    <row r="10" spans="2:13" x14ac:dyDescent="0.25">
      <c r="C10" s="12">
        <v>7</v>
      </c>
      <c r="D10" s="13">
        <f t="shared" si="0"/>
        <v>56</v>
      </c>
      <c r="E10" s="14">
        <f>INDEX(Summaries!$B$39:$B$68,MATCH($D10,Summaries!C$39:C$68,-1))</f>
        <v>6</v>
      </c>
      <c r="F10" s="14">
        <f>INDEX(Summaries!$B$39:$B$68,MATCH($D10,Summaries!D$39:D$68,-1))</f>
        <v>7</v>
      </c>
      <c r="G10" s="14">
        <f>INDEX(Summaries!$B$39:$B$68,MATCH($D10,Summaries!E$39:E$68,-1))</f>
        <v>14</v>
      </c>
      <c r="H10" s="14">
        <f>INDEX(Summaries!$B$39:$B$68,MATCH($D10,Summaries!F$39:F$68,-1))</f>
        <v>14</v>
      </c>
      <c r="I10" s="14">
        <f>INDEX(Summaries!$B$39:$B$68,MATCH($D10,Summaries!G$39:G$68,-1))</f>
        <v>21</v>
      </c>
      <c r="J10" s="14">
        <f>INDEX(Summaries!$B$39:$B$68,MATCH($D10,Summaries!H$39:H$68,-1))</f>
        <v>22</v>
      </c>
      <c r="K10" s="14">
        <f>INDEX(Summaries!$B$39:$B$68,MATCH($D10,Summaries!I$39:I$68,-1))</f>
        <v>28</v>
      </c>
      <c r="L10" s="14">
        <f>INDEX(Summaries!$B$39:$B$68,MATCH($D10,Summaries!J$39:J$68,-1))</f>
        <v>29</v>
      </c>
      <c r="M10" s="14"/>
    </row>
    <row r="11" spans="2:13" x14ac:dyDescent="0.25">
      <c r="C11" s="12">
        <v>8</v>
      </c>
      <c r="D11" s="13">
        <f t="shared" si="0"/>
        <v>64</v>
      </c>
      <c r="E11" s="14">
        <f>INDEX(Summaries!$B$39:$B$68,MATCH($D11,Summaries!C$39:C$68,-1))</f>
        <v>7</v>
      </c>
      <c r="F11" s="14">
        <f>INDEX(Summaries!$B$39:$B$68,MATCH($D11,Summaries!D$39:D$68,-1))</f>
        <v>8</v>
      </c>
      <c r="G11" s="14">
        <f>INDEX(Summaries!$B$39:$B$68,MATCH($D11,Summaries!E$39:E$68,-1))</f>
        <v>14</v>
      </c>
      <c r="H11" s="14">
        <f>INDEX(Summaries!$B$39:$B$68,MATCH($D11,Summaries!F$39:F$68,-1))</f>
        <v>15</v>
      </c>
      <c r="I11" s="14">
        <f>INDEX(Summaries!$B$39:$B$68,MATCH($D11,Summaries!G$39:G$68,-1))</f>
        <v>21</v>
      </c>
      <c r="J11" s="14">
        <f>INDEX(Summaries!$B$39:$B$68,MATCH($D11,Summaries!H$39:H$68,-1))</f>
        <v>22</v>
      </c>
      <c r="K11" s="14">
        <f>INDEX(Summaries!$B$39:$B$68,MATCH($D11,Summaries!I$39:I$68,-1))</f>
        <v>28</v>
      </c>
      <c r="L11" s="14">
        <f>INDEX(Summaries!$B$39:$B$68,MATCH($D11,Summaries!J$39:J$68,-1))</f>
        <v>29</v>
      </c>
      <c r="M11" s="14"/>
    </row>
    <row r="12" spans="2:13" x14ac:dyDescent="0.25">
      <c r="C12" s="12">
        <v>16</v>
      </c>
      <c r="D12" s="13">
        <f t="shared" si="0"/>
        <v>128</v>
      </c>
      <c r="E12" s="14">
        <f>INDEX(Summaries!$B$39:$B$68,MATCH($D12,Summaries!C$39:C$68,-1))</f>
        <v>8</v>
      </c>
      <c r="F12" s="14">
        <f>INDEX(Summaries!$B$39:$B$68,MATCH($D12,Summaries!D$39:D$68,-1))</f>
        <v>9</v>
      </c>
      <c r="G12" s="14">
        <f>INDEX(Summaries!$B$39:$B$68,MATCH($D12,Summaries!E$39:E$68,-1))</f>
        <v>15</v>
      </c>
      <c r="H12" s="14">
        <f>INDEX(Summaries!$B$39:$B$68,MATCH($D12,Summaries!F$39:F$68,-1))</f>
        <v>16</v>
      </c>
      <c r="I12" s="14">
        <f>INDEX(Summaries!$B$39:$B$68,MATCH($D12,Summaries!G$39:G$68,-1))</f>
        <v>24</v>
      </c>
      <c r="J12" s="14">
        <f>INDEX(Summaries!$B$39:$B$68,MATCH($D12,Summaries!H$39:H$68,-1))</f>
        <v>25</v>
      </c>
      <c r="K12" s="14">
        <f>INDEX(Summaries!$B$39:$B$68,MATCH($D12,Summaries!I$39:I$68,-1))</f>
        <v>32</v>
      </c>
      <c r="L12" s="14" t="e">
        <f>INDEX(Summaries!$B$39:$B$68,MATCH($D12,Summaries!J$39:J$68,-1))</f>
        <v>#N/A</v>
      </c>
      <c r="M12" s="14"/>
    </row>
    <row r="13" spans="2:13" x14ac:dyDescent="0.25">
      <c r="C13" s="12">
        <v>32</v>
      </c>
      <c r="D13" s="13">
        <f t="shared" si="0"/>
        <v>256</v>
      </c>
      <c r="E13" s="14">
        <f>INDEX(Summaries!$B$39:$B$68,MATCH($D13,Summaries!C$39:C$68,-1))</f>
        <v>9</v>
      </c>
      <c r="F13" s="14">
        <f>INDEX(Summaries!$B$39:$B$68,MATCH($D13,Summaries!D$39:D$68,-1))</f>
        <v>10</v>
      </c>
      <c r="G13" s="14">
        <f>INDEX(Summaries!$B$39:$B$68,MATCH($D13,Summaries!E$39:E$68,-1))</f>
        <v>18</v>
      </c>
      <c r="H13" s="14">
        <f>INDEX(Summaries!$B$39:$B$68,MATCH($D13,Summaries!F$39:F$68,-1))</f>
        <v>19</v>
      </c>
      <c r="I13" s="14">
        <f>INDEX(Summaries!$B$39:$B$68,MATCH($D13,Summaries!G$39:G$68,-1))</f>
        <v>27</v>
      </c>
      <c r="J13" s="14">
        <f>INDEX(Summaries!$B$39:$B$68,MATCH($D13,Summaries!H$39:H$68,-1))</f>
        <v>28</v>
      </c>
      <c r="K13" s="14" t="e">
        <f>INDEX(Summaries!$B$39:$B$68,MATCH($D13,Summaries!I$39:I$68,-1))</f>
        <v>#N/A</v>
      </c>
      <c r="L13" s="14" t="e">
        <f>INDEX(Summaries!$B$39:$B$68,MATCH($D13,Summaries!J$39:J$68,-1))</f>
        <v>#N/A</v>
      </c>
      <c r="M13" s="14"/>
    </row>
    <row r="14" spans="2:13" x14ac:dyDescent="0.25">
      <c r="C14" s="12">
        <v>128</v>
      </c>
      <c r="D14" s="13">
        <f t="shared" si="0"/>
        <v>1024</v>
      </c>
      <c r="E14" s="14">
        <f>INDEX(Summaries!$B$39:$B$68,MATCH($D14,Summaries!C$39:C$68,-1))</f>
        <v>11</v>
      </c>
      <c r="F14" s="14">
        <f>INDEX(Summaries!$B$39:$B$68,MATCH($D14,Summaries!D$39:D$68,-1))</f>
        <v>12</v>
      </c>
      <c r="G14" s="14">
        <f>INDEX(Summaries!$B$39:$B$68,MATCH($D14,Summaries!E$39:E$68,-1))</f>
        <v>22</v>
      </c>
      <c r="H14" s="14">
        <f>INDEX(Summaries!$B$39:$B$68,MATCH($D14,Summaries!F$39:F$68,-1))</f>
        <v>23</v>
      </c>
      <c r="I14" s="14" t="e">
        <f>INDEX(Summaries!$B$39:$B$68,MATCH($D14,Summaries!G$39:G$68,-1))</f>
        <v>#N/A</v>
      </c>
      <c r="J14" s="14" t="e">
        <f>INDEX(Summaries!$B$39:$B$68,MATCH($D14,Summaries!H$39:H$68,-1))</f>
        <v>#N/A</v>
      </c>
      <c r="K14" s="14" t="e">
        <f>INDEX(Summaries!$B$39:$B$68,MATCH($D14,Summaries!I$39:I$68,-1))</f>
        <v>#N/A</v>
      </c>
      <c r="L14" s="14" t="e">
        <f>INDEX(Summaries!$B$39:$B$68,MATCH($D14,Summaries!J$39:J$68,-1))</f>
        <v>#N/A</v>
      </c>
      <c r="M14" s="14"/>
    </row>
    <row r="19" spans="2:13" x14ac:dyDescent="0.25">
      <c r="E19" s="22" t="s">
        <v>644</v>
      </c>
      <c r="F19" s="23"/>
      <c r="G19" s="23"/>
      <c r="H19" s="23"/>
      <c r="I19" s="23"/>
      <c r="J19" s="23"/>
      <c r="K19" s="23"/>
      <c r="L19" s="24"/>
      <c r="M19" s="15"/>
    </row>
    <row r="20" spans="2:13" x14ac:dyDescent="0.25">
      <c r="E20" s="8">
        <v>3</v>
      </c>
      <c r="F20" s="9">
        <v>4</v>
      </c>
      <c r="G20" s="9">
        <v>5</v>
      </c>
      <c r="H20" s="9">
        <v>6</v>
      </c>
      <c r="I20" s="9">
        <v>7</v>
      </c>
      <c r="J20" s="9">
        <v>8</v>
      </c>
      <c r="K20" s="9">
        <v>9</v>
      </c>
      <c r="L20" s="10">
        <v>10</v>
      </c>
      <c r="M20" s="16"/>
    </row>
    <row r="21" spans="2:13" x14ac:dyDescent="0.25">
      <c r="C21" s="2" t="s">
        <v>651</v>
      </c>
      <c r="D21" s="2" t="s">
        <v>622</v>
      </c>
      <c r="E21" s="23" t="s">
        <v>619</v>
      </c>
      <c r="F21" s="23"/>
      <c r="G21" s="23"/>
      <c r="H21" s="23"/>
      <c r="I21" s="23"/>
      <c r="J21" s="23"/>
      <c r="K21" s="23"/>
      <c r="L21" s="23"/>
      <c r="M21" s="15"/>
    </row>
    <row r="22" spans="2:13" x14ac:dyDescent="0.25">
      <c r="B22" t="s">
        <v>650</v>
      </c>
      <c r="C22" s="12">
        <v>3</v>
      </c>
      <c r="D22" s="12">
        <v>2</v>
      </c>
      <c r="E22" s="14" t="str">
        <f t="array" ref="E22">INDEX(Table1[Poly K (Hex)],MATCH(1,($C22=Table1[Size (Bits)])*($D22&lt;=Table1[3]),0))</f>
        <v>5</v>
      </c>
      <c r="F22" s="14" t="e">
        <f t="array" ref="F22">INDEX(Table1[Poly K (Hex)],MATCH(1,($C22=Table1[Size (Bits)])*($D22&lt;=Table1[4]),0))</f>
        <v>#N/A</v>
      </c>
      <c r="G22" s="14" t="e">
        <f t="array" ref="G22">INDEX(Table1[Poly K (Hex)],MATCH(1,($C22=Table1[Size (Bits)])*($D22&lt;=Table1[5]),0))</f>
        <v>#N/A</v>
      </c>
      <c r="H22" s="14" t="e">
        <f t="array" ref="H22">INDEX(Table1[Poly K (Hex)],MATCH(1,($C22=Table1[Size (Bits)])*($D22&lt;=Table1[6]),0))</f>
        <v>#N/A</v>
      </c>
      <c r="I22" s="14" t="e">
        <f t="array" ref="I22">INDEX(Table1[Poly K (Hex)],MATCH(1,($C22=Table1[Size (Bits)])*($D22&lt;=Table1[7]),0))</f>
        <v>#N/A</v>
      </c>
      <c r="J22" s="14" t="e">
        <f t="array" ref="J22">INDEX(Table1[Poly K (Hex)],MATCH(1,($C22=Table1[Size (Bits)])*($D22&lt;=Table1[8]),0))</f>
        <v>#N/A</v>
      </c>
      <c r="K22" s="14" t="e">
        <f t="array" ref="K22">INDEX(Table1[Poly K (Hex)],MATCH(1,($C22=Table1[Size (Bits)])*($D22&lt;=Table1[9]),0))</f>
        <v>#N/A</v>
      </c>
      <c r="L22" s="14" t="e">
        <f t="array" ref="L22">INDEX(Table1[Poly K (Hex)],MATCH(1,($C22=Table1[Size (Bits)])*($D22&lt;=Table1[10]),0))</f>
        <v>#N/A</v>
      </c>
      <c r="M22" s="14"/>
    </row>
    <row r="23" spans="2:13" x14ac:dyDescent="0.25">
      <c r="C23" s="12">
        <v>4</v>
      </c>
      <c r="D23" s="12">
        <v>3</v>
      </c>
      <c r="E23" s="14" t="str">
        <f t="array" ref="E23">INDEX(Table1[Poly K (Hex)],MATCH(1,($C23=Table1[Size (Bits)])*($D23&lt;=Table1[3]),0))</f>
        <v>9</v>
      </c>
      <c r="F23" s="14" t="str">
        <f t="array" ref="F23">INDEX(Table1[Poly K (Hex)],MATCH(1,($C23=Table1[Size (Bits)])*($D23&lt;=Table1[4]),0))</f>
        <v>B</v>
      </c>
      <c r="G23" s="14" t="e">
        <f t="array" ref="G23">INDEX(Table1[Poly K (Hex)],MATCH(1,($C23=Table1[Size (Bits)])*($D23&lt;=Table1[5]),0))</f>
        <v>#N/A</v>
      </c>
      <c r="H23" s="14" t="e">
        <f t="array" ref="H23">INDEX(Table1[Poly K (Hex)],MATCH(1,($C23=Table1[Size (Bits)])*($D23&lt;=Table1[6]),0))</f>
        <v>#N/A</v>
      </c>
      <c r="I23" s="14" t="e">
        <f t="array" ref="I23">INDEX(Table1[Poly K (Hex)],MATCH(1,($C23=Table1[Size (Bits)])*($D23&lt;=Table1[7]),0))</f>
        <v>#N/A</v>
      </c>
      <c r="J23" s="14" t="e">
        <f t="array" ref="J23">INDEX(Table1[Poly K (Hex)],MATCH(1,($C23=Table1[Size (Bits)])*($D23&lt;=Table1[8]),0))</f>
        <v>#N/A</v>
      </c>
      <c r="K23" s="14" t="e">
        <f t="array" ref="K23">INDEX(Table1[Poly K (Hex)],MATCH(1,($C23=Table1[Size (Bits)])*($D23&lt;=Table1[9]),0))</f>
        <v>#N/A</v>
      </c>
      <c r="L23" s="14" t="e">
        <f t="array" ref="L23">INDEX(Table1[Poly K (Hex)],MATCH(1,($C23=Table1[Size (Bits)])*($D23&lt;=Table1[10]),0))</f>
        <v>#N/A</v>
      </c>
      <c r="M23" s="14"/>
    </row>
    <row r="24" spans="2:13" x14ac:dyDescent="0.25">
      <c r="C24" s="12">
        <v>4</v>
      </c>
      <c r="D24" s="12">
        <v>10</v>
      </c>
      <c r="E24" s="14" t="str">
        <f t="array" ref="E24">INDEX(Table1[Poly K (Hex)],MATCH(1,($C24=Table1[Size (Bits)])*($D24&lt;=Table1[3]),0))</f>
        <v>9</v>
      </c>
      <c r="F24" s="14" t="e">
        <f t="array" ref="F24">INDEX(Table1[Poly K (Hex)],MATCH(1,($C24=Table1[Size (Bits)])*($D24&lt;=Table1[4]),0))</f>
        <v>#N/A</v>
      </c>
      <c r="G24" s="14" t="e">
        <f t="array" ref="G24">INDEX(Table1[Poly K (Hex)],MATCH(1,($C24=Table1[Size (Bits)])*($D24&lt;=Table1[5]),0))</f>
        <v>#N/A</v>
      </c>
      <c r="H24" s="14" t="e">
        <f t="array" ref="H24">INDEX(Table1[Poly K (Hex)],MATCH(1,($C24=Table1[Size (Bits)])*($D24&lt;=Table1[6]),0))</f>
        <v>#N/A</v>
      </c>
      <c r="I24" s="14" t="e">
        <f t="array" ref="I24">INDEX(Table1[Poly K (Hex)],MATCH(1,($C24=Table1[Size (Bits)])*($D24&lt;=Table1[7]),0))</f>
        <v>#N/A</v>
      </c>
      <c r="J24" s="14" t="e">
        <f t="array" ref="J24">INDEX(Table1[Poly K (Hex)],MATCH(1,($C24=Table1[Size (Bits)])*($D24&lt;=Table1[8]),0))</f>
        <v>#N/A</v>
      </c>
      <c r="K24" s="14" t="e">
        <f t="array" ref="K24">INDEX(Table1[Poly K (Hex)],MATCH(1,($C24=Table1[Size (Bits)])*($D24&lt;=Table1[9]),0))</f>
        <v>#N/A</v>
      </c>
      <c r="L24" s="14" t="e">
        <f t="array" ref="L24">INDEX(Table1[Poly K (Hex)],MATCH(1,($C24=Table1[Size (Bits)])*($D24&lt;=Table1[10]),0))</f>
        <v>#N/A</v>
      </c>
      <c r="M24" s="14"/>
    </row>
    <row r="25" spans="2:13" x14ac:dyDescent="0.25">
      <c r="C25" s="12">
        <v>4</v>
      </c>
      <c r="D25" s="12">
        <v>12</v>
      </c>
      <c r="E25" s="14" t="e">
        <f t="array" ref="E25">INDEX(Table1[Poly K (Hex)],MATCH(1,($C25=Table1[Size (Bits)])*($D25&lt;=Table1[3]),0))</f>
        <v>#N/A</v>
      </c>
      <c r="F25" s="14" t="e">
        <f t="array" ref="F25">INDEX(Table1[Poly K (Hex)],MATCH(1,($C25=Table1[Size (Bits)])*($D25&lt;=Table1[4]),0))</f>
        <v>#N/A</v>
      </c>
      <c r="G25" s="14" t="e">
        <f t="array" ref="G25">INDEX(Table1[Poly K (Hex)],MATCH(1,($C25=Table1[Size (Bits)])*($D25&lt;=Table1[5]),0))</f>
        <v>#N/A</v>
      </c>
      <c r="H25" s="14" t="e">
        <f t="array" ref="H25">INDEX(Table1[Poly K (Hex)],MATCH(1,($C25=Table1[Size (Bits)])*($D25&lt;=Table1[6]),0))</f>
        <v>#N/A</v>
      </c>
      <c r="I25" s="14" t="e">
        <f t="array" ref="I25">INDEX(Table1[Poly K (Hex)],MATCH(1,($C25=Table1[Size (Bits)])*($D25&lt;=Table1[7]),0))</f>
        <v>#N/A</v>
      </c>
      <c r="J25" s="14" t="e">
        <f t="array" ref="J25">INDEX(Table1[Poly K (Hex)],MATCH(1,($C25=Table1[Size (Bits)])*($D25&lt;=Table1[8]),0))</f>
        <v>#N/A</v>
      </c>
      <c r="K25" s="14" t="e">
        <f t="array" ref="K25">INDEX(Table1[Poly K (Hex)],MATCH(1,($C25=Table1[Size (Bits)])*($D25&lt;=Table1[9]),0))</f>
        <v>#N/A</v>
      </c>
      <c r="L25" s="14" t="e">
        <f t="array" ref="L25">INDEX(Table1[Poly K (Hex)],MATCH(1,($C25=Table1[Size (Bits)])*($D25&lt;=Table1[10]),0))</f>
        <v>#N/A</v>
      </c>
      <c r="M25" s="14"/>
    </row>
    <row r="26" spans="2:13" x14ac:dyDescent="0.25">
      <c r="C26" s="12">
        <v>5</v>
      </c>
      <c r="D26" s="12">
        <v>9</v>
      </c>
      <c r="E26" s="14" t="str">
        <f t="array" ref="E26">INDEX(Table1[Poly K (Hex)],MATCH(1,($C26=Table1[Size (Bits)])*($D26&lt;=Table1[3]),0))</f>
        <v>12</v>
      </c>
      <c r="F26" s="14" t="str">
        <f t="array" ref="F26">INDEX(Table1[Poly K (Hex)],MATCH(1,($C26=Table1[Size (Bits)])*($D26&lt;=Table1[4]),0))</f>
        <v>15</v>
      </c>
      <c r="G26" s="14" t="e">
        <f t="array" ref="G26">INDEX(Table1[Poly K (Hex)],MATCH(1,($C26=Table1[Size (Bits)])*($D26&lt;=Table1[5]),0))</f>
        <v>#N/A</v>
      </c>
      <c r="H26" s="14" t="e">
        <f t="array" ref="H26">INDEX(Table1[Poly K (Hex)],MATCH(1,($C26=Table1[Size (Bits)])*($D26&lt;=Table1[6]),0))</f>
        <v>#N/A</v>
      </c>
      <c r="I26" s="14" t="e">
        <f t="array" ref="I26">INDEX(Table1[Poly K (Hex)],MATCH(1,($C26=Table1[Size (Bits)])*($D26&lt;=Table1[7]),0))</f>
        <v>#N/A</v>
      </c>
      <c r="J26" s="14" t="e">
        <f t="array" ref="J26">INDEX(Table1[Poly K (Hex)],MATCH(1,($C26=Table1[Size (Bits)])*($D26&lt;=Table1[8]),0))</f>
        <v>#N/A</v>
      </c>
      <c r="K26" s="14" t="e">
        <f t="array" ref="K26">INDEX(Table1[Poly K (Hex)],MATCH(1,($C26=Table1[Size (Bits)])*($D26&lt;=Table1[9]),0))</f>
        <v>#N/A</v>
      </c>
      <c r="L26" s="14" t="e">
        <f t="array" ref="L26">INDEX(Table1[Poly K (Hex)],MATCH(1,($C26=Table1[Size (Bits)])*($D26&lt;=Table1[10]),0))</f>
        <v>#N/A</v>
      </c>
      <c r="M26" s="14"/>
    </row>
    <row r="27" spans="2:13" x14ac:dyDescent="0.25">
      <c r="C27" s="12">
        <v>5</v>
      </c>
      <c r="D27" s="12">
        <v>1</v>
      </c>
      <c r="E27" s="14" t="str">
        <f t="array" ref="E27">INDEX(Table1[Poly K (Hex)],MATCH(1,($C27=Table1[Size (Bits)])*($D27&lt;=Table1[3]),0))</f>
        <v>12</v>
      </c>
      <c r="F27" s="14" t="str">
        <f t="array" ref="F27">INDEX(Table1[Poly K (Hex)],MATCH(1,($C27=Table1[Size (Bits)])*($D27&lt;=Table1[4]),0))</f>
        <v>15</v>
      </c>
      <c r="G27" s="14" t="str">
        <f t="array" ref="G27">INDEX(Table1[Poly K (Hex)],MATCH(1,($C27=Table1[Size (Bits)])*($D27&lt;=Table1[5]),0))</f>
        <v>1E</v>
      </c>
      <c r="H27" s="14" t="e">
        <f t="array" ref="H27">INDEX(Table1[Poly K (Hex)],MATCH(1,($C27=Table1[Size (Bits)])*($D27&lt;=Table1[6]),0))</f>
        <v>#N/A</v>
      </c>
      <c r="I27" s="14" t="e">
        <f t="array" ref="I27">INDEX(Table1[Poly K (Hex)],MATCH(1,($C27=Table1[Size (Bits)])*($D27&lt;=Table1[7]),0))</f>
        <v>#N/A</v>
      </c>
      <c r="J27" s="14" t="e">
        <f t="array" ref="J27">INDEX(Table1[Poly K (Hex)],MATCH(1,($C27=Table1[Size (Bits)])*($D27&lt;=Table1[8]),0))</f>
        <v>#N/A</v>
      </c>
      <c r="K27" s="14" t="e">
        <f t="array" ref="K27">INDEX(Table1[Poly K (Hex)],MATCH(1,($C27=Table1[Size (Bits)])*($D27&lt;=Table1[9]),0))</f>
        <v>#N/A</v>
      </c>
      <c r="L27" s="14" t="e">
        <f t="array" ref="L27">INDEX(Table1[Poly K (Hex)],MATCH(1,($C27=Table1[Size (Bits)])*($D27&lt;=Table1[10]),0))</f>
        <v>#N/A</v>
      </c>
      <c r="M27" s="14"/>
    </row>
    <row r="28" spans="2:13" x14ac:dyDescent="0.25">
      <c r="C28" s="12">
        <v>8</v>
      </c>
      <c r="D28" s="12">
        <v>32</v>
      </c>
      <c r="E28" s="14" t="str">
        <f t="array" ref="E28">INDEX(Table1[Poly K (Hex)],MATCH(1,($C28=Table1[Size (Bits)])*($D28&lt;=Table1[3]),0))</f>
        <v>97</v>
      </c>
      <c r="F28" s="14" t="str">
        <f t="array" ref="F28">INDEX(Table1[Poly K (Hex)],MATCH(1,($C28=Table1[Size (Bits)])*($D28&lt;=Table1[4]),0))</f>
        <v>97</v>
      </c>
      <c r="G28" s="14" t="e">
        <f t="array" ref="G28">INDEX(Table1[Poly K (Hex)],MATCH(1,($C28=Table1[Size (Bits)])*($D28&lt;=Table1[5]),0))</f>
        <v>#N/A</v>
      </c>
      <c r="H28" s="14" t="e">
        <f t="array" ref="H28">INDEX(Table1[Poly K (Hex)],MATCH(1,($C28=Table1[Size (Bits)])*($D28&lt;=Table1[6]),0))</f>
        <v>#N/A</v>
      </c>
      <c r="I28" s="14" t="e">
        <f t="array" ref="I28">INDEX(Table1[Poly K (Hex)],MATCH(1,($C28=Table1[Size (Bits)])*($D28&lt;=Table1[7]),0))</f>
        <v>#N/A</v>
      </c>
      <c r="J28" s="14" t="e">
        <f t="array" ref="J28">INDEX(Table1[Poly K (Hex)],MATCH(1,($C28=Table1[Size (Bits)])*($D28&lt;=Table1[8]),0))</f>
        <v>#N/A</v>
      </c>
      <c r="K28" s="14" t="e">
        <f t="array" ref="K28">INDEX(Table1[Poly K (Hex)],MATCH(1,($C28=Table1[Size (Bits)])*($D28&lt;=Table1[9]),0))</f>
        <v>#N/A</v>
      </c>
      <c r="L28" s="14" t="e">
        <f t="array" ref="L28">INDEX(Table1[Poly K (Hex)],MATCH(1,($C28=Table1[Size (Bits)])*($D28&lt;=Table1[10]),0))</f>
        <v>#N/A</v>
      </c>
      <c r="M28" s="14"/>
    </row>
    <row r="29" spans="2:13" x14ac:dyDescent="0.25">
      <c r="C29" s="12">
        <v>8</v>
      </c>
      <c r="D29" s="12">
        <v>128</v>
      </c>
      <c r="E29" s="14" t="str">
        <f t="array" ref="E29">INDEX(Table1[Poly K (Hex)],MATCH(1,($C29=Table1[Size (Bits)])*($D29&lt;=Table1[3]),0))</f>
        <v>E7</v>
      </c>
      <c r="F29" s="14" t="e">
        <f t="array" ref="F29">INDEX(Table1[Poly K (Hex)],MATCH(1,($C29=Table1[Size (Bits)])*($D29&lt;=Table1[4]),0))</f>
        <v>#N/A</v>
      </c>
      <c r="G29" s="14" t="e">
        <f t="array" ref="G29">INDEX(Table1[Poly K (Hex)],MATCH(1,($C29=Table1[Size (Bits)])*($D29&lt;=Table1[5]),0))</f>
        <v>#N/A</v>
      </c>
      <c r="H29" s="14" t="e">
        <f t="array" ref="H29">INDEX(Table1[Poly K (Hex)],MATCH(1,($C29=Table1[Size (Bits)])*($D29&lt;=Table1[6]),0))</f>
        <v>#N/A</v>
      </c>
      <c r="I29" s="14" t="e">
        <f t="array" ref="I29">INDEX(Table1[Poly K (Hex)],MATCH(1,($C29=Table1[Size (Bits)])*($D29&lt;=Table1[7]),0))</f>
        <v>#N/A</v>
      </c>
      <c r="J29" s="14" t="e">
        <f t="array" ref="J29">INDEX(Table1[Poly K (Hex)],MATCH(1,($C29=Table1[Size (Bits)])*($D29&lt;=Table1[8]),0))</f>
        <v>#N/A</v>
      </c>
      <c r="K29" s="14" t="e">
        <f t="array" ref="K29">INDEX(Table1[Poly K (Hex)],MATCH(1,($C29=Table1[Size (Bits)])*($D29&lt;=Table1[9]),0))</f>
        <v>#N/A</v>
      </c>
      <c r="L29" s="14" t="e">
        <f t="array" ref="L29">INDEX(Table1[Poly K (Hex)],MATCH(1,($C29=Table1[Size (Bits)])*($D29&lt;=Table1[10]),0))</f>
        <v>#N/A</v>
      </c>
      <c r="M29" s="14"/>
    </row>
    <row r="30" spans="2:13" x14ac:dyDescent="0.25">
      <c r="C30" s="12">
        <v>16</v>
      </c>
      <c r="D30" s="12">
        <v>128</v>
      </c>
      <c r="E30" s="14" t="str" cm="1">
        <f t="array" ref="E30">INDEX(Table1[Poly K (Hex)],MATCH(1,($C30=Table1[Size (Bits)])*($D30&lt;=Table1[3]),0))</f>
        <v>8003</v>
      </c>
      <c r="F30" s="14" t="str">
        <f t="array" ref="F30">INDEX(Table1[Poly K (Hex)],MATCH(1,($C30=Table1[Size (Bits)])*($D30&lt;=Table1[4]),0))</f>
        <v>8003</v>
      </c>
      <c r="G30" s="14" t="str">
        <f t="array" ref="G30">INDEX(Table1[Poly K (Hex)],MATCH(1,($C30=Table1[Size (Bits)])*($D30&lt;=Table1[5]),0))</f>
        <v>9EB2</v>
      </c>
      <c r="H30" s="14" t="str">
        <f t="array" ref="H30">INDEX(Table1[Poly K (Hex)],MATCH(1,($C30=Table1[Size (Bits)])*($D30&lt;=Table1[6]),0))</f>
        <v>9EB2</v>
      </c>
      <c r="I30" s="14" t="e">
        <f t="array" ref="I30">INDEX(Table1[Poly K (Hex)],MATCH(1,($C30=Table1[Size (Bits)])*($D30&lt;=Table1[7]),0))</f>
        <v>#N/A</v>
      </c>
      <c r="J30" s="14" t="e">
        <f t="array" ref="J30">INDEX(Table1[Poly K (Hex)],MATCH(1,($C30=Table1[Size (Bits)])*($D30&lt;=Table1[8]),0))</f>
        <v>#N/A</v>
      </c>
      <c r="K30" s="14" t="e">
        <f t="array" ref="K30">INDEX(Table1[Poly K (Hex)],MATCH(1,($C30=Table1[Size (Bits)])*($D30&lt;=Table1[9]),0))</f>
        <v>#N/A</v>
      </c>
      <c r="L30" s="14" t="e">
        <f t="array" ref="L30">INDEX(Table1[Poly K (Hex)],MATCH(1,($C30=Table1[Size (Bits)])*($D30&lt;=Table1[10]),0))</f>
        <v>#N/A</v>
      </c>
      <c r="M30" s="14"/>
    </row>
    <row r="31" spans="2:13" x14ac:dyDescent="0.25">
      <c r="C31" s="12">
        <v>32</v>
      </c>
      <c r="D31" s="12">
        <v>256</v>
      </c>
      <c r="E31" s="14" t="str">
        <f t="array" ref="E31">INDEX(Table1[Poly K (Hex)],MATCH(1,($C31=Table1[Size (Bits)])*($D31&lt;=Table1[3]),0))</f>
        <v>80000057</v>
      </c>
      <c r="F31" s="14" t="str">
        <f t="array" ref="F31">INDEX(Table1[Poly K (Hex)],MATCH(1,($C31=Table1[Size (Bits)])*($D31&lt;=Table1[4]),0))</f>
        <v>80000057</v>
      </c>
      <c r="G31" s="14" t="str">
        <f t="array" ref="G31">INDEX(Table1[Poly K (Hex)],MATCH(1,($C31=Table1[Size (Bits)])*($D31&lt;=Table1[5]),0))</f>
        <v>80000057</v>
      </c>
      <c r="H31" s="14" t="str">
        <f t="array" ref="H31">INDEX(Table1[Poly K (Hex)],MATCH(1,($C31=Table1[Size (Bits)])*($D31&lt;=Table1[6]),0))</f>
        <v>80000057</v>
      </c>
      <c r="I31" s="14" t="str">
        <f t="array" ref="I31">INDEX(Table1[Poly K (Hex)],MATCH(1,($C31=Table1[Size (Bits)])*($D31&lt;=Table1[7]),0))</f>
        <v>F8C9140A</v>
      </c>
      <c r="J31" s="14" t="str">
        <f t="array" ref="J31">INDEX(Table1[Poly K (Hex)],MATCH(1,($C31=Table1[Size (Bits)])*($D31&lt;=Table1[8]),0))</f>
        <v>F8C9140A</v>
      </c>
      <c r="K31" s="14" t="e">
        <f t="array" ref="K31">INDEX(Table1[Poly K (Hex)],MATCH(1,($C31=Table1[Size (Bits)])*($D31&lt;=Table1[9]),0))</f>
        <v>#N/A</v>
      </c>
      <c r="L31" s="14" t="e">
        <f t="array" ref="L31">INDEX(Table1[Poly K (Hex)],MATCH(1,($C31=Table1[Size (Bits)])*($D31&lt;=Table1[10]),0))</f>
        <v>#N/A</v>
      </c>
      <c r="M31" s="14"/>
    </row>
    <row r="32" spans="2:13" x14ac:dyDescent="0.25">
      <c r="C32" s="12">
        <v>19</v>
      </c>
      <c r="D32" s="12">
        <v>102</v>
      </c>
      <c r="E32" s="14" t="str">
        <f t="array" ref="E32">INDEX(Table1[Poly K (Hex)],MATCH(1,($C32=Table1[Size (Bits)])*($D32&lt;=Table1[3]),0))</f>
        <v>40013</v>
      </c>
      <c r="F32" s="14" t="str">
        <f t="array" ref="F32">INDEX(Table1[Poly K (Hex)],MATCH(1,($C32=Table1[Size (Bits)])*($D32&lt;=Table1[4]),0))</f>
        <v>40013</v>
      </c>
      <c r="G32" s="14" t="str">
        <f t="array" ref="G32">INDEX(Table1[Poly K (Hex)],MATCH(1,($C32=Table1[Size (Bits)])*($D32&lt;=Table1[5]),0))</f>
        <v>400F0</v>
      </c>
      <c r="H32" s="14" t="str">
        <f t="array" ref="H32">INDEX(Table1[Poly K (Hex)],MATCH(1,($C32=Table1[Size (Bits)])*($D32&lt;=Table1[6]),0))</f>
        <v>400F0</v>
      </c>
      <c r="I32" s="14" t="e">
        <f t="array" ref="I32">INDEX(Table1[Poly K (Hex)],MATCH(1,($C32=Table1[Size (Bits)])*($D32&lt;=Table1[7]),0))</f>
        <v>#N/A</v>
      </c>
      <c r="J32" s="14" t="e">
        <f t="array" ref="J32">INDEX(Table1[Poly K (Hex)],MATCH(1,($C32=Table1[Size (Bits)])*($D32&lt;=Table1[8]),0))</f>
        <v>#N/A</v>
      </c>
      <c r="K32" s="14" t="e">
        <f t="array" ref="K32">INDEX(Table1[Poly K (Hex)],MATCH(1,($C32=Table1[Size (Bits)])*($D32&lt;=Table1[9]),0))</f>
        <v>#N/A</v>
      </c>
      <c r="L32" s="14"/>
      <c r="M32" s="14"/>
    </row>
    <row r="33" spans="2:22" x14ac:dyDescent="0.25"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</row>
    <row r="35" spans="2:22" x14ac:dyDescent="0.25">
      <c r="H35" s="2" t="s">
        <v>664</v>
      </c>
      <c r="I35" s="2" t="s">
        <v>665</v>
      </c>
      <c r="O35" s="22" t="s">
        <v>644</v>
      </c>
      <c r="P35" s="23"/>
      <c r="Q35" s="23"/>
      <c r="R35" s="23"/>
      <c r="S35" s="23"/>
      <c r="T35" s="23"/>
      <c r="U35" s="23"/>
      <c r="V35" s="24"/>
    </row>
    <row r="36" spans="2:22" x14ac:dyDescent="0.25">
      <c r="C36" s="2" t="s">
        <v>621</v>
      </c>
      <c r="D36" s="2" t="s">
        <v>622</v>
      </c>
      <c r="E36" s="2" t="s">
        <v>659</v>
      </c>
      <c r="F36" s="2" t="s">
        <v>619</v>
      </c>
      <c r="G36" s="2" t="s">
        <v>663</v>
      </c>
      <c r="H36" s="2" t="s">
        <v>660</v>
      </c>
      <c r="I36" s="2" t="s">
        <v>660</v>
      </c>
      <c r="O36" s="8">
        <v>3</v>
      </c>
      <c r="P36" s="9">
        <v>4</v>
      </c>
      <c r="Q36" s="9">
        <v>5</v>
      </c>
      <c r="R36" s="9">
        <v>6</v>
      </c>
      <c r="S36" s="9">
        <v>7</v>
      </c>
      <c r="T36" s="9">
        <v>8</v>
      </c>
      <c r="U36" s="9">
        <v>9</v>
      </c>
      <c r="V36" s="10">
        <v>10</v>
      </c>
    </row>
    <row r="37" spans="2:22" x14ac:dyDescent="0.25">
      <c r="B37" t="s">
        <v>658</v>
      </c>
      <c r="C37" s="12">
        <v>16</v>
      </c>
      <c r="D37" s="13">
        <f>8*C37</f>
        <v>128</v>
      </c>
      <c r="E37" s="14">
        <f>_xlfn.MAXIFS($O$36:$V$36,O37:V37,"&gt;0")</f>
        <v>9</v>
      </c>
      <c r="F37" s="14" t="str">
        <f ca="1">OFFSET(Summaries!$B$72,33-G37,E37-2)</f>
        <v>9D7F97D6</v>
      </c>
      <c r="G37" s="14">
        <f>_xlfn.MAXIFS(O37:V37,O37:V37,"&gt;0")</f>
        <v>32</v>
      </c>
      <c r="H37" s="14" cm="1">
        <f t="array" ref="H37">MIN(IF(Summaries!$C$39:$J$68&gt;=Answers!D37,Summaries!$C$39:$J$68))</f>
        <v>135</v>
      </c>
      <c r="I37" s="14">
        <f ca="1">OFFSET(Summaries!$B$38,33-G37,E37-2)</f>
        <v>223</v>
      </c>
      <c r="N37" t="s">
        <v>662</v>
      </c>
      <c r="O37">
        <f>INDEX(Summaries!$B$39:$B$68,MATCH($D37,Summaries!C$39:C$68,-1))</f>
        <v>8</v>
      </c>
      <c r="P37">
        <f>INDEX(Summaries!$B$39:$B$68,MATCH($D37,Summaries!D$39:D$68,-1))</f>
        <v>9</v>
      </c>
      <c r="Q37">
        <f>INDEX(Summaries!$B$39:$B$68,MATCH($D37,Summaries!E$39:E$68,-1))</f>
        <v>15</v>
      </c>
      <c r="R37">
        <f>INDEX(Summaries!$B$39:$B$68,MATCH($D37,Summaries!F$39:F$68,-1))</f>
        <v>16</v>
      </c>
      <c r="S37">
        <f>INDEX(Summaries!$B$39:$B$68,MATCH($D37,Summaries!G$39:G$68,-1))</f>
        <v>24</v>
      </c>
      <c r="T37">
        <f>INDEX(Summaries!$B$39:$B$68,MATCH($D37,Summaries!H$39:H$68,-1))</f>
        <v>25</v>
      </c>
      <c r="U37">
        <f>INDEX(Summaries!$B$39:$B$68,MATCH($D37,Summaries!I$39:I$68,-1))</f>
        <v>32</v>
      </c>
      <c r="V37" t="e">
        <f>INDEX(Summaries!$B$39:$B$68,MATCH($D37,Summaries!J$39:J$68,-1))</f>
        <v>#N/A</v>
      </c>
    </row>
    <row r="38" spans="2:22" x14ac:dyDescent="0.25">
      <c r="B38" t="s">
        <v>682</v>
      </c>
      <c r="C38" s="12">
        <v>32</v>
      </c>
      <c r="D38" s="13">
        <f>8*C38</f>
        <v>256</v>
      </c>
      <c r="E38" s="14">
        <f>_xlfn.MAXIFS($O$36:$V$36,O38:V38,"&gt;0")</f>
        <v>8</v>
      </c>
      <c r="F38" s="14" t="str">
        <f ca="1">OFFSET(Summaries!$B$72,33-G38,E38-2)</f>
        <v>B9CCB75</v>
      </c>
      <c r="G38" s="14">
        <f>_xlfn.MAXIFS(O38:V38,O38:V38,"&gt;0")</f>
        <v>28</v>
      </c>
      <c r="H38" s="14" cm="1">
        <f t="array" ref="H38">MIN(IF(Summaries!$C$39:$J$68&gt;=Answers!D38,Summaries!$C$39:$J$68))</f>
        <v>483</v>
      </c>
      <c r="I38" s="14">
        <f ca="1">OFFSET(Summaries!$B$38,33-G38,E38-2)</f>
        <v>483</v>
      </c>
      <c r="O38">
        <f>INDEX(Summaries!$B$39:$B$68,MATCH($D38,Summaries!C$39:C$68,-1))</f>
        <v>9</v>
      </c>
      <c r="P38">
        <f>INDEX(Summaries!$B$39:$B$68,MATCH($D38,Summaries!D$39:D$68,-1))</f>
        <v>10</v>
      </c>
      <c r="Q38">
        <f>INDEX(Summaries!$B$39:$B$68,MATCH($D38,Summaries!E$39:E$68,-1))</f>
        <v>18</v>
      </c>
      <c r="R38">
        <f>INDEX(Summaries!$B$39:$B$68,MATCH($D38,Summaries!F$39:F$68,-1))</f>
        <v>19</v>
      </c>
      <c r="S38">
        <f>INDEX(Summaries!$B$39:$B$68,MATCH($D38,Summaries!G$39:G$68,-1))</f>
        <v>27</v>
      </c>
      <c r="T38">
        <f>INDEX(Summaries!$B$39:$B$68,MATCH($D38,Summaries!H$39:H$68,-1))</f>
        <v>28</v>
      </c>
      <c r="U38" t="e">
        <f>INDEX(Summaries!$B$39:$B$68,MATCH($D38,Summaries!I$39:I$68,-1))</f>
        <v>#N/A</v>
      </c>
      <c r="V38" t="e">
        <f>INDEX(Summaries!$B$39:$B$68,MATCH($D38,Summaries!J$39:J$68,-1))</f>
        <v>#N/A</v>
      </c>
    </row>
    <row r="39" spans="2:22" x14ac:dyDescent="0.25">
      <c r="C39" s="12">
        <v>4</v>
      </c>
      <c r="D39" s="13">
        <f>8*C39</f>
        <v>32</v>
      </c>
      <c r="E39" s="14">
        <f>_xlfn.MAXIFS($O$36:$V$36,O39:V39,"&gt;0")</f>
        <v>10</v>
      </c>
      <c r="F39" s="14" t="str">
        <f ca="1">OFFSET(Summaries!$B$72,33-G39,E39-2)</f>
        <v>12B00D4</v>
      </c>
      <c r="G39" s="14">
        <f>_xlfn.MAXIFS(O39:V39,O39:V39,"&gt;0")</f>
        <v>25</v>
      </c>
      <c r="H39" s="14" cm="1">
        <f t="array" ref="H39">MIN(IF(Summaries!$C$39:$J$68&gt;=Answers!D39,Summaries!$C$39:$J$68))</f>
        <v>39</v>
      </c>
      <c r="I39" s="14">
        <f ca="1">OFFSET(Summaries!$B$38,33-G39,E39-2)</f>
        <v>40</v>
      </c>
      <c r="O39">
        <f>INDEX(Summaries!$B$39:$B$68,MATCH($D39,Summaries!C$39:C$68,-1))</f>
        <v>6</v>
      </c>
      <c r="P39">
        <f>INDEX(Summaries!$B$39:$B$68,MATCH($D39,Summaries!D$39:D$68,-1))</f>
        <v>7</v>
      </c>
      <c r="Q39">
        <f>INDEX(Summaries!$B$39:$B$68,MATCH($D39,Summaries!E$39:E$68,-1))</f>
        <v>12</v>
      </c>
      <c r="R39">
        <f>INDEX(Summaries!$B$39:$B$68,MATCH($D39,Summaries!F$39:F$68,-1))</f>
        <v>13</v>
      </c>
      <c r="S39">
        <f>INDEX(Summaries!$B$39:$B$68,MATCH($D39,Summaries!G$39:G$68,-1))</f>
        <v>17</v>
      </c>
      <c r="T39">
        <f>INDEX(Summaries!$B$39:$B$68,MATCH($D39,Summaries!H$39:H$68,-1))</f>
        <v>18</v>
      </c>
      <c r="U39">
        <f>INDEX(Summaries!$B$39:$B$68,MATCH($D39,Summaries!I$39:I$68,-1))</f>
        <v>24</v>
      </c>
      <c r="V39">
        <f>INDEX(Summaries!$B$39:$B$68,MATCH($D39,Summaries!J$39:J$68,-1))</f>
        <v>25</v>
      </c>
    </row>
    <row r="40" spans="2:22" x14ac:dyDescent="0.25">
      <c r="C40" s="12">
        <v>64</v>
      </c>
      <c r="D40" s="13">
        <f>8*C40</f>
        <v>512</v>
      </c>
      <c r="E40" s="14">
        <f>_xlfn.MAXIFS($O$36:$V$36,O40:V40,"&gt;0")</f>
        <v>8</v>
      </c>
      <c r="F40" s="14" t="str">
        <f ca="1">OFFSET(Summaries!$B$72,33-G40,E40-2)</f>
        <v>406A0CFF</v>
      </c>
      <c r="G40" s="14">
        <f>_xlfn.MAXIFS(O40:V40,O40:V40,"&gt;0")</f>
        <v>31</v>
      </c>
      <c r="H40" s="14" cm="1">
        <f t="array" ref="H40">MIN(IF(Summaries!$C$39:$J$68&gt;=Answers!D40,Summaries!$C$39:$J$68))</f>
        <v>992</v>
      </c>
      <c r="I40" s="14">
        <f ca="1">OFFSET(Summaries!$B$38,33-G40,E40-2)</f>
        <v>992</v>
      </c>
      <c r="O40">
        <f>INDEX(Summaries!$B$39:$B$68,MATCH($D40,Summaries!C$39:C$68,-1))</f>
        <v>10</v>
      </c>
      <c r="P40">
        <f>INDEX(Summaries!$B$39:$B$68,MATCH($D40,Summaries!D$39:D$68,-1))</f>
        <v>11</v>
      </c>
      <c r="Q40">
        <f>INDEX(Summaries!$B$39:$B$68,MATCH($D40,Summaries!E$39:E$68,-1))</f>
        <v>20</v>
      </c>
      <c r="R40">
        <f>INDEX(Summaries!$B$39:$B$68,MATCH($D40,Summaries!F$39:F$68,-1))</f>
        <v>21</v>
      </c>
      <c r="S40">
        <f>INDEX(Summaries!$B$39:$B$68,MATCH($D40,Summaries!G$39:G$68,-1))</f>
        <v>30</v>
      </c>
      <c r="T40">
        <f>INDEX(Summaries!$B$39:$B$68,MATCH($D40,Summaries!H$39:H$68,-1))</f>
        <v>31</v>
      </c>
      <c r="U40" t="e">
        <f>INDEX(Summaries!$B$39:$B$68,MATCH($D40,Summaries!I$39:I$68,-1))</f>
        <v>#N/A</v>
      </c>
      <c r="V40" t="e">
        <f>INDEX(Summaries!$B$39:$B$68,MATCH($D40,Summaries!J$39:J$68,-1))</f>
        <v>#N/A</v>
      </c>
    </row>
    <row r="41" spans="2:22" x14ac:dyDescent="0.25">
      <c r="C41" s="12">
        <v>128</v>
      </c>
      <c r="D41" s="13">
        <f>8*C41</f>
        <v>1024</v>
      </c>
      <c r="E41" s="14">
        <f>_xlfn.MAXIFS($O$36:$V$36,O41:V41,"&gt;0")</f>
        <v>6</v>
      </c>
      <c r="F41" s="20" t="str">
        <f ca="1">OFFSET(Summaries!$B$72,33-G41,E41-2)</f>
        <v>6BC0F5</v>
      </c>
      <c r="G41" s="20">
        <f>_xlfn.MAXIFS(O41:V41,O41:V41,"&gt;0")</f>
        <v>23</v>
      </c>
      <c r="H41" s="20" cm="1">
        <f t="array" ref="H41">MIN(IF(Summaries!$C$39:$J$68&gt;=Answers!D41,Summaries!$C$39:$J$68))</f>
        <v>2025</v>
      </c>
      <c r="I41" s="20">
        <f ca="1">OFFSET(Summaries!$B$38,33-G41,E41-2)</f>
        <v>2026</v>
      </c>
      <c r="O41">
        <f>INDEX(Summaries!$B$39:$B$68,MATCH($D41,Summaries!C$39:C$68,-1))</f>
        <v>11</v>
      </c>
      <c r="P41">
        <f>INDEX(Summaries!$B$39:$B$68,MATCH($D41,Summaries!D$39:D$68,-1))</f>
        <v>12</v>
      </c>
      <c r="Q41">
        <f>INDEX(Summaries!$B$39:$B$68,MATCH($D41,Summaries!E$39:E$68,-1))</f>
        <v>22</v>
      </c>
      <c r="R41">
        <f>INDEX(Summaries!$B$39:$B$68,MATCH($D41,Summaries!F$39:F$68,-1))</f>
        <v>23</v>
      </c>
      <c r="S41" t="e">
        <f>INDEX(Summaries!$B$39:$B$68,MATCH($D41,Summaries!G$39:G$68,-1))</f>
        <v>#N/A</v>
      </c>
      <c r="T41" t="e">
        <f>INDEX(Summaries!$B$39:$B$68,MATCH($D41,Summaries!H$39:H$68,-1))</f>
        <v>#N/A</v>
      </c>
      <c r="U41" t="e">
        <f>INDEX(Summaries!$B$39:$B$68,MATCH($D41,Summaries!I$39:I$68,-1))</f>
        <v>#N/A</v>
      </c>
      <c r="V41" t="e">
        <f>INDEX(Summaries!$B$39:$B$68,MATCH($D41,Summaries!J$39:J$68,-1))</f>
        <v>#N/A</v>
      </c>
    </row>
    <row r="42" spans="2:22" x14ac:dyDescent="0.25">
      <c r="C42" s="12"/>
      <c r="D42" s="13"/>
      <c r="E42" s="14"/>
      <c r="F42" s="14"/>
      <c r="G42" s="14"/>
      <c r="H42" s="14"/>
      <c r="I42" s="14"/>
    </row>
    <row r="45" spans="2:22" x14ac:dyDescent="0.25">
      <c r="E45" s="22" t="s">
        <v>644</v>
      </c>
      <c r="F45" s="23"/>
      <c r="G45" s="23"/>
      <c r="H45" s="23"/>
      <c r="I45" s="23"/>
      <c r="J45" s="23"/>
      <c r="K45" s="23"/>
      <c r="L45" s="24"/>
    </row>
    <row r="46" spans="2:22" x14ac:dyDescent="0.25">
      <c r="C46" s="2" t="s">
        <v>619</v>
      </c>
      <c r="D46" s="2" t="s">
        <v>667</v>
      </c>
      <c r="E46" s="8">
        <v>3</v>
      </c>
      <c r="F46" s="9">
        <v>4</v>
      </c>
      <c r="G46" s="9">
        <v>5</v>
      </c>
      <c r="H46" s="9">
        <v>6</v>
      </c>
      <c r="I46" s="9">
        <v>7</v>
      </c>
      <c r="J46" s="9">
        <v>8</v>
      </c>
      <c r="K46" s="9">
        <v>9</v>
      </c>
      <c r="L46" s="10">
        <v>10</v>
      </c>
    </row>
    <row r="47" spans="2:22" x14ac:dyDescent="0.25">
      <c r="B47" t="s">
        <v>666</v>
      </c>
      <c r="C47" s="17" t="s">
        <v>618</v>
      </c>
      <c r="D47" s="13">
        <f>INDEX(Table1[Size (Bits)],MATCH(C47,Table1[Poly K (Hex)],0))</f>
        <v>4</v>
      </c>
      <c r="E47" s="14">
        <f>INDEX(Table1[3],MATCH($C47,Table1[Poly K (Hex)],0))</f>
        <v>11</v>
      </c>
      <c r="F47" s="14">
        <f>INDEX(Table1[4],MATCH($C47,Table1[Poly K (Hex)],0))</f>
        <v>0</v>
      </c>
      <c r="G47" s="14">
        <f>INDEX(Table1[5],MATCH($C47,Table1[Poly K (Hex)],0))</f>
        <v>0</v>
      </c>
      <c r="H47" s="14">
        <f>INDEX(Table1[6],MATCH($C47,Table1[Poly K (Hex)],0))</f>
        <v>0</v>
      </c>
      <c r="I47" s="14">
        <f>INDEX(Table1[7],MATCH($C47,Table1[Poly K (Hex)],0))</f>
        <v>0</v>
      </c>
      <c r="J47" s="14">
        <f>INDEX(Table1[8],MATCH($C47,Table1[Poly K (Hex)],0))</f>
        <v>0</v>
      </c>
      <c r="K47" s="14">
        <f>INDEX(Table1[9],MATCH($C47,Table1[Poly K (Hex)],0))</f>
        <v>0</v>
      </c>
      <c r="L47" s="14">
        <f>INDEX(Table1[10],MATCH($C47,Table1[Poly K (Hex)],0))</f>
        <v>0</v>
      </c>
    </row>
    <row r="48" spans="2:22" x14ac:dyDescent="0.25">
      <c r="B48" t="s">
        <v>679</v>
      </c>
      <c r="C48" s="17" t="s">
        <v>605</v>
      </c>
      <c r="D48" s="13">
        <f>INDEX(Table1[Size (Bits)],MATCH(C48,Table1[Poly K (Hex)],0))</f>
        <v>8</v>
      </c>
      <c r="E48" s="14">
        <f>INDEX(Table1[3],MATCH($C48,Table1[Poly K (Hex)],0))</f>
        <v>119</v>
      </c>
      <c r="F48" s="14">
        <f>INDEX(Table1[4],MATCH($C48,Table1[Poly K (Hex)],0))</f>
        <v>119</v>
      </c>
      <c r="G48" s="14">
        <f>INDEX(Table1[5],MATCH($C48,Table1[Poly K (Hex)],0))</f>
        <v>0</v>
      </c>
      <c r="H48" s="14">
        <f>INDEX(Table1[6],MATCH($C48,Table1[Poly K (Hex)],0))</f>
        <v>0</v>
      </c>
      <c r="I48" s="14">
        <f>INDEX(Table1[7],MATCH($C48,Table1[Poly K (Hex)],0))</f>
        <v>0</v>
      </c>
      <c r="J48" s="14">
        <f>INDEX(Table1[8],MATCH($C48,Table1[Poly K (Hex)],0))</f>
        <v>0</v>
      </c>
      <c r="K48" s="14">
        <f>INDEX(Table1[9],MATCH($C48,Table1[Poly K (Hex)],0))</f>
        <v>0</v>
      </c>
      <c r="L48" s="14">
        <f>INDEX(Table1[10],MATCH($C48,Table1[Poly K (Hex)],0))</f>
        <v>0</v>
      </c>
    </row>
    <row r="49" spans="2:32" x14ac:dyDescent="0.25">
      <c r="C49" s="17" t="s">
        <v>359</v>
      </c>
      <c r="D49" s="13">
        <f>INDEX(Table1[Size (Bits)],MATCH(C49,Table1[Poly K (Hex)],0))</f>
        <v>8</v>
      </c>
      <c r="E49" s="14">
        <f>INDEX(Table1[3],MATCH($C49,Table1[Poly K (Hex)],0))</f>
        <v>118</v>
      </c>
      <c r="F49" s="14">
        <f>INDEX(Table1[4],MATCH($C49,Table1[Poly K (Hex)],0))</f>
        <v>118</v>
      </c>
      <c r="G49" s="14">
        <f>INDEX(Table1[5],MATCH($C49,Table1[Poly K (Hex)],0))</f>
        <v>4</v>
      </c>
      <c r="H49" s="14">
        <f>INDEX(Table1[6],MATCH($C49,Table1[Poly K (Hex)],0))</f>
        <v>4</v>
      </c>
      <c r="I49" s="14">
        <f>INDEX(Table1[7],MATCH($C49,Table1[Poly K (Hex)],0))</f>
        <v>0</v>
      </c>
      <c r="J49" s="14">
        <f>INDEX(Table1[8],MATCH($C49,Table1[Poly K (Hex)],0))</f>
        <v>0</v>
      </c>
      <c r="K49" s="14">
        <f>INDEX(Table1[9],MATCH($C49,Table1[Poly K (Hex)],0))</f>
        <v>0</v>
      </c>
      <c r="L49" s="14">
        <f>INDEX(Table1[10],MATCH($C49,Table1[Poly K (Hex)],0))</f>
        <v>0</v>
      </c>
    </row>
    <row r="50" spans="2:32" x14ac:dyDescent="0.25">
      <c r="C50" s="17" t="s">
        <v>598</v>
      </c>
      <c r="D50" s="13">
        <f>INDEX(Table1[Size (Bits)],MATCH(C50,Table1[Poly K (Hex)],0))</f>
        <v>16</v>
      </c>
      <c r="E50" s="14">
        <f>INDEX(Table1[3],MATCH($C50,Table1[Poly K (Hex)],0))</f>
        <v>32751</v>
      </c>
      <c r="F50" s="14">
        <f>INDEX(Table1[4],MATCH($C50,Table1[Poly K (Hex)],0))</f>
        <v>32751</v>
      </c>
      <c r="G50" s="14">
        <f>INDEX(Table1[5],MATCH($C50,Table1[Poly K (Hex)],0))</f>
        <v>0</v>
      </c>
      <c r="H50" s="14">
        <f>INDEX(Table1[6],MATCH($C50,Table1[Poly K (Hex)],0))</f>
        <v>0</v>
      </c>
      <c r="I50" s="14">
        <f>INDEX(Table1[7],MATCH($C50,Table1[Poly K (Hex)],0))</f>
        <v>0</v>
      </c>
      <c r="J50" s="14">
        <f>INDEX(Table1[8],MATCH($C50,Table1[Poly K (Hex)],0))</f>
        <v>0</v>
      </c>
      <c r="K50" s="14">
        <f>INDEX(Table1[9],MATCH($C50,Table1[Poly K (Hex)],0))</f>
        <v>0</v>
      </c>
      <c r="L50" s="14">
        <f>INDEX(Table1[10],MATCH($C50,Table1[Poly K (Hex)],0))</f>
        <v>0</v>
      </c>
    </row>
    <row r="51" spans="2:32" x14ac:dyDescent="0.25">
      <c r="C51" s="17" t="s">
        <v>593</v>
      </c>
      <c r="D51" s="13">
        <f>INDEX(Table1[Size (Bits)],MATCH(C51,Table1[Poly K (Hex)],0))</f>
        <v>32</v>
      </c>
      <c r="E51" s="14">
        <f>INDEX(Table1[3],MATCH($C51,Table1[Poly K (Hex)],0))</f>
        <v>4294967263</v>
      </c>
      <c r="F51" s="14">
        <f>INDEX(Table1[4],MATCH($C51,Table1[Poly K (Hex)],0))</f>
        <v>107274</v>
      </c>
      <c r="G51" s="14">
        <f>INDEX(Table1[5],MATCH($C51,Table1[Poly K (Hex)],0))</f>
        <v>2770</v>
      </c>
      <c r="H51" s="14">
        <f>INDEX(Table1[6],MATCH($C51,Table1[Poly K (Hex)],0))</f>
        <v>325</v>
      </c>
      <c r="I51" s="14">
        <f>INDEX(Table1[7],MATCH($C51,Table1[Poly K (Hex)],0))</f>
        <v>2</v>
      </c>
      <c r="J51" s="14">
        <f>INDEX(Table1[8],MATCH($C51,Table1[Poly K (Hex)],0))</f>
        <v>0</v>
      </c>
      <c r="K51" s="14">
        <f>INDEX(Table1[9],MATCH($C51,Table1[Poly K (Hex)],0))</f>
        <v>0</v>
      </c>
      <c r="L51" s="14">
        <f>INDEX(Table1[10],MATCH($C51,Table1[Poly K (Hex)],0))</f>
        <v>0</v>
      </c>
    </row>
    <row r="52" spans="2:32" x14ac:dyDescent="0.25">
      <c r="C52" s="17" t="s">
        <v>262</v>
      </c>
      <c r="D52" s="13">
        <f>INDEX(Table1[Size (Bits)],MATCH(C52,Table1[Poly K (Hex)],0))</f>
        <v>7</v>
      </c>
      <c r="E52" s="14">
        <f>INDEX(Table1[3],MATCH($C52,Table1[Poly K (Hex)],0))</f>
        <v>56</v>
      </c>
      <c r="F52" s="14">
        <f>INDEX(Table1[4],MATCH($C52,Table1[Poly K (Hex)],0))</f>
        <v>56</v>
      </c>
      <c r="G52" s="14">
        <f>INDEX(Table1[5],MATCH($C52,Table1[Poly K (Hex)],0))</f>
        <v>2</v>
      </c>
      <c r="H52" s="14">
        <f>INDEX(Table1[6],MATCH($C52,Table1[Poly K (Hex)],0))</f>
        <v>2</v>
      </c>
      <c r="I52" s="14">
        <f>INDEX(Table1[7],MATCH($C52,Table1[Poly K (Hex)],0))</f>
        <v>0</v>
      </c>
      <c r="J52" s="14">
        <f>INDEX(Table1[8],MATCH($C52,Table1[Poly K (Hex)],0))</f>
        <v>0</v>
      </c>
      <c r="K52" s="14">
        <f>INDEX(Table1[9],MATCH($C52,Table1[Poly K (Hex)],0))</f>
        <v>0</v>
      </c>
      <c r="L52" s="14">
        <f>INDEX(Table1[10],MATCH($C52,Table1[Poly K (Hex)],0))</f>
        <v>0</v>
      </c>
    </row>
    <row r="54" spans="2:32" x14ac:dyDescent="0.25">
      <c r="O54" s="26" t="s">
        <v>644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2:32" x14ac:dyDescent="0.25">
      <c r="C55" s="2" t="s">
        <v>659</v>
      </c>
      <c r="D55" s="2" t="s">
        <v>667</v>
      </c>
      <c r="E55" s="2" t="s">
        <v>622</v>
      </c>
      <c r="O55" s="8">
        <v>3</v>
      </c>
      <c r="P55" s="9">
        <v>4</v>
      </c>
      <c r="Q55" s="9">
        <v>5</v>
      </c>
      <c r="R55" s="9">
        <v>6</v>
      </c>
      <c r="S55" s="9">
        <v>7</v>
      </c>
      <c r="T55" s="9">
        <v>8</v>
      </c>
      <c r="U55" s="9">
        <v>9</v>
      </c>
      <c r="V55" s="9">
        <v>10</v>
      </c>
      <c r="W55" s="9">
        <v>11</v>
      </c>
      <c r="X55" s="9">
        <v>12</v>
      </c>
      <c r="Y55" s="9">
        <v>13</v>
      </c>
      <c r="Z55" s="9">
        <v>14</v>
      </c>
      <c r="AA55" s="9">
        <v>15</v>
      </c>
      <c r="AB55" s="9">
        <v>16</v>
      </c>
      <c r="AC55" s="9">
        <v>17</v>
      </c>
      <c r="AD55" s="9">
        <v>18</v>
      </c>
      <c r="AE55" s="9">
        <v>19</v>
      </c>
      <c r="AF55" s="10">
        <v>20</v>
      </c>
    </row>
    <row r="56" spans="2:32" x14ac:dyDescent="0.25">
      <c r="B56" t="s">
        <v>678</v>
      </c>
      <c r="C56" s="17">
        <v>3</v>
      </c>
      <c r="D56" s="14">
        <f>INDEX($O$56:$AF$56,MATCH(C56,$O$55:$AF$55,0))</f>
        <v>3</v>
      </c>
      <c r="E56" s="14">
        <f ca="1">OFFSET(Summaries!$B$5,D56-2,C56-2)</f>
        <v>4</v>
      </c>
      <c r="N56" t="s">
        <v>662</v>
      </c>
      <c r="O56">
        <f>_xlfn.IFNA(INDEX(Summaries!$B$6:$B$35,MATCH(1,Summaries!C$6:C$35,0)),O55)</f>
        <v>3</v>
      </c>
      <c r="P56">
        <f>_xlfn.IFNA(INDEX(Summaries!$B$6:$B$35,MATCH(1,Summaries!D$6:D$35,0)),P55)</f>
        <v>4</v>
      </c>
      <c r="Q56">
        <f>_xlfn.IFNA(INDEX(Summaries!$B$6:$B$35,MATCH(1,Summaries!E$6:E$35,0)),Q55)</f>
        <v>4</v>
      </c>
      <c r="R56">
        <f>_xlfn.IFNA(INDEX(Summaries!$B$6:$B$35,MATCH(1,Summaries!F$6:F$35,0)),R55)</f>
        <v>6</v>
      </c>
      <c r="S56">
        <f>_xlfn.IFNA(INDEX(Summaries!$B$6:$B$35,MATCH(1,Summaries!G$6:G$35,0)),S55)</f>
        <v>7</v>
      </c>
      <c r="T56">
        <f>_xlfn.IFNA(INDEX(Summaries!$B$6:$B$35,MATCH(1,Summaries!H$6:H$35,0)),T55)</f>
        <v>8</v>
      </c>
      <c r="U56">
        <f>_xlfn.IFNA(INDEX(Summaries!$B$6:$B$35,MATCH(1,Summaries!I$6:I$35,0)),U55)</f>
        <v>9</v>
      </c>
      <c r="V56">
        <f>_xlfn.IFNA(INDEX(Summaries!$B$6:$B$35,MATCH(1,Summaries!J$6:J$35,0)),V55)</f>
        <v>10</v>
      </c>
      <c r="W56">
        <f>_xlfn.IFNA(INDEX(Summaries!$B$6:$B$35,MATCH(1,Summaries!K$6:K$35,0)),W55)</f>
        <v>11</v>
      </c>
      <c r="X56">
        <f>_xlfn.IFNA(INDEX(Summaries!$B$6:$B$35,MATCH(1,Summaries!L$6:L$35,0)),X55)</f>
        <v>12</v>
      </c>
      <c r="Y56">
        <f>_xlfn.IFNA(INDEX(Summaries!$B$6:$B$35,MATCH(1,Summaries!M$6:M$35,0)),Y55)</f>
        <v>13</v>
      </c>
      <c r="Z56">
        <f>_xlfn.IFNA(INDEX(Summaries!$B$6:$B$35,MATCH(1,Summaries!N$6:N$35,0)),Z55)</f>
        <v>14</v>
      </c>
      <c r="AA56">
        <f>_xlfn.IFNA(INDEX(Summaries!$B$6:$B$35,MATCH(1,Summaries!O$6:O$35,0)),AA55)</f>
        <v>15</v>
      </c>
      <c r="AB56">
        <f>_xlfn.IFNA(INDEX(Summaries!$B$6:$B$35,MATCH(1,Summaries!P$6:P$35,0)),AB55)</f>
        <v>16</v>
      </c>
      <c r="AC56">
        <f>_xlfn.IFNA(INDEX(Summaries!$B$6:$B$35,MATCH(1,Summaries!Q$6:Q$35,0)),AC55)</f>
        <v>21</v>
      </c>
      <c r="AD56">
        <f>_xlfn.IFNA(INDEX(Summaries!$B$6:$B$35,MATCH(1,Summaries!R$6:R$35,0)),AD55)</f>
        <v>21</v>
      </c>
      <c r="AE56">
        <f>_xlfn.IFNA(INDEX(Summaries!$B$6:$B$35,MATCH(1,Summaries!S$6:S$35,0)),AE55)</f>
        <v>26</v>
      </c>
      <c r="AF56">
        <f>_xlfn.IFNA(INDEX(Summaries!$B$6:$B$35,MATCH(1,Summaries!T$6:T$35,0)),AF55)</f>
        <v>26</v>
      </c>
    </row>
    <row r="57" spans="2:32" x14ac:dyDescent="0.25">
      <c r="C57" s="17">
        <v>4</v>
      </c>
      <c r="D57" s="14">
        <f>INDEX($O$56:$AF$56,MATCH(C57,$O$55:$AF$55,0))</f>
        <v>4</v>
      </c>
      <c r="E57" s="14">
        <f ca="1">OFFSET(Summaries!$B$5,D57-2,C57-2)</f>
        <v>3</v>
      </c>
    </row>
    <row r="58" spans="2:32" x14ac:dyDescent="0.25">
      <c r="C58" s="17">
        <v>5</v>
      </c>
      <c r="D58" s="14">
        <f t="shared" ref="D58:D62" si="1">INDEX($O$56:$AF$56,MATCH(C58,$O$55:$AF$55,0))</f>
        <v>4</v>
      </c>
      <c r="E58" s="14">
        <f ca="1">OFFSET(Summaries!$B$5,D58-2,C58-2)</f>
        <v>1</v>
      </c>
    </row>
    <row r="59" spans="2:32" x14ac:dyDescent="0.25">
      <c r="C59" s="17">
        <v>6</v>
      </c>
      <c r="D59" s="14">
        <f t="shared" si="1"/>
        <v>6</v>
      </c>
      <c r="E59" s="14">
        <f ca="1">OFFSET(Summaries!$B$5,D59-2,C59-2)</f>
        <v>1</v>
      </c>
    </row>
    <row r="60" spans="2:32" x14ac:dyDescent="0.25">
      <c r="C60" s="17">
        <v>8</v>
      </c>
      <c r="D60" s="14">
        <f t="shared" si="1"/>
        <v>8</v>
      </c>
      <c r="E60" s="14">
        <f ca="1">OFFSET(Summaries!$B$5,D60-2,C60-2)</f>
        <v>1</v>
      </c>
    </row>
    <row r="61" spans="2:32" x14ac:dyDescent="0.25">
      <c r="C61" s="17">
        <v>16</v>
      </c>
      <c r="D61" s="14">
        <f t="shared" si="1"/>
        <v>16</v>
      </c>
      <c r="E61" s="14">
        <f ca="1">OFFSET(Summaries!$B$5,D61-2,C61-2)</f>
        <v>1</v>
      </c>
    </row>
    <row r="62" spans="2:32" x14ac:dyDescent="0.25">
      <c r="C62" s="17">
        <v>17</v>
      </c>
      <c r="D62" s="14">
        <f t="shared" si="1"/>
        <v>21</v>
      </c>
      <c r="E62" s="14">
        <f ca="1">OFFSET(Summaries!$B$5,D62-2,C62-2)</f>
        <v>1</v>
      </c>
    </row>
    <row r="63" spans="2:32" x14ac:dyDescent="0.25">
      <c r="C63" s="17">
        <v>18</v>
      </c>
      <c r="D63" s="14">
        <f>INDEX($O$56:$AF$56,MATCH(C63,$O$55:$AF$55,0))</f>
        <v>21</v>
      </c>
      <c r="E63" s="14">
        <f ca="1">OFFSET(Summaries!$B$5,D63-2,C63-2)</f>
        <v>1</v>
      </c>
    </row>
    <row r="64" spans="2:32" x14ac:dyDescent="0.25">
      <c r="C64" s="17">
        <v>19</v>
      </c>
      <c r="D64" s="14">
        <f>INDEX($O$56:$AF$56,MATCH(C64,$O$55:$AF$55,0))</f>
        <v>26</v>
      </c>
      <c r="E64" s="14">
        <f ca="1">OFFSET(Summaries!$B$5,D64-2,C64-2)</f>
        <v>1</v>
      </c>
    </row>
    <row r="65" spans="2:5" x14ac:dyDescent="0.25">
      <c r="C65" s="17">
        <v>20</v>
      </c>
      <c r="D65" s="14">
        <f>INDEX($O$56:$AF$56,MATCH(C65,$O$55:$AF$55,0))</f>
        <v>26</v>
      </c>
      <c r="E65" s="14">
        <f ca="1">OFFSET(Summaries!$B$5,D65-2,C65-2)</f>
        <v>1</v>
      </c>
    </row>
    <row r="69" spans="2:5" x14ac:dyDescent="0.25">
      <c r="C69" s="2" t="s">
        <v>622</v>
      </c>
      <c r="D69" s="2" t="s">
        <v>680</v>
      </c>
      <c r="E69" s="2" t="s">
        <v>659</v>
      </c>
    </row>
    <row r="70" spans="2:5" x14ac:dyDescent="0.25">
      <c r="B70" t="s">
        <v>681</v>
      </c>
      <c r="C70" s="17">
        <v>9</v>
      </c>
      <c r="D70" s="17" t="s">
        <v>468</v>
      </c>
      <c r="E70" s="14" cm="1">
        <f t="array" ref="E70">MAX(IF(INDEX(Table1[[3]:[20]], MATCH(D70,Table1[Poly K (Hex)],0),0) &gt;=C70, VALUE(Table1[[#Headers],[3]:[20]]),0))</f>
        <v>4</v>
      </c>
    </row>
    <row r="71" spans="2:5" x14ac:dyDescent="0.25">
      <c r="C71" s="17">
        <v>10</v>
      </c>
      <c r="D71" s="17" t="s">
        <v>468</v>
      </c>
      <c r="E71" s="14" cm="1">
        <f t="array" ref="E71">MAX(IF(INDEX(Table1[[3]:[20]], MATCH(D71,Table1[Poly K (Hex)],0),0) &gt;=C71, VALUE(Table1[[#Headers],[3]:[20]]),0))</f>
        <v>4</v>
      </c>
    </row>
    <row r="72" spans="2:5" x14ac:dyDescent="0.25">
      <c r="C72" s="17">
        <v>119</v>
      </c>
      <c r="D72" s="17" t="s">
        <v>468</v>
      </c>
      <c r="E72" s="14" cm="1">
        <f t="array" ref="E72">MAX(IF(INDEX(Table1[[3]:[20]], MATCH(D72,Table1[Poly K (Hex)],0),0) &gt;=C72, VALUE(Table1[[#Headers],[3]:[20]]),0))</f>
        <v>0</v>
      </c>
    </row>
    <row r="73" spans="2:5" x14ac:dyDescent="0.25">
      <c r="C73" s="17">
        <v>120</v>
      </c>
      <c r="D73" s="17" t="s">
        <v>468</v>
      </c>
      <c r="E73" s="14" cm="1">
        <f t="array" ref="E73">MAX(IF(INDEX(Table1[[3]:[20]], MATCH(D73,Table1[Poly K (Hex)],0),0) &gt;=C73, VALUE(Table1[[#Headers],[3]:[20]]),0))</f>
        <v>0</v>
      </c>
    </row>
    <row r="74" spans="2:5" x14ac:dyDescent="0.25">
      <c r="C74" s="17">
        <v>247</v>
      </c>
      <c r="D74" s="17" t="s">
        <v>468</v>
      </c>
      <c r="E74" s="14" cm="1">
        <f t="array" ref="E74">MAX(IF(INDEX(Table1[[3]:[20]], MATCH(D74,Table1[Poly K (Hex)],0),0) &gt;=C74, VALUE(Table1[[#Headers],[3]:[20]]),0))</f>
        <v>0</v>
      </c>
    </row>
    <row r="75" spans="2:5" x14ac:dyDescent="0.25">
      <c r="C75" s="17">
        <v>248</v>
      </c>
      <c r="D75" s="17" t="s">
        <v>468</v>
      </c>
      <c r="E75" s="14" cm="1">
        <f t="array" ref="E75">MAX(IF(INDEX(Table1[[3]:[20]], MATCH(D75,Table1[Poly K (Hex)],0),0) &gt;=C75, VALUE(Table1[[#Headers],[3]:[20]]),0))</f>
        <v>0</v>
      </c>
    </row>
    <row r="76" spans="2:5" x14ac:dyDescent="0.25">
      <c r="C76" s="17">
        <v>9</v>
      </c>
      <c r="D76" s="17" t="s">
        <v>360</v>
      </c>
      <c r="E76" s="14" cm="1">
        <f t="array" ref="E76">MAX(IF(INDEX(Table1[[3]:[20]], MATCH(D76,Table1[Poly K (Hex)],0),0) &gt;=C76, VALUE(Table1[[#Headers],[3]:[20]]),0))</f>
        <v>5</v>
      </c>
    </row>
    <row r="77" spans="2:5" x14ac:dyDescent="0.25">
      <c r="C77" s="17">
        <v>10</v>
      </c>
      <c r="D77" s="17" t="s">
        <v>360</v>
      </c>
      <c r="E77" s="14" cm="1">
        <f t="array" ref="E77">MAX(IF(INDEX(Table1[[3]:[20]], MATCH(D77,Table1[Poly K (Hex)],0),0) &gt;=C77, VALUE(Table1[[#Headers],[3]:[20]]),0))</f>
        <v>0</v>
      </c>
    </row>
    <row r="78" spans="2:5" x14ac:dyDescent="0.25">
      <c r="C78" s="17">
        <v>119</v>
      </c>
      <c r="D78" s="17" t="s">
        <v>360</v>
      </c>
      <c r="E78" s="14" cm="1">
        <f t="array" ref="E78">MAX(IF(INDEX(Table1[[3]:[20]], MATCH(D78,Table1[Poly K (Hex)],0),0) &gt;=C78, VALUE(Table1[[#Headers],[3]:[20]]),0))</f>
        <v>0</v>
      </c>
    </row>
    <row r="79" spans="2:5" x14ac:dyDescent="0.25">
      <c r="C79" s="17">
        <v>120</v>
      </c>
      <c r="D79" s="17" t="s">
        <v>360</v>
      </c>
      <c r="E79" s="14" cm="1">
        <f t="array" ref="E79">MAX(IF(INDEX(Table1[[3]:[20]], MATCH(D79,Table1[Poly K (Hex)],0),0) &gt;=C79, VALUE(Table1[[#Headers],[3]:[20]]),0))</f>
        <v>0</v>
      </c>
    </row>
    <row r="80" spans="2:5" x14ac:dyDescent="0.25">
      <c r="C80" s="17">
        <v>247</v>
      </c>
      <c r="D80" s="17" t="s">
        <v>360</v>
      </c>
      <c r="E80" s="14" cm="1">
        <f t="array" ref="E80">MAX(IF(INDEX(Table1[[3]:[20]], MATCH(D80,Table1[Poly K (Hex)],0),0) &gt;=C80, VALUE(Table1[[#Headers],[3]:[20]]),0))</f>
        <v>0</v>
      </c>
    </row>
    <row r="81" spans="3:15" x14ac:dyDescent="0.25">
      <c r="C81" s="17">
        <v>248</v>
      </c>
      <c r="D81" s="17" t="s">
        <v>360</v>
      </c>
      <c r="E81" s="14" cm="1">
        <f t="array" ref="E81">MAX(IF(INDEX(Table1[[3]:[20]], MATCH(D81,Table1[Poly K (Hex)],0),0) &gt;=C81, VALUE(Table1[[#Headers],[3]:[20]]),0))</f>
        <v>0</v>
      </c>
    </row>
    <row r="82" spans="3:15" x14ac:dyDescent="0.25">
      <c r="C82" s="17">
        <v>9</v>
      </c>
      <c r="D82" s="17" t="s">
        <v>613</v>
      </c>
      <c r="E82" s="14" cm="1">
        <f t="array" ref="E82">MAX(IF(INDEX(Table1[[3]:[20]], MATCH(D82,Table1[Poly K (Hex)],0),0) &gt;=C82, VALUE(Table1[[#Headers],[3]:[20]]),0))</f>
        <v>4</v>
      </c>
    </row>
    <row r="83" spans="3:15" x14ac:dyDescent="0.25">
      <c r="C83" s="17">
        <v>10</v>
      </c>
      <c r="D83" s="17" t="s">
        <v>613</v>
      </c>
      <c r="E83" s="14" cm="1">
        <f t="array" ref="E83">MAX(IF(INDEX(Table1[[3]:[20]], MATCH(D83,Table1[Poly K (Hex)],0),0) &gt;=C83, VALUE(Table1[[#Headers],[3]:[20]]),0))</f>
        <v>4</v>
      </c>
    </row>
    <row r="84" spans="3:15" x14ac:dyDescent="0.25">
      <c r="C84" s="17">
        <v>119</v>
      </c>
      <c r="D84" s="17" t="s">
        <v>613</v>
      </c>
      <c r="E84" s="14" cm="1">
        <f t="array" ref="E84">MAX(IF(INDEX(Table1[[3]:[20]], MATCH(D84,Table1[Poly K (Hex)],0),0) &gt;=C84, VALUE(Table1[[#Headers],[3]:[20]]),0))</f>
        <v>4</v>
      </c>
    </row>
    <row r="85" spans="3:15" x14ac:dyDescent="0.25">
      <c r="C85" s="17">
        <v>120</v>
      </c>
      <c r="D85" s="17" t="s">
        <v>613</v>
      </c>
      <c r="E85" s="14" cm="1">
        <f t="array" ref="E85">MAX(IF(INDEX(Table1[[3]:[20]], MATCH(D85,Table1[Poly K (Hex)],0),0) &gt;=C85, VALUE(Table1[[#Headers],[3]:[20]]),0))</f>
        <v>0</v>
      </c>
    </row>
    <row r="86" spans="3:15" x14ac:dyDescent="0.25">
      <c r="C86" s="17">
        <v>247</v>
      </c>
      <c r="D86" s="17" t="s">
        <v>613</v>
      </c>
      <c r="E86" s="14" cm="1">
        <f t="array" ref="E86">MAX(IF(INDEX(Table1[[3]:[20]], MATCH(D86,Table1[Poly K (Hex)],0),0) &gt;=C86, VALUE(Table1[[#Headers],[3]:[20]]),0))</f>
        <v>0</v>
      </c>
    </row>
    <row r="87" spans="3:15" x14ac:dyDescent="0.25">
      <c r="C87" s="17">
        <v>248</v>
      </c>
      <c r="D87" s="17" t="s">
        <v>613</v>
      </c>
      <c r="E87" s="14" cm="1">
        <f t="array" ref="E87">MAX(IF(INDEX(Table1[[3]:[20]], MATCH(D87,Table1[Poly K (Hex)],0),0) &gt;=C87, VALUE(Table1[[#Headers],[3]:[20]]),0))</f>
        <v>0</v>
      </c>
    </row>
    <row r="90" spans="3:15" x14ac:dyDescent="0.25">
      <c r="O90" s="19"/>
    </row>
    <row r="91" spans="3:15" x14ac:dyDescent="0.25">
      <c r="O91" s="19"/>
    </row>
  </sheetData>
  <mergeCells count="7">
    <mergeCell ref="O35:V35"/>
    <mergeCell ref="O54:AF54"/>
    <mergeCell ref="E45:L45"/>
    <mergeCell ref="E3:L3"/>
    <mergeCell ref="E1:L1"/>
    <mergeCell ref="E19:L19"/>
    <mergeCell ref="E21:L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C8" sqref="C8"/>
    </sheetView>
  </sheetViews>
  <sheetFormatPr defaultRowHeight="15" x14ac:dyDescent="0.25"/>
  <cols>
    <col min="2" max="2" width="26.42578125" bestFit="1" customWidth="1"/>
    <col min="3" max="3" width="62.28515625" bestFit="1" customWidth="1"/>
  </cols>
  <sheetData>
    <row r="2" spans="2:3" x14ac:dyDescent="0.25">
      <c r="B2" t="s">
        <v>653</v>
      </c>
      <c r="C2" t="s">
        <v>654</v>
      </c>
    </row>
    <row r="3" spans="2:3" x14ac:dyDescent="0.25">
      <c r="C3" t="s">
        <v>656</v>
      </c>
    </row>
    <row r="4" spans="2:3" x14ac:dyDescent="0.25">
      <c r="C4" t="s">
        <v>657</v>
      </c>
    </row>
    <row r="6" spans="2:3" x14ac:dyDescent="0.25">
      <c r="B6" t="s">
        <v>690</v>
      </c>
      <c r="C6" t="s">
        <v>689</v>
      </c>
    </row>
    <row r="7" spans="2:3" x14ac:dyDescent="0.25">
      <c r="C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OutputLengthvHDist</vt:lpstr>
      <vt:lpstr>Summaries</vt:lpstr>
      <vt:lpstr>Summary Plot</vt:lpstr>
      <vt:lpstr>Answers</vt:lpstr>
      <vt:lpstr>References</vt:lpstr>
      <vt:lpstr>PolyForLen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2020-07-16T11:12:50Z</dcterms:created>
  <dcterms:modified xsi:type="dcterms:W3CDTF">2020-10-20T11:18:23Z</dcterms:modified>
</cp:coreProperties>
</file>