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hnavi\Desktop\HPC Proj\"/>
    </mc:Choice>
  </mc:AlternateContent>
  <bookViews>
    <workbookView xWindow="0" yWindow="0" windowWidth="9285" windowHeight="2760" activeTab="3"/>
  </bookViews>
  <sheets>
    <sheet name="Sheet1" sheetId="1" r:id="rId1"/>
    <sheet name="Sheet2" sheetId="2" r:id="rId2"/>
    <sheet name="Parallel" sheetId="3" r:id="rId3"/>
    <sheet name="Sheet4" sheetId="4" r:id="rId4"/>
    <sheet name="Sheet3" sheetId="7" r:id="rId5"/>
    <sheet name="Karp-Flatt Metric" sheetId="5" r:id="rId6"/>
  </sheets>
  <calcPr calcId="152511"/>
</workbook>
</file>

<file path=xl/calcChain.xml><?xml version="1.0" encoding="utf-8"?>
<calcChain xmlns="http://schemas.openxmlformats.org/spreadsheetml/2006/main">
  <c r="T9" i="4" l="1"/>
  <c r="S10" i="5" l="1"/>
  <c r="Q10" i="5"/>
  <c r="O10" i="5"/>
  <c r="M10" i="5"/>
  <c r="K10" i="5"/>
  <c r="I10" i="5"/>
  <c r="G10" i="5"/>
  <c r="E10" i="5"/>
  <c r="C10" i="5"/>
  <c r="T10" i="4"/>
  <c r="R10" i="4"/>
  <c r="P10" i="4"/>
  <c r="N10" i="4"/>
  <c r="L10" i="4"/>
  <c r="J10" i="4"/>
  <c r="H10" i="4"/>
  <c r="F10" i="4"/>
  <c r="D10" i="4"/>
  <c r="S3" i="5" l="1"/>
  <c r="S4" i="5"/>
  <c r="S5" i="5"/>
  <c r="S6" i="5"/>
  <c r="S7" i="5"/>
  <c r="S8" i="5"/>
  <c r="S9" i="5"/>
  <c r="S2" i="5"/>
  <c r="Q3" i="5"/>
  <c r="Q4" i="5"/>
  <c r="Q5" i="5"/>
  <c r="Q6" i="5"/>
  <c r="Q7" i="5"/>
  <c r="Q8" i="5"/>
  <c r="Q9" i="5"/>
  <c r="Q2" i="5"/>
  <c r="O3" i="5"/>
  <c r="O4" i="5"/>
  <c r="O5" i="5"/>
  <c r="O6" i="5"/>
  <c r="O7" i="5"/>
  <c r="O8" i="5"/>
  <c r="O9" i="5"/>
  <c r="O2" i="5"/>
  <c r="M3" i="5"/>
  <c r="M4" i="5"/>
  <c r="M5" i="5"/>
  <c r="M6" i="5"/>
  <c r="M7" i="5"/>
  <c r="M8" i="5"/>
  <c r="M9" i="5"/>
  <c r="M2" i="5"/>
  <c r="K3" i="5"/>
  <c r="K4" i="5"/>
  <c r="K5" i="5"/>
  <c r="K6" i="5"/>
  <c r="K7" i="5"/>
  <c r="K8" i="5"/>
  <c r="K9" i="5"/>
  <c r="K2" i="5"/>
  <c r="I3" i="5"/>
  <c r="I4" i="5"/>
  <c r="I5" i="5"/>
  <c r="I6" i="5"/>
  <c r="I7" i="5"/>
  <c r="I8" i="5"/>
  <c r="I9" i="5"/>
  <c r="I2" i="5"/>
  <c r="G3" i="5"/>
  <c r="G4" i="5"/>
  <c r="G5" i="5"/>
  <c r="G6" i="5"/>
  <c r="G7" i="5"/>
  <c r="G8" i="5"/>
  <c r="G9" i="5"/>
  <c r="G2" i="5"/>
  <c r="E3" i="5"/>
  <c r="E4" i="5"/>
  <c r="E5" i="5"/>
  <c r="E6" i="5"/>
  <c r="E7" i="5"/>
  <c r="E8" i="5"/>
  <c r="E9" i="5"/>
  <c r="E2" i="5"/>
  <c r="C3" i="5"/>
  <c r="C4" i="5"/>
  <c r="C5" i="5"/>
  <c r="C6" i="5"/>
  <c r="C7" i="5"/>
  <c r="C8" i="5"/>
  <c r="C9" i="5"/>
  <c r="C2" i="5"/>
  <c r="T3" i="4"/>
  <c r="T4" i="4"/>
  <c r="T5" i="4"/>
  <c r="T6" i="4"/>
  <c r="T7" i="4"/>
  <c r="T8" i="4"/>
  <c r="T2" i="4"/>
  <c r="R3" i="4"/>
  <c r="R4" i="4"/>
  <c r="R5" i="4"/>
  <c r="R6" i="4"/>
  <c r="R7" i="4"/>
  <c r="R8" i="4"/>
  <c r="R9" i="4"/>
  <c r="R2" i="4"/>
  <c r="P3" i="4"/>
  <c r="P4" i="4"/>
  <c r="P5" i="4"/>
  <c r="P6" i="4"/>
  <c r="P7" i="4"/>
  <c r="P8" i="4"/>
  <c r="P9" i="4"/>
  <c r="P2" i="4"/>
  <c r="N3" i="4"/>
  <c r="N4" i="4"/>
  <c r="N5" i="4"/>
  <c r="N6" i="4"/>
  <c r="N7" i="4"/>
  <c r="N8" i="4"/>
  <c r="N9" i="4"/>
  <c r="N2" i="4"/>
  <c r="L3" i="4"/>
  <c r="L4" i="4"/>
  <c r="L5" i="4"/>
  <c r="L6" i="4"/>
  <c r="L7" i="4"/>
  <c r="L8" i="4"/>
  <c r="L9" i="4"/>
  <c r="L2" i="4"/>
  <c r="J3" i="4"/>
  <c r="J4" i="4"/>
  <c r="J5" i="4"/>
  <c r="J6" i="4"/>
  <c r="J7" i="4"/>
  <c r="J8" i="4"/>
  <c r="J9" i="4"/>
  <c r="J2" i="4"/>
  <c r="H3" i="4"/>
  <c r="H4" i="4"/>
  <c r="H5" i="4"/>
  <c r="H6" i="4"/>
  <c r="H7" i="4"/>
  <c r="H8" i="4"/>
  <c r="H9" i="4"/>
  <c r="H2" i="4"/>
  <c r="F3" i="4"/>
  <c r="F4" i="4"/>
  <c r="F5" i="4"/>
  <c r="F6" i="4"/>
  <c r="F7" i="4"/>
  <c r="F8" i="4"/>
  <c r="F9" i="4"/>
  <c r="F2" i="4"/>
  <c r="D3" i="4"/>
  <c r="D4" i="4"/>
  <c r="D5" i="4"/>
  <c r="D6" i="4"/>
  <c r="D7" i="4"/>
  <c r="D8" i="4"/>
  <c r="D9" i="4"/>
  <c r="D2" i="4"/>
  <c r="AB3" i="2" l="1"/>
  <c r="AB4" i="2"/>
  <c r="AB5" i="2"/>
  <c r="AB6" i="2"/>
  <c r="AB7" i="2"/>
  <c r="AB8" i="2"/>
  <c r="AB9" i="2"/>
  <c r="Z3" i="2"/>
  <c r="Z4" i="2"/>
  <c r="Z5" i="2"/>
  <c r="Z6" i="2"/>
  <c r="Z7" i="2"/>
  <c r="Z8" i="2"/>
  <c r="Z9" i="2"/>
  <c r="X3" i="2"/>
  <c r="X4" i="2"/>
  <c r="X5" i="2"/>
  <c r="X6" i="2"/>
  <c r="X7" i="2"/>
  <c r="X8" i="2"/>
  <c r="X9" i="2"/>
  <c r="V3" i="2"/>
  <c r="V4" i="2"/>
  <c r="V5" i="2"/>
  <c r="V6" i="2"/>
  <c r="V7" i="2"/>
  <c r="V8" i="2"/>
  <c r="V9" i="2"/>
  <c r="T3" i="2"/>
  <c r="T4" i="2"/>
  <c r="T5" i="2"/>
  <c r="T6" i="2"/>
  <c r="T7" i="2"/>
  <c r="T8" i="2"/>
  <c r="T9" i="2"/>
  <c r="AB2" i="2"/>
  <c r="Z2" i="2"/>
  <c r="X2" i="2"/>
  <c r="V2" i="2"/>
  <c r="T2" i="2"/>
  <c r="Q3" i="2"/>
  <c r="Q4" i="2"/>
  <c r="Q5" i="2"/>
  <c r="Q6" i="2"/>
  <c r="Q7" i="2"/>
  <c r="Q8" i="2"/>
  <c r="Q9" i="2"/>
  <c r="Q2" i="2"/>
  <c r="K3" i="2"/>
  <c r="K4" i="2"/>
  <c r="K5" i="2"/>
  <c r="K6" i="2"/>
  <c r="K7" i="2"/>
  <c r="K8" i="2"/>
  <c r="K9" i="2"/>
  <c r="K2" i="2"/>
  <c r="N3" i="2"/>
  <c r="N4" i="2"/>
  <c r="N5" i="2"/>
  <c r="N6" i="2"/>
  <c r="N7" i="2"/>
  <c r="N8" i="2"/>
  <c r="N9" i="2"/>
  <c r="N2" i="2"/>
  <c r="H4" i="2"/>
  <c r="H5" i="2"/>
  <c r="H8" i="2"/>
  <c r="H9" i="2"/>
  <c r="E4" i="2"/>
  <c r="E5" i="2"/>
  <c r="E8" i="2"/>
  <c r="E9" i="2"/>
  <c r="M7" i="2"/>
  <c r="P3" i="2"/>
  <c r="P4" i="2"/>
  <c r="P5" i="2"/>
  <c r="P6" i="2"/>
  <c r="P7" i="2"/>
  <c r="P8" i="2"/>
  <c r="P9" i="2"/>
  <c r="P2" i="2"/>
  <c r="M3" i="2"/>
  <c r="M4" i="2"/>
  <c r="M5" i="2"/>
  <c r="M6" i="2"/>
  <c r="M8" i="2"/>
  <c r="M9" i="2"/>
  <c r="M2" i="2"/>
  <c r="J3" i="2"/>
  <c r="J4" i="2"/>
  <c r="J5" i="2"/>
  <c r="J6" i="2"/>
  <c r="J7" i="2"/>
  <c r="J8" i="2"/>
  <c r="J9" i="2"/>
  <c r="J2" i="2"/>
  <c r="G3" i="2"/>
  <c r="H3" i="2" s="1"/>
  <c r="G4" i="2"/>
  <c r="G5" i="2"/>
  <c r="G6" i="2"/>
  <c r="H6" i="2" s="1"/>
  <c r="G7" i="2"/>
  <c r="H7" i="2" s="1"/>
  <c r="G8" i="2"/>
  <c r="G9" i="2"/>
  <c r="G2" i="2"/>
  <c r="H2" i="2" s="1"/>
  <c r="D3" i="2"/>
  <c r="E3" i="2" s="1"/>
  <c r="D4" i="2"/>
  <c r="D5" i="2"/>
  <c r="D6" i="2"/>
  <c r="E6" i="2" s="1"/>
  <c r="D7" i="2"/>
  <c r="E7" i="2" s="1"/>
  <c r="D8" i="2"/>
  <c r="D9" i="2"/>
  <c r="D2" i="2"/>
  <c r="E2" i="2" s="1"/>
  <c r="J57" i="1"/>
  <c r="J58" i="1"/>
  <c r="J59" i="1"/>
  <c r="J60" i="1"/>
  <c r="J61" i="1"/>
  <c r="J62" i="1"/>
  <c r="J56" i="1"/>
  <c r="H57" i="1"/>
  <c r="H58" i="1"/>
  <c r="H59" i="1"/>
  <c r="H60" i="1"/>
  <c r="H61" i="1"/>
  <c r="H62" i="1"/>
  <c r="H56" i="1"/>
  <c r="F57" i="1"/>
  <c r="F58" i="1"/>
  <c r="F59" i="1"/>
  <c r="F60" i="1"/>
  <c r="F61" i="1"/>
  <c r="F62" i="1"/>
  <c r="F56" i="1"/>
  <c r="J49" i="1"/>
  <c r="J50" i="1"/>
  <c r="J51" i="1"/>
  <c r="J52" i="1"/>
  <c r="J53" i="1"/>
  <c r="J54" i="1"/>
  <c r="J48" i="1"/>
  <c r="H49" i="1"/>
  <c r="H50" i="1"/>
  <c r="H51" i="1"/>
  <c r="H52" i="1"/>
  <c r="H53" i="1"/>
  <c r="H54" i="1"/>
  <c r="H48" i="1"/>
  <c r="F49" i="1"/>
  <c r="F50" i="1"/>
  <c r="F51" i="1"/>
  <c r="F52" i="1"/>
  <c r="F53" i="1"/>
  <c r="F54" i="1"/>
  <c r="F48" i="1"/>
  <c r="H41" i="1"/>
  <c r="H42" i="1"/>
  <c r="H43" i="1"/>
  <c r="H44" i="1"/>
  <c r="H45" i="1"/>
  <c r="H46" i="1"/>
  <c r="H40" i="1"/>
  <c r="J41" i="1"/>
  <c r="J42" i="1"/>
  <c r="J43" i="1"/>
  <c r="J44" i="1"/>
  <c r="J45" i="1"/>
  <c r="J46" i="1"/>
  <c r="J40" i="1"/>
  <c r="F41" i="1"/>
  <c r="F42" i="1"/>
  <c r="F43" i="1"/>
  <c r="F44" i="1"/>
  <c r="F45" i="1"/>
  <c r="F46" i="1"/>
  <c r="F40" i="1"/>
  <c r="L32" i="1"/>
  <c r="L33" i="1"/>
  <c r="L34" i="1"/>
  <c r="L35" i="1"/>
  <c r="L36" i="1"/>
  <c r="L37" i="1"/>
  <c r="L31" i="1"/>
  <c r="J32" i="1"/>
  <c r="J33" i="1"/>
  <c r="J34" i="1"/>
  <c r="J35" i="1"/>
  <c r="J36" i="1"/>
  <c r="J37" i="1"/>
  <c r="J31" i="1"/>
  <c r="H32" i="1"/>
  <c r="H33" i="1"/>
  <c r="H34" i="1"/>
  <c r="H35" i="1"/>
  <c r="H36" i="1"/>
  <c r="H37" i="1"/>
  <c r="H31" i="1"/>
  <c r="F32" i="1"/>
  <c r="F33" i="1"/>
  <c r="F34" i="1"/>
  <c r="F35" i="1"/>
  <c r="F36" i="1"/>
  <c r="F37" i="1"/>
  <c r="F31" i="1"/>
  <c r="L23" i="1"/>
  <c r="L24" i="1"/>
  <c r="L25" i="1"/>
  <c r="L26" i="1"/>
  <c r="L27" i="1"/>
  <c r="L22" i="1"/>
  <c r="J23" i="1"/>
  <c r="J24" i="1"/>
  <c r="J25" i="1"/>
  <c r="J26" i="1"/>
  <c r="J27" i="1"/>
  <c r="J22" i="1"/>
  <c r="H23" i="1"/>
  <c r="H24" i="1"/>
  <c r="H25" i="1"/>
  <c r="H26" i="1"/>
  <c r="H27" i="1"/>
  <c r="H22" i="1"/>
  <c r="F23" i="1"/>
  <c r="F24" i="1"/>
  <c r="F25" i="1"/>
  <c r="F26" i="1"/>
  <c r="F27" i="1"/>
  <c r="F22" i="1"/>
  <c r="L15" i="1"/>
  <c r="L16" i="1"/>
  <c r="L17" i="1"/>
  <c r="L18" i="1"/>
  <c r="L19" i="1"/>
  <c r="L20" i="1"/>
  <c r="L14" i="1"/>
  <c r="J15" i="1"/>
  <c r="J16" i="1"/>
  <c r="J17" i="1"/>
  <c r="J18" i="1"/>
  <c r="J19" i="1"/>
  <c r="J20" i="1"/>
  <c r="J14" i="1"/>
  <c r="H15" i="1"/>
  <c r="H16" i="1"/>
  <c r="H17" i="1"/>
  <c r="H18" i="1"/>
  <c r="H19" i="1"/>
  <c r="H20" i="1"/>
  <c r="H14" i="1"/>
  <c r="F15" i="1"/>
  <c r="F16" i="1"/>
  <c r="F17" i="1"/>
  <c r="F18" i="1"/>
  <c r="F19" i="1"/>
  <c r="F20" i="1"/>
  <c r="F14" i="1"/>
  <c r="L3" i="1"/>
  <c r="L4" i="1"/>
  <c r="L5" i="1"/>
  <c r="L6" i="1"/>
  <c r="L7" i="1"/>
  <c r="L8" i="1"/>
  <c r="L9" i="1"/>
  <c r="L10" i="1"/>
  <c r="L11" i="1"/>
  <c r="L2" i="1"/>
  <c r="J3" i="1"/>
  <c r="J4" i="1"/>
  <c r="J5" i="1"/>
  <c r="J6" i="1"/>
  <c r="J7" i="1"/>
  <c r="J8" i="1"/>
  <c r="J9" i="1"/>
  <c r="J10" i="1"/>
  <c r="J11" i="1"/>
  <c r="J2" i="1"/>
  <c r="H3" i="1"/>
  <c r="H4" i="1"/>
  <c r="H5" i="1"/>
  <c r="H6" i="1"/>
  <c r="H7" i="1"/>
  <c r="H8" i="1"/>
  <c r="H9" i="1"/>
  <c r="H10" i="1"/>
  <c r="H11" i="1"/>
  <c r="H2" i="1"/>
  <c r="F3" i="1"/>
  <c r="F4" i="1"/>
  <c r="F5" i="1"/>
  <c r="F6" i="1"/>
  <c r="F7" i="1"/>
  <c r="F8" i="1"/>
  <c r="F9" i="1"/>
  <c r="F10" i="1"/>
  <c r="F11" i="1"/>
  <c r="F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<sst xmlns="http://schemas.openxmlformats.org/spreadsheetml/2006/main" count="22" uniqueCount="20">
  <si>
    <t>M=1</t>
  </si>
  <si>
    <t>input</t>
  </si>
  <si>
    <t>DYNAMIC</t>
  </si>
  <si>
    <t>M=4</t>
  </si>
  <si>
    <t>bs = 128</t>
  </si>
  <si>
    <t>bs = 64</t>
  </si>
  <si>
    <t>bs = 4</t>
  </si>
  <si>
    <t>An average of 40 runs</t>
  </si>
  <si>
    <t>STATIC</t>
  </si>
  <si>
    <t>almost same number of cache references till n =8, after that it increases</t>
  </si>
  <si>
    <t>Context switching, CPU migration, branch misses increases for threads more than 16</t>
  </si>
  <si>
    <t>Branch matches are more for 32 threads than any other threads</t>
  </si>
  <si>
    <t>For more than 8 threads context switching and cpu migration is much more. It increases slightly for 16 and after that it increases exponentially.</t>
  </si>
  <si>
    <t>Cache References and context switching</t>
  </si>
  <si>
    <t>Branch misses</t>
  </si>
  <si>
    <t>Cache misses increases as the number of threads increases.</t>
  </si>
  <si>
    <t>Why does speedup decreases as we go from 2048 to 4096, 512 t 1024 (2,4) , 1024 to 2048(8,16)? Why does it still increase in case of 256 and 512?</t>
  </si>
  <si>
    <t>For small problems sizes, speedup decreases as the number of threads increases. For larger problem sizes it increases with number of threads till 8 and then starts decreasing(For 1024,2046 after 16).</t>
  </si>
  <si>
    <t>perf stat ./a.out</t>
  </si>
  <si>
    <t>perf -e cachemisses,cache references ./a.out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</si>
</sst>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workbookViewId="0"/>
  </sheetViews>
  <sheetFormatPr defaultRowHeight="15" x14ac:dyDescent="0.25"/>
  <cols>
    <col min="2" max="2" width="17.5703125" customWidth="1"/>
    <col min="3" max="4" width="11.5703125" customWidth="1"/>
    <col min="11" max="12" width="13.85546875" customWidth="1"/>
    <col min="13" max="13" width="15.140625" customWidth="1"/>
    <col min="14" max="14" width="18.85546875" customWidth="1"/>
    <col min="16" max="16" width="12" bestFit="1" customWidth="1"/>
    <col min="17" max="17" width="17.85546875" customWidth="1"/>
    <col min="19" max="19" width="16.7109375" customWidth="1"/>
  </cols>
  <sheetData>
    <row r="1" spans="1:19" x14ac:dyDescent="0.25">
      <c r="A1" t="s">
        <v>1</v>
      </c>
      <c r="B1" t="s">
        <v>0</v>
      </c>
      <c r="C1">
        <v>2</v>
      </c>
      <c r="E1">
        <v>4</v>
      </c>
      <c r="G1">
        <v>8</v>
      </c>
      <c r="I1">
        <v>16</v>
      </c>
      <c r="K1">
        <v>32</v>
      </c>
    </row>
    <row r="2" spans="1:19" x14ac:dyDescent="0.25">
      <c r="A2">
        <v>16</v>
      </c>
      <c r="B2">
        <v>1.6399999999999999E-5</v>
      </c>
      <c r="C2">
        <v>2.65775E-4</v>
      </c>
      <c r="D2" s="2">
        <f>B2/C2</f>
        <v>6.1706330542752326E-2</v>
      </c>
      <c r="E2">
        <v>3.1024999999999998E-4</v>
      </c>
      <c r="F2" s="2">
        <f t="shared" ref="F2:F11" si="0">B2/E2</f>
        <v>5.2860596293311843E-2</v>
      </c>
      <c r="G2">
        <v>3.4333333333333302E-4</v>
      </c>
      <c r="H2" s="2">
        <f t="shared" ref="H2:H11" si="1">B2/G2</f>
        <v>4.7766990291262176E-2</v>
      </c>
      <c r="I2">
        <v>9.0870000000000002E-4</v>
      </c>
      <c r="J2" s="2">
        <f t="shared" ref="J2:J11" si="2">B2/I2</f>
        <v>1.8047760537030923E-2</v>
      </c>
      <c r="K2">
        <v>0.30896764999999998</v>
      </c>
      <c r="L2" s="2">
        <f t="shared" ref="L2:L11" si="3">B2/K2</f>
        <v>5.3079990736894296E-5</v>
      </c>
    </row>
    <row r="3" spans="1:19" x14ac:dyDescent="0.25">
      <c r="A3">
        <v>32</v>
      </c>
      <c r="B3">
        <v>1.089E-4</v>
      </c>
      <c r="C3">
        <v>4.7437500000000002E-4</v>
      </c>
      <c r="D3" s="2">
        <f t="shared" ref="D3:D11" si="4">B3/C3</f>
        <v>0.22956521739130434</v>
      </c>
      <c r="E3">
        <v>5.0757500000000002E-4</v>
      </c>
      <c r="F3" s="2">
        <f t="shared" si="0"/>
        <v>0.21454957395458799</v>
      </c>
      <c r="G3">
        <v>5.396E-4</v>
      </c>
      <c r="H3" s="2">
        <f t="shared" si="1"/>
        <v>0.2018161601186064</v>
      </c>
      <c r="I3">
        <v>1.1976000000000001E-3</v>
      </c>
      <c r="J3" s="2">
        <f t="shared" si="2"/>
        <v>9.0931863727454904E-2</v>
      </c>
      <c r="K3">
        <v>0.62933220000000001</v>
      </c>
      <c r="L3" s="2">
        <f t="shared" si="3"/>
        <v>1.7304056585695123E-4</v>
      </c>
    </row>
    <row r="4" spans="1:19" x14ac:dyDescent="0.25">
      <c r="A4">
        <v>64</v>
      </c>
      <c r="B4">
        <v>8.231E-4</v>
      </c>
      <c r="C4">
        <v>1.3186750000000001E-3</v>
      </c>
      <c r="D4" s="2">
        <f t="shared" si="4"/>
        <v>0.62418715756346332</v>
      </c>
      <c r="E4">
        <v>1.0809750000000001E-3</v>
      </c>
      <c r="F4" s="2">
        <f t="shared" si="0"/>
        <v>0.76144221651749577</v>
      </c>
      <c r="G4">
        <v>9.5089999999999997E-4</v>
      </c>
      <c r="H4" s="2">
        <f t="shared" si="1"/>
        <v>0.86560100956988117</v>
      </c>
      <c r="I4">
        <v>1.7860249999999999E-3</v>
      </c>
      <c r="J4" s="2">
        <f t="shared" si="2"/>
        <v>0.46085581108887058</v>
      </c>
      <c r="K4">
        <v>1.26864635</v>
      </c>
      <c r="L4" s="2">
        <f t="shared" si="3"/>
        <v>6.4880177206200922E-4</v>
      </c>
      <c r="S4" t="s">
        <v>7</v>
      </c>
    </row>
    <row r="5" spans="1:19" x14ac:dyDescent="0.25">
      <c r="A5">
        <v>128</v>
      </c>
      <c r="B5">
        <v>6.35755E-3</v>
      </c>
      <c r="C5">
        <v>6.2712250000000001E-3</v>
      </c>
      <c r="D5" s="2">
        <f t="shared" si="4"/>
        <v>1.0137652532001324</v>
      </c>
      <c r="E5">
        <v>3.9774249999999997E-3</v>
      </c>
      <c r="F5" s="2">
        <f t="shared" si="0"/>
        <v>1.5984085180738796</v>
      </c>
      <c r="G5">
        <v>2.61366666666666E-3</v>
      </c>
      <c r="H5" s="2">
        <f t="shared" si="1"/>
        <v>2.4324257110062555</v>
      </c>
      <c r="I5">
        <v>3.6452500000000001E-3</v>
      </c>
      <c r="J5" s="2">
        <f t="shared" si="2"/>
        <v>1.7440641931280434</v>
      </c>
      <c r="K5">
        <v>2.5618687250000001</v>
      </c>
      <c r="L5" s="2">
        <f t="shared" si="3"/>
        <v>2.4816064687311406E-3</v>
      </c>
    </row>
    <row r="6" spans="1:19" x14ac:dyDescent="0.25">
      <c r="A6">
        <v>256</v>
      </c>
      <c r="B6">
        <v>3.5302350000000003E-2</v>
      </c>
      <c r="C6">
        <v>2.3648525E-2</v>
      </c>
      <c r="D6" s="2">
        <f t="shared" si="4"/>
        <v>1.4927928908885439</v>
      </c>
      <c r="E6">
        <v>1.4365075E-2</v>
      </c>
      <c r="F6" s="2">
        <f t="shared" si="0"/>
        <v>2.4575124042164767</v>
      </c>
      <c r="G6">
        <v>1.02034333333333E-2</v>
      </c>
      <c r="H6" s="2">
        <f t="shared" si="1"/>
        <v>3.4598501158107027</v>
      </c>
      <c r="I6">
        <v>9.3980999999999995E-3</v>
      </c>
      <c r="J6" s="2">
        <f t="shared" si="2"/>
        <v>3.7563284068056313</v>
      </c>
      <c r="K6">
        <v>5.1671735500000002</v>
      </c>
      <c r="L6" s="2">
        <f t="shared" si="3"/>
        <v>6.8320426357655435E-3</v>
      </c>
    </row>
    <row r="7" spans="1:19" x14ac:dyDescent="0.25">
      <c r="A7">
        <v>512</v>
      </c>
      <c r="B7">
        <v>0.25650325000000002</v>
      </c>
      <c r="C7">
        <v>0.15884355</v>
      </c>
      <c r="D7" s="2">
        <f t="shared" si="4"/>
        <v>1.6148169063207163</v>
      </c>
      <c r="E7">
        <v>8.6585350000000005E-2</v>
      </c>
      <c r="F7" s="2">
        <f t="shared" si="0"/>
        <v>2.9624324438256586</v>
      </c>
      <c r="G7">
        <v>4.8621400000000002E-2</v>
      </c>
      <c r="H7" s="2">
        <f t="shared" si="1"/>
        <v>5.2755216838675976</v>
      </c>
      <c r="I7">
        <v>4.8605625E-2</v>
      </c>
      <c r="J7" s="2">
        <f t="shared" si="2"/>
        <v>5.2772338592498302</v>
      </c>
      <c r="K7">
        <v>10.4902722</v>
      </c>
      <c r="L7" s="2">
        <f t="shared" si="3"/>
        <v>2.4451534250941556E-2</v>
      </c>
    </row>
    <row r="8" spans="1:19" x14ac:dyDescent="0.25">
      <c r="A8">
        <v>1024</v>
      </c>
      <c r="B8">
        <v>1.99294485</v>
      </c>
      <c r="C8">
        <v>1.2238735999999999</v>
      </c>
      <c r="D8" s="2">
        <f t="shared" si="4"/>
        <v>1.6283910773138666</v>
      </c>
      <c r="E8">
        <v>0.65054069999999997</v>
      </c>
      <c r="F8" s="2">
        <f t="shared" si="0"/>
        <v>3.0635206221532334</v>
      </c>
      <c r="G8">
        <v>0.33799899999999999</v>
      </c>
      <c r="H8" s="2">
        <f t="shared" si="1"/>
        <v>5.8963039831478792</v>
      </c>
      <c r="I8">
        <v>0.34176590000000001</v>
      </c>
      <c r="J8" s="2">
        <f t="shared" si="2"/>
        <v>5.8313156754374846</v>
      </c>
      <c r="K8">
        <v>20.807984000000001</v>
      </c>
      <c r="L8" s="2">
        <f t="shared" si="3"/>
        <v>9.5777892274426971E-2</v>
      </c>
    </row>
    <row r="9" spans="1:19" x14ac:dyDescent="0.25">
      <c r="A9">
        <v>2048</v>
      </c>
      <c r="B9">
        <v>16.262156999999998</v>
      </c>
      <c r="C9">
        <v>9.6606570000000005</v>
      </c>
      <c r="D9" s="2">
        <f t="shared" si="4"/>
        <v>1.6833386176530227</v>
      </c>
      <c r="E9">
        <v>5.1277650000000001</v>
      </c>
      <c r="F9" s="2">
        <f t="shared" si="0"/>
        <v>3.1713927997870415</v>
      </c>
      <c r="G9">
        <v>2.6851400000000001</v>
      </c>
      <c r="H9" s="2">
        <f t="shared" si="1"/>
        <v>6.0563534862241815</v>
      </c>
      <c r="I9">
        <v>2.6087289999999999</v>
      </c>
      <c r="J9" s="2">
        <f t="shared" si="2"/>
        <v>6.2337471619321132</v>
      </c>
      <c r="K9">
        <v>41.008814000000001</v>
      </c>
      <c r="L9" s="2">
        <f t="shared" si="3"/>
        <v>0.39655272644558798</v>
      </c>
    </row>
    <row r="10" spans="1:19" x14ac:dyDescent="0.25">
      <c r="A10">
        <v>4096</v>
      </c>
      <c r="B10">
        <v>126.684243</v>
      </c>
      <c r="C10">
        <v>76.288899999999998</v>
      </c>
      <c r="D10" s="2">
        <f t="shared" si="4"/>
        <v>1.660585524237471</v>
      </c>
      <c r="E10">
        <v>42.589649999999999</v>
      </c>
      <c r="F10" s="2">
        <f t="shared" si="0"/>
        <v>2.9745312065255289</v>
      </c>
      <c r="G10">
        <v>20.702023499999999</v>
      </c>
      <c r="H10" s="2">
        <f t="shared" si="1"/>
        <v>6.1194135442846926</v>
      </c>
      <c r="I10">
        <v>24.618856000000001</v>
      </c>
      <c r="J10" s="2">
        <f t="shared" si="2"/>
        <v>5.1458216823722429</v>
      </c>
      <c r="K10">
        <v>90.121181000000007</v>
      </c>
      <c r="L10" s="2">
        <f t="shared" si="3"/>
        <v>1.4057099739960131</v>
      </c>
    </row>
    <row r="11" spans="1:19" x14ac:dyDescent="0.25">
      <c r="A11">
        <v>8192</v>
      </c>
      <c r="B11">
        <v>1010.364188</v>
      </c>
      <c r="C11">
        <v>643.92229499999996</v>
      </c>
      <c r="D11" s="2">
        <f t="shared" si="4"/>
        <v>1.5690778155149918</v>
      </c>
      <c r="E11">
        <v>331.85107900000003</v>
      </c>
      <c r="F11" s="2">
        <f t="shared" si="0"/>
        <v>3.0446313178930478</v>
      </c>
      <c r="G11">
        <v>160.55568</v>
      </c>
      <c r="H11" s="2">
        <f t="shared" si="1"/>
        <v>6.2929208608502671</v>
      </c>
      <c r="I11">
        <v>219.810405</v>
      </c>
      <c r="J11" s="2">
        <f t="shared" si="2"/>
        <v>4.5965257559122374</v>
      </c>
      <c r="K11">
        <v>208.43029300000001</v>
      </c>
      <c r="L11" s="2">
        <f t="shared" si="3"/>
        <v>4.8474920485766431</v>
      </c>
    </row>
    <row r="12" spans="1:19" x14ac:dyDescent="0.25">
      <c r="A12">
        <v>16384</v>
      </c>
      <c r="G12">
        <v>1505.86931</v>
      </c>
      <c r="I12">
        <v>1819.687359</v>
      </c>
      <c r="K12">
        <v>1982.401558</v>
      </c>
    </row>
    <row r="13" spans="1:19" x14ac:dyDescent="0.25">
      <c r="A13" t="s">
        <v>2</v>
      </c>
      <c r="E13" s="1" t="s">
        <v>3</v>
      </c>
      <c r="G13">
        <v>8</v>
      </c>
      <c r="I13">
        <v>16</v>
      </c>
      <c r="K13">
        <v>32</v>
      </c>
    </row>
    <row r="14" spans="1:19" x14ac:dyDescent="0.25">
      <c r="A14">
        <v>16</v>
      </c>
      <c r="B14">
        <v>1.6399999999999999E-5</v>
      </c>
      <c r="E14">
        <v>2.4890909090909E-4</v>
      </c>
      <c r="F14" s="3">
        <f>B14/E14</f>
        <v>6.5887509130752614E-2</v>
      </c>
      <c r="G14">
        <v>4.4381818181818102E-4</v>
      </c>
      <c r="H14" s="3">
        <f>B14/G14</f>
        <v>3.6952068824252421E-2</v>
      </c>
      <c r="I14">
        <v>9.2635000000000005E-4</v>
      </c>
      <c r="J14" s="3">
        <f>B14/I14</f>
        <v>1.770389161763912E-2</v>
      </c>
      <c r="K14">
        <v>0.30490854545454499</v>
      </c>
      <c r="L14" s="3">
        <f>B14/K14</f>
        <v>5.378661977332108E-5</v>
      </c>
    </row>
    <row r="15" spans="1:19" x14ac:dyDescent="0.25">
      <c r="A15">
        <v>32</v>
      </c>
      <c r="B15">
        <v>1.089E-4</v>
      </c>
      <c r="E15">
        <v>4.6436363636363602E-4</v>
      </c>
      <c r="F15" s="3">
        <f t="shared" ref="F15:F20" si="5">B15/E15</f>
        <v>0.23451448707909181</v>
      </c>
      <c r="G15">
        <v>6.6881818181818101E-4</v>
      </c>
      <c r="H15" s="3">
        <f t="shared" ref="H15:H20" si="6">B15/G15</f>
        <v>0.16282452086448301</v>
      </c>
      <c r="I15">
        <v>1.1673E-3</v>
      </c>
      <c r="J15" s="3">
        <f t="shared" ref="J15:J20" si="7">B15/I15</f>
        <v>9.3292212798766386E-2</v>
      </c>
      <c r="K15">
        <v>0.64205463636363602</v>
      </c>
      <c r="L15" s="3">
        <f t="shared" ref="L15:L20" si="8">B15/K15</f>
        <v>1.6961173369414479E-4</v>
      </c>
    </row>
    <row r="16" spans="1:19" x14ac:dyDescent="0.25">
      <c r="A16">
        <v>64</v>
      </c>
      <c r="B16">
        <v>8.231E-4</v>
      </c>
      <c r="E16">
        <v>1.0905454545454499E-3</v>
      </c>
      <c r="F16" s="3">
        <f t="shared" si="5"/>
        <v>0.75475991997332759</v>
      </c>
      <c r="G16">
        <v>1.1885454545454499E-3</v>
      </c>
      <c r="H16" s="3">
        <f t="shared" si="6"/>
        <v>0.692527153128349</v>
      </c>
      <c r="I16">
        <v>1.8435999999999999E-3</v>
      </c>
      <c r="J16" s="3">
        <f t="shared" si="7"/>
        <v>0.44646344109351271</v>
      </c>
      <c r="K16">
        <v>1.2777879999999999</v>
      </c>
      <c r="L16" s="3">
        <f t="shared" si="8"/>
        <v>6.441600641107915E-4</v>
      </c>
    </row>
    <row r="17" spans="1:12" x14ac:dyDescent="0.25">
      <c r="A17">
        <v>128</v>
      </c>
      <c r="B17">
        <v>6.35755E-3</v>
      </c>
      <c r="C17" t="s">
        <v>6</v>
      </c>
      <c r="E17">
        <v>4.0249999999999999E-3</v>
      </c>
      <c r="F17" s="3">
        <f t="shared" si="5"/>
        <v>1.5795155279503106</v>
      </c>
      <c r="G17">
        <v>3.3669090909090901E-3</v>
      </c>
      <c r="H17" s="3">
        <f t="shared" si="6"/>
        <v>1.8882452208661846</v>
      </c>
      <c r="I17">
        <v>3.5338499999999998E-3</v>
      </c>
      <c r="J17" s="3">
        <f t="shared" si="7"/>
        <v>1.7990435360867043</v>
      </c>
      <c r="K17">
        <v>2.5769979090908999</v>
      </c>
      <c r="L17" s="3">
        <f t="shared" si="8"/>
        <v>2.4670373140670433E-3</v>
      </c>
    </row>
    <row r="18" spans="1:12" x14ac:dyDescent="0.25">
      <c r="A18">
        <v>256</v>
      </c>
      <c r="B18">
        <v>3.5302350000000003E-2</v>
      </c>
      <c r="E18">
        <v>1.4233636363636301E-2</v>
      </c>
      <c r="F18" s="3">
        <f t="shared" si="5"/>
        <v>2.480205978156746</v>
      </c>
      <c r="G18">
        <v>1.0135090909090899E-2</v>
      </c>
      <c r="H18" s="3">
        <f t="shared" si="6"/>
        <v>3.4831803993326553</v>
      </c>
      <c r="I18">
        <v>9.6000500000000006E-3</v>
      </c>
      <c r="J18" s="3">
        <f t="shared" si="7"/>
        <v>3.6773089723491026</v>
      </c>
      <c r="K18">
        <v>5.1472959999999999</v>
      </c>
      <c r="L18" s="3">
        <f t="shared" si="8"/>
        <v>6.8584262494327123E-3</v>
      </c>
    </row>
    <row r="19" spans="1:12" x14ac:dyDescent="0.25">
      <c r="A19">
        <v>512</v>
      </c>
      <c r="B19">
        <v>0.25650325000000002</v>
      </c>
      <c r="E19">
        <v>9.1981727272727201E-2</v>
      </c>
      <c r="F19" s="3">
        <f t="shared" si="5"/>
        <v>2.7886326730902109</v>
      </c>
      <c r="G19">
        <v>5.2590909090909001E-2</v>
      </c>
      <c r="H19" s="3">
        <f t="shared" si="6"/>
        <v>4.8773305963699309</v>
      </c>
      <c r="I19">
        <v>4.8831350000000003E-2</v>
      </c>
      <c r="J19" s="3">
        <f t="shared" si="7"/>
        <v>5.2528396204487491</v>
      </c>
      <c r="K19">
        <v>10.410734818181799</v>
      </c>
      <c r="L19" s="3">
        <f t="shared" si="8"/>
        <v>2.4638342487797366E-2</v>
      </c>
    </row>
    <row r="20" spans="1:12" x14ac:dyDescent="0.25">
      <c r="A20">
        <v>1024</v>
      </c>
      <c r="B20">
        <v>1.99294485</v>
      </c>
      <c r="E20">
        <v>0.66899027272727196</v>
      </c>
      <c r="F20" s="3">
        <f t="shared" si="5"/>
        <v>2.9790341223877048</v>
      </c>
      <c r="G20">
        <v>0.35205418181818099</v>
      </c>
      <c r="H20" s="3">
        <f t="shared" si="6"/>
        <v>5.6609037839217029</v>
      </c>
      <c r="I20">
        <v>0.34111255000000001</v>
      </c>
      <c r="J20" s="3">
        <f t="shared" si="7"/>
        <v>5.8424846872388594</v>
      </c>
      <c r="K20">
        <v>20.9009607272727</v>
      </c>
      <c r="L20" s="3">
        <f t="shared" si="8"/>
        <v>9.5351829803665342E-2</v>
      </c>
    </row>
    <row r="22" spans="1:12" x14ac:dyDescent="0.25">
      <c r="A22">
        <v>32</v>
      </c>
      <c r="B22">
        <v>1.089E-4</v>
      </c>
      <c r="E22">
        <v>4.9727272727272695E-4</v>
      </c>
      <c r="F22" s="3">
        <f>B22/E22</f>
        <v>0.21899451553930546</v>
      </c>
      <c r="G22">
        <v>6.1118181818181801E-4</v>
      </c>
      <c r="H22" s="3">
        <f>B22/G22</f>
        <v>0.17817938420348065</v>
      </c>
      <c r="I22">
        <v>1.5254999999999999E-3</v>
      </c>
      <c r="J22" s="3">
        <f>B22/I22</f>
        <v>7.1386430678466076E-2</v>
      </c>
      <c r="K22">
        <v>0.69369281818181805</v>
      </c>
      <c r="L22" s="3">
        <f>B22/K22</f>
        <v>1.5698591241787533E-4</v>
      </c>
    </row>
    <row r="23" spans="1:12" x14ac:dyDescent="0.25">
      <c r="A23">
        <v>64</v>
      </c>
      <c r="B23">
        <v>8.231E-4</v>
      </c>
      <c r="E23">
        <v>1.50145454545454E-3</v>
      </c>
      <c r="F23" s="3">
        <f t="shared" ref="F23:F27" si="9">B23/E23</f>
        <v>0.54820174376362518</v>
      </c>
      <c r="G23">
        <v>1.7056363636363599E-3</v>
      </c>
      <c r="H23" s="3">
        <f t="shared" ref="H23:H27" si="10">B23/G23</f>
        <v>0.48257648438332906</v>
      </c>
      <c r="I23">
        <v>3.3618749999999998E-3</v>
      </c>
      <c r="J23" s="3">
        <f t="shared" ref="J23:J27" si="11">B23/I23</f>
        <v>0.2448336121955754</v>
      </c>
      <c r="K23">
        <v>1.29177154545454</v>
      </c>
      <c r="L23" s="3">
        <f t="shared" ref="L23:L27" si="12">B23/K23</f>
        <v>6.3718697233756841E-4</v>
      </c>
    </row>
    <row r="24" spans="1:12" x14ac:dyDescent="0.25">
      <c r="A24">
        <v>128</v>
      </c>
      <c r="B24">
        <v>6.35755E-3</v>
      </c>
      <c r="C24" t="s">
        <v>5</v>
      </c>
      <c r="E24">
        <v>6.7093636363636296E-3</v>
      </c>
      <c r="F24" s="3">
        <f t="shared" si="9"/>
        <v>0.9475637846700008</v>
      </c>
      <c r="G24">
        <v>6.18418181818181E-3</v>
      </c>
      <c r="H24" s="3">
        <f t="shared" si="10"/>
        <v>1.0280341340075867</v>
      </c>
      <c r="I24">
        <v>7.26E-3</v>
      </c>
      <c r="J24" s="3">
        <f t="shared" si="11"/>
        <v>0.8756955922865014</v>
      </c>
      <c r="K24">
        <v>2.70053209090909</v>
      </c>
      <c r="L24" s="3">
        <f t="shared" si="12"/>
        <v>2.3541842074018215E-3</v>
      </c>
    </row>
    <row r="25" spans="1:12" x14ac:dyDescent="0.25">
      <c r="A25">
        <v>256</v>
      </c>
      <c r="B25">
        <v>3.5302350000000003E-2</v>
      </c>
      <c r="E25">
        <v>1.9990999999999998E-2</v>
      </c>
      <c r="F25" s="3">
        <f t="shared" si="9"/>
        <v>1.7659121604722128</v>
      </c>
      <c r="G25">
        <v>2.03755454545454E-2</v>
      </c>
      <c r="H25" s="3">
        <f t="shared" si="10"/>
        <v>1.7325842922219643</v>
      </c>
      <c r="I25">
        <v>2.5416375000000001E-2</v>
      </c>
      <c r="J25" s="3">
        <f t="shared" si="11"/>
        <v>1.3889608569278664</v>
      </c>
      <c r="K25">
        <v>5.2119508181818102</v>
      </c>
      <c r="L25" s="3">
        <f t="shared" si="12"/>
        <v>6.7733467240036682E-3</v>
      </c>
    </row>
    <row r="26" spans="1:12" x14ac:dyDescent="0.25">
      <c r="A26">
        <v>512</v>
      </c>
      <c r="B26">
        <v>0.25650325000000002</v>
      </c>
      <c r="E26">
        <v>0.110398272727272</v>
      </c>
      <c r="F26" s="3">
        <f t="shared" si="9"/>
        <v>2.3234353551315601</v>
      </c>
      <c r="G26">
        <v>7.2731636363636304E-2</v>
      </c>
      <c r="H26" s="3">
        <f t="shared" si="10"/>
        <v>3.5267080850149024</v>
      </c>
      <c r="I26">
        <v>0.10671731249999999</v>
      </c>
      <c r="J26" s="3">
        <f t="shared" si="11"/>
        <v>2.4035767392474394</v>
      </c>
      <c r="K26">
        <v>10.729917909090901</v>
      </c>
      <c r="L26" s="3">
        <f t="shared" si="12"/>
        <v>2.3905425202058458E-2</v>
      </c>
    </row>
    <row r="27" spans="1:12" x14ac:dyDescent="0.25">
      <c r="A27">
        <v>1024</v>
      </c>
      <c r="B27">
        <v>1.99294485</v>
      </c>
      <c r="E27">
        <v>0.73477918181818103</v>
      </c>
      <c r="F27" s="3">
        <f t="shared" si="9"/>
        <v>2.7123044573317108</v>
      </c>
      <c r="G27">
        <v>0.43679809090909</v>
      </c>
      <c r="H27" s="3">
        <f t="shared" si="10"/>
        <v>4.5626226201038689</v>
      </c>
      <c r="I27">
        <v>0.47453793750000001</v>
      </c>
      <c r="J27" s="3">
        <f t="shared" si="11"/>
        <v>4.1997587389943929</v>
      </c>
      <c r="K27">
        <v>20.647066363636299</v>
      </c>
      <c r="L27" s="3">
        <f t="shared" si="12"/>
        <v>9.6524359194678763E-2</v>
      </c>
    </row>
    <row r="31" spans="1:12" x14ac:dyDescent="0.25">
      <c r="A31">
        <v>16</v>
      </c>
      <c r="B31">
        <v>1.6399999999999999E-5</v>
      </c>
      <c r="E31">
        <v>2.6818181818181802E-4</v>
      </c>
      <c r="F31" s="3">
        <f>B31/E31</f>
        <v>6.115254237288139E-2</v>
      </c>
      <c r="G31">
        <v>4.6890909090908998E-4</v>
      </c>
      <c r="H31" s="3">
        <f>B31/G31</f>
        <v>3.4974796432725927E-2</v>
      </c>
      <c r="I31">
        <v>9.1564999999999995E-4</v>
      </c>
      <c r="J31" s="3">
        <f>B31/I31</f>
        <v>1.7910773767269152E-2</v>
      </c>
      <c r="K31">
        <v>0.32711890909090902</v>
      </c>
      <c r="L31" s="3">
        <f>B31/K31</f>
        <v>5.0134674408082919E-5</v>
      </c>
    </row>
    <row r="32" spans="1:12" x14ac:dyDescent="0.25">
      <c r="A32">
        <v>32</v>
      </c>
      <c r="B32">
        <v>1.089E-4</v>
      </c>
      <c r="E32">
        <v>4.9490909090909002E-4</v>
      </c>
      <c r="F32" s="3">
        <f t="shared" ref="F32:F37" si="13">B32/E32</f>
        <v>0.22004041146216058</v>
      </c>
      <c r="G32">
        <v>6.5981818181818101E-4</v>
      </c>
      <c r="H32" s="3">
        <f t="shared" ref="H32:H37" si="14">B32/G32</f>
        <v>0.1650454670708186</v>
      </c>
      <c r="I32">
        <v>1.14825E-3</v>
      </c>
      <c r="J32" s="3">
        <f t="shared" ref="J32:J37" si="15">B32/I32</f>
        <v>9.4839973873285438E-2</v>
      </c>
      <c r="K32">
        <v>0.65995136363636298</v>
      </c>
      <c r="L32" s="3">
        <f t="shared" ref="L32:L37" si="16">B32/K32</f>
        <v>1.6501215998699647E-4</v>
      </c>
    </row>
    <row r="33" spans="1:12" x14ac:dyDescent="0.25">
      <c r="A33">
        <v>64</v>
      </c>
      <c r="B33">
        <v>8.231E-4</v>
      </c>
      <c r="E33">
        <v>1.53663636363636E-3</v>
      </c>
      <c r="F33" s="3">
        <f t="shared" si="13"/>
        <v>0.53565047624682138</v>
      </c>
      <c r="G33">
        <v>1.7101818181818099E-3</v>
      </c>
      <c r="H33" s="3">
        <f t="shared" si="14"/>
        <v>0.48129385498618138</v>
      </c>
      <c r="I33">
        <v>1.7365499999999999E-3</v>
      </c>
      <c r="J33" s="3">
        <f t="shared" si="15"/>
        <v>0.4739857763957272</v>
      </c>
      <c r="K33">
        <v>1.37913563636363</v>
      </c>
      <c r="L33" s="3">
        <f t="shared" si="16"/>
        <v>5.9682309578358052E-4</v>
      </c>
    </row>
    <row r="34" spans="1:12" x14ac:dyDescent="0.25">
      <c r="A34">
        <v>128</v>
      </c>
      <c r="B34">
        <v>6.35755E-3</v>
      </c>
      <c r="E34">
        <v>8.4254545454545398E-3</v>
      </c>
      <c r="F34" s="3">
        <f t="shared" si="13"/>
        <v>0.75456463098834747</v>
      </c>
      <c r="G34">
        <v>7.5729090909090902E-3</v>
      </c>
      <c r="H34" s="3">
        <f t="shared" si="14"/>
        <v>0.83951225660848483</v>
      </c>
      <c r="I34">
        <v>3.6156999999999999E-3</v>
      </c>
      <c r="J34" s="3">
        <f t="shared" si="15"/>
        <v>1.7583178914179827</v>
      </c>
      <c r="K34">
        <v>2.8060920909090901</v>
      </c>
      <c r="L34" s="3">
        <f t="shared" si="16"/>
        <v>2.265624147046558E-3</v>
      </c>
    </row>
    <row r="35" spans="1:12" x14ac:dyDescent="0.25">
      <c r="A35">
        <v>256</v>
      </c>
      <c r="B35">
        <v>3.5302350000000003E-2</v>
      </c>
      <c r="E35">
        <v>3.2056363636363598E-2</v>
      </c>
      <c r="F35" s="3">
        <f t="shared" si="13"/>
        <v>1.1012587204355979</v>
      </c>
      <c r="G35">
        <v>3.2788727272727199E-2</v>
      </c>
      <c r="H35" s="3">
        <f t="shared" si="14"/>
        <v>1.076661186216995</v>
      </c>
      <c r="I35">
        <v>8.9870999999999996E-3</v>
      </c>
      <c r="J35" s="3">
        <f t="shared" si="15"/>
        <v>3.9281136295356682</v>
      </c>
      <c r="K35">
        <v>5.2282179090909002</v>
      </c>
      <c r="L35" s="3">
        <f t="shared" si="16"/>
        <v>6.7522721152490162E-3</v>
      </c>
    </row>
    <row r="36" spans="1:12" x14ac:dyDescent="0.25">
      <c r="A36">
        <v>512</v>
      </c>
      <c r="B36">
        <v>0.25650325000000002</v>
      </c>
      <c r="E36">
        <v>0.12894009090909</v>
      </c>
      <c r="F36" s="3">
        <f t="shared" si="13"/>
        <v>1.9893211505554871</v>
      </c>
      <c r="G36">
        <v>0.13258863636363599</v>
      </c>
      <c r="H36" s="3">
        <f t="shared" si="14"/>
        <v>1.9345794408543227</v>
      </c>
      <c r="I36">
        <v>4.7803999999999999E-2</v>
      </c>
      <c r="J36" s="3">
        <f t="shared" si="15"/>
        <v>5.365727763367083</v>
      </c>
      <c r="K36">
        <v>10.406114727272699</v>
      </c>
      <c r="L36" s="3">
        <f t="shared" si="16"/>
        <v>2.4649281381431205E-2</v>
      </c>
    </row>
    <row r="37" spans="1:12" x14ac:dyDescent="0.25">
      <c r="A37">
        <v>1024</v>
      </c>
      <c r="B37">
        <v>1.99294485</v>
      </c>
      <c r="E37">
        <v>0.81465481818181795</v>
      </c>
      <c r="F37" s="3">
        <f t="shared" si="13"/>
        <v>2.4463672288196134</v>
      </c>
      <c r="G37">
        <v>0.50785581818181802</v>
      </c>
      <c r="H37" s="3">
        <f t="shared" si="14"/>
        <v>3.9242335691554557</v>
      </c>
      <c r="I37">
        <v>0.34024434999999997</v>
      </c>
      <c r="J37" s="3">
        <f t="shared" si="15"/>
        <v>5.8573929295225629</v>
      </c>
      <c r="K37">
        <v>21.264049</v>
      </c>
      <c r="L37" s="3">
        <f t="shared" si="16"/>
        <v>9.3723676520873322E-2</v>
      </c>
    </row>
    <row r="39" spans="1:12" x14ac:dyDescent="0.25">
      <c r="A39" t="s">
        <v>8</v>
      </c>
    </row>
    <row r="40" spans="1:12" x14ac:dyDescent="0.25">
      <c r="A40">
        <v>16</v>
      </c>
      <c r="B40">
        <v>1.6399999999999999E-5</v>
      </c>
      <c r="E40">
        <v>3.8630000000000001E-4</v>
      </c>
      <c r="F40" s="4">
        <f>B40/E40</f>
        <v>4.2454051255500905E-2</v>
      </c>
      <c r="G40">
        <v>4.8819999999999999E-4</v>
      </c>
      <c r="H40" s="4">
        <f>B40/G40</f>
        <v>3.3592789840229412E-2</v>
      </c>
      <c r="I40">
        <v>8.2465000000000001E-4</v>
      </c>
      <c r="J40" s="4">
        <f>B40/I40</f>
        <v>1.9887224883283816E-2</v>
      </c>
    </row>
    <row r="41" spans="1:12" x14ac:dyDescent="0.25">
      <c r="A41">
        <v>32</v>
      </c>
      <c r="B41">
        <v>1.089E-4</v>
      </c>
      <c r="E41">
        <v>5.6190000000000005E-4</v>
      </c>
      <c r="F41" s="4">
        <f t="shared" ref="F41:F46" si="17">B41/E41</f>
        <v>0.19380672717565403</v>
      </c>
      <c r="G41">
        <v>8.1760000000000003E-4</v>
      </c>
      <c r="H41" s="4">
        <f t="shared" ref="H41:H46" si="18">B41/G41</f>
        <v>0.13319471624266144</v>
      </c>
      <c r="I41">
        <v>1.2507499999999999E-3</v>
      </c>
      <c r="J41" s="4">
        <f t="shared" ref="J41:J46" si="19">B41/I41</f>
        <v>8.706775934439337E-2</v>
      </c>
    </row>
    <row r="42" spans="1:12" x14ac:dyDescent="0.25">
      <c r="A42">
        <v>64</v>
      </c>
      <c r="B42">
        <v>8.231E-4</v>
      </c>
      <c r="E42">
        <v>1.22835E-3</v>
      </c>
      <c r="F42" s="4">
        <f t="shared" si="17"/>
        <v>0.67008588757276022</v>
      </c>
      <c r="G42">
        <v>1.2465E-3</v>
      </c>
      <c r="H42" s="4">
        <f t="shared" si="18"/>
        <v>0.66032892097874052</v>
      </c>
      <c r="I42">
        <v>1.7598500000000001E-3</v>
      </c>
      <c r="J42" s="4">
        <f t="shared" si="19"/>
        <v>0.46771031622013237</v>
      </c>
    </row>
    <row r="43" spans="1:12" x14ac:dyDescent="0.25">
      <c r="A43">
        <v>128</v>
      </c>
      <c r="B43">
        <v>6.35755E-3</v>
      </c>
      <c r="C43" t="s">
        <v>6</v>
      </c>
      <c r="E43">
        <v>4.44255E-3</v>
      </c>
      <c r="F43" s="4">
        <f t="shared" si="17"/>
        <v>1.4310587387874081</v>
      </c>
      <c r="G43">
        <v>3.3789499999999999E-3</v>
      </c>
      <c r="H43" s="4">
        <f t="shared" si="18"/>
        <v>1.8815164474170971</v>
      </c>
      <c r="I43">
        <v>3.6299499999999998E-3</v>
      </c>
      <c r="J43" s="4">
        <f t="shared" si="19"/>
        <v>1.7514153087508093</v>
      </c>
    </row>
    <row r="44" spans="1:12" x14ac:dyDescent="0.25">
      <c r="A44">
        <v>256</v>
      </c>
      <c r="B44">
        <v>3.5302350000000003E-2</v>
      </c>
      <c r="E44">
        <v>1.50554E-2</v>
      </c>
      <c r="F44" s="4">
        <f t="shared" si="17"/>
        <v>2.3448297620787226</v>
      </c>
      <c r="G44">
        <v>1.05868E-2</v>
      </c>
      <c r="H44" s="4">
        <f t="shared" si="18"/>
        <v>3.3345628518532515</v>
      </c>
      <c r="I44">
        <v>9.8631499999999993E-3</v>
      </c>
      <c r="J44" s="4">
        <f t="shared" si="19"/>
        <v>3.5792165788820007</v>
      </c>
    </row>
    <row r="45" spans="1:12" x14ac:dyDescent="0.25">
      <c r="A45">
        <v>512</v>
      </c>
      <c r="B45">
        <v>0.25650325000000002</v>
      </c>
      <c r="E45">
        <v>9.0862700000000005E-2</v>
      </c>
      <c r="F45" s="4">
        <f t="shared" si="17"/>
        <v>2.8229763148134492</v>
      </c>
      <c r="G45">
        <v>5.0119150000000001E-2</v>
      </c>
      <c r="H45" s="4">
        <f t="shared" si="18"/>
        <v>5.117869117892063</v>
      </c>
      <c r="I45">
        <v>5.1027900000000001E-2</v>
      </c>
      <c r="J45" s="4">
        <f t="shared" si="19"/>
        <v>5.026725575616477</v>
      </c>
    </row>
    <row r="46" spans="1:12" x14ac:dyDescent="0.25">
      <c r="A46">
        <v>1024</v>
      </c>
      <c r="B46">
        <v>1.99294485</v>
      </c>
      <c r="E46">
        <v>0.66597819999999996</v>
      </c>
      <c r="F46" s="4">
        <f t="shared" si="17"/>
        <v>2.9925076376373885</v>
      </c>
      <c r="G46">
        <v>0.34359355000000003</v>
      </c>
      <c r="H46" s="4">
        <f t="shared" si="18"/>
        <v>5.8002976190909283</v>
      </c>
      <c r="I46">
        <v>0.34219864999999999</v>
      </c>
      <c r="J46" s="4">
        <f t="shared" si="19"/>
        <v>5.8239412984241756</v>
      </c>
    </row>
    <row r="48" spans="1:12" x14ac:dyDescent="0.25">
      <c r="A48">
        <v>16</v>
      </c>
      <c r="B48">
        <v>1.6399999999999999E-5</v>
      </c>
      <c r="E48">
        <v>3.034E-4</v>
      </c>
      <c r="F48" s="4">
        <f>B48/E48</f>
        <v>5.405405405405405E-2</v>
      </c>
      <c r="G48">
        <v>4.8155000000000002E-4</v>
      </c>
      <c r="H48" s="4">
        <f>B48/G48</f>
        <v>3.4056691932301937E-2</v>
      </c>
      <c r="I48">
        <v>8.4429999999999998E-4</v>
      </c>
      <c r="J48" s="4">
        <f>B48/I48</f>
        <v>1.9424375222077461E-2</v>
      </c>
    </row>
    <row r="49" spans="1:10" x14ac:dyDescent="0.25">
      <c r="A49">
        <v>32</v>
      </c>
      <c r="B49">
        <v>1.089E-4</v>
      </c>
      <c r="C49" t="s">
        <v>5</v>
      </c>
      <c r="E49">
        <v>5.71E-4</v>
      </c>
      <c r="F49" s="4">
        <f t="shared" ref="F49:F54" si="20">B49/E49</f>
        <v>0.19071803852889668</v>
      </c>
      <c r="G49">
        <v>7.6515000000000003E-4</v>
      </c>
      <c r="H49" s="4">
        <f t="shared" ref="H49:H54" si="21">B49/G49</f>
        <v>0.14232503430699864</v>
      </c>
      <c r="I49">
        <v>1.2296E-3</v>
      </c>
      <c r="J49" s="4">
        <f t="shared" ref="J49:J54" si="22">B49/I49</f>
        <v>8.8565387117761879E-2</v>
      </c>
    </row>
    <row r="50" spans="1:10" x14ac:dyDescent="0.25">
      <c r="A50">
        <v>64</v>
      </c>
      <c r="B50">
        <v>8.231E-4</v>
      </c>
      <c r="E50">
        <v>1.926E-3</v>
      </c>
      <c r="F50" s="4">
        <f t="shared" si="20"/>
        <v>0.42736240913811008</v>
      </c>
      <c r="G50">
        <v>2.0948E-3</v>
      </c>
      <c r="H50" s="4">
        <f t="shared" si="21"/>
        <v>0.39292533893450449</v>
      </c>
      <c r="I50">
        <v>2.7234500000000001E-3</v>
      </c>
      <c r="J50" s="4">
        <f t="shared" si="22"/>
        <v>0.30222695478161887</v>
      </c>
    </row>
    <row r="51" spans="1:10" x14ac:dyDescent="0.25">
      <c r="A51">
        <v>128</v>
      </c>
      <c r="B51">
        <v>6.35755E-3</v>
      </c>
      <c r="E51">
        <v>7.7805499999999998E-3</v>
      </c>
      <c r="F51" s="4">
        <f t="shared" si="20"/>
        <v>0.81710804506108181</v>
      </c>
      <c r="G51">
        <v>7.0444499999999998E-3</v>
      </c>
      <c r="H51" s="4">
        <f t="shared" si="21"/>
        <v>0.90249061317774992</v>
      </c>
      <c r="I51">
        <v>8.4124000000000004E-3</v>
      </c>
      <c r="J51" s="4">
        <f t="shared" si="22"/>
        <v>0.75573558080928149</v>
      </c>
    </row>
    <row r="52" spans="1:10" x14ac:dyDescent="0.25">
      <c r="A52">
        <v>256</v>
      </c>
      <c r="B52">
        <v>3.5302350000000003E-2</v>
      </c>
      <c r="E52">
        <v>1.9101099999999999E-2</v>
      </c>
      <c r="F52" s="4">
        <f t="shared" si="20"/>
        <v>1.8481841359921682</v>
      </c>
      <c r="G52">
        <v>1.881095E-2</v>
      </c>
      <c r="H52" s="4">
        <f t="shared" si="21"/>
        <v>1.8766915014924819</v>
      </c>
      <c r="I52">
        <v>2.633535E-2</v>
      </c>
      <c r="J52" s="4">
        <f t="shared" si="22"/>
        <v>1.3404929116187938</v>
      </c>
    </row>
    <row r="53" spans="1:10" x14ac:dyDescent="0.25">
      <c r="A53">
        <v>512</v>
      </c>
      <c r="B53">
        <v>0.25650325000000002</v>
      </c>
      <c r="E53">
        <v>0.1057762</v>
      </c>
      <c r="F53" s="4">
        <f t="shared" si="20"/>
        <v>2.4249618534226038</v>
      </c>
      <c r="G53">
        <v>6.7737400000000003E-2</v>
      </c>
      <c r="H53" s="4">
        <f t="shared" si="21"/>
        <v>3.7867300782138082</v>
      </c>
      <c r="I53">
        <v>0.10184775</v>
      </c>
      <c r="J53" s="4">
        <f t="shared" si="22"/>
        <v>2.5184969721962442</v>
      </c>
    </row>
    <row r="54" spans="1:10" x14ac:dyDescent="0.25">
      <c r="A54">
        <v>1024</v>
      </c>
      <c r="B54">
        <v>1.99294485</v>
      </c>
      <c r="E54">
        <v>0.71785295000000005</v>
      </c>
      <c r="F54" s="4">
        <f t="shared" si="20"/>
        <v>2.7762577976450467</v>
      </c>
      <c r="G54">
        <v>0.42572474999999999</v>
      </c>
      <c r="H54" s="4">
        <f t="shared" si="21"/>
        <v>4.6812990083381338</v>
      </c>
      <c r="I54">
        <v>0.45145784999999999</v>
      </c>
      <c r="J54" s="4">
        <f t="shared" si="22"/>
        <v>4.4144649384211618</v>
      </c>
    </row>
    <row r="55" spans="1:10" x14ac:dyDescent="0.25">
      <c r="B55" t="s">
        <v>4</v>
      </c>
    </row>
    <row r="56" spans="1:10" x14ac:dyDescent="0.25">
      <c r="A56">
        <v>16</v>
      </c>
      <c r="B56">
        <v>1.6399999999999999E-5</v>
      </c>
      <c r="E56">
        <v>3.0279999999999999E-4</v>
      </c>
      <c r="F56" s="4">
        <f>B56/E56</f>
        <v>5.416116248348745E-2</v>
      </c>
      <c r="G56">
        <v>5.1259999999999999E-4</v>
      </c>
      <c r="H56" s="4">
        <f>B56/G56</f>
        <v>3.1993757315645723E-2</v>
      </c>
      <c r="I56">
        <v>9.0039999999999999E-4</v>
      </c>
      <c r="J56" s="4">
        <f>B56/I56</f>
        <v>1.8214127054642381E-2</v>
      </c>
    </row>
    <row r="57" spans="1:10" x14ac:dyDescent="0.25">
      <c r="A57">
        <v>32</v>
      </c>
      <c r="B57">
        <v>1.089E-4</v>
      </c>
      <c r="E57">
        <v>6.1370000000000001E-4</v>
      </c>
      <c r="F57" s="4">
        <f t="shared" ref="F57:F62" si="23">B57/E57</f>
        <v>0.17744826462440932</v>
      </c>
      <c r="G57">
        <v>7.7085000000000001E-4</v>
      </c>
      <c r="H57" s="4">
        <f t="shared" ref="H57:H62" si="24">B57/G57</f>
        <v>0.14127262113251607</v>
      </c>
      <c r="I57">
        <v>1.1963E-3</v>
      </c>
      <c r="J57" s="4">
        <f t="shared" ref="J57:J62" si="25">B57/I57</f>
        <v>9.1030677923597772E-2</v>
      </c>
    </row>
    <row r="58" spans="1:10" x14ac:dyDescent="0.25">
      <c r="A58">
        <v>64</v>
      </c>
      <c r="B58">
        <v>8.231E-4</v>
      </c>
      <c r="E58">
        <v>1.8785500000000001E-3</v>
      </c>
      <c r="F58" s="4">
        <f t="shared" si="23"/>
        <v>0.43815708924436397</v>
      </c>
      <c r="G58">
        <v>2.1077499999999998E-3</v>
      </c>
      <c r="H58" s="4">
        <f t="shared" si="24"/>
        <v>0.39051120863480016</v>
      </c>
      <c r="I58">
        <v>2.64795E-3</v>
      </c>
      <c r="J58" s="4">
        <f t="shared" si="25"/>
        <v>0.31084423799543043</v>
      </c>
    </row>
    <row r="59" spans="1:10" x14ac:dyDescent="0.25">
      <c r="A59">
        <v>128</v>
      </c>
      <c r="B59">
        <v>6.35755E-3</v>
      </c>
      <c r="E59">
        <v>8.8816999999999993E-3</v>
      </c>
      <c r="F59" s="4">
        <f t="shared" si="23"/>
        <v>0.71580328090343071</v>
      </c>
      <c r="G59">
        <v>8.0505999999999998E-3</v>
      </c>
      <c r="H59" s="4">
        <f t="shared" si="24"/>
        <v>0.78969890442948354</v>
      </c>
      <c r="I59">
        <v>8.33215E-3</v>
      </c>
      <c r="J59" s="4">
        <f t="shared" si="25"/>
        <v>0.7630143480374213</v>
      </c>
    </row>
    <row r="60" spans="1:10" x14ac:dyDescent="0.25">
      <c r="A60">
        <v>256</v>
      </c>
      <c r="B60">
        <v>3.5302350000000003E-2</v>
      </c>
      <c r="E60">
        <v>2.8229899999999999E-2</v>
      </c>
      <c r="F60" s="4">
        <f t="shared" si="23"/>
        <v>1.2505304659244278</v>
      </c>
      <c r="G60">
        <v>3.031675E-2</v>
      </c>
      <c r="H60" s="4">
        <f t="shared" si="24"/>
        <v>1.1644503451062533</v>
      </c>
      <c r="I60">
        <v>3.5718600000000003E-2</v>
      </c>
      <c r="J60" s="4">
        <f t="shared" si="25"/>
        <v>0.98834640775394333</v>
      </c>
    </row>
    <row r="61" spans="1:10" x14ac:dyDescent="0.25">
      <c r="A61">
        <v>512</v>
      </c>
      <c r="B61">
        <v>0.25650325000000002</v>
      </c>
      <c r="E61">
        <v>0.1242838</v>
      </c>
      <c r="F61" s="4">
        <f t="shared" si="23"/>
        <v>2.0638510409240789</v>
      </c>
      <c r="G61">
        <v>0.12502240000000001</v>
      </c>
      <c r="H61" s="4">
        <f t="shared" si="24"/>
        <v>2.051658342824966</v>
      </c>
      <c r="I61">
        <v>0.18864839999999999</v>
      </c>
      <c r="J61" s="4">
        <f t="shared" si="25"/>
        <v>1.3596895070406112</v>
      </c>
    </row>
    <row r="62" spans="1:10" x14ac:dyDescent="0.25">
      <c r="A62">
        <v>1024</v>
      </c>
      <c r="B62">
        <v>1.99294485</v>
      </c>
      <c r="E62">
        <v>0.80000594999999997</v>
      </c>
      <c r="F62" s="4">
        <f t="shared" si="23"/>
        <v>2.4911625344786499</v>
      </c>
      <c r="G62">
        <v>0.49726629999999999</v>
      </c>
      <c r="H62" s="4">
        <f t="shared" si="24"/>
        <v>4.0078019564165119</v>
      </c>
      <c r="I62">
        <v>0.80548945000000005</v>
      </c>
      <c r="J62" s="4">
        <f t="shared" si="25"/>
        <v>2.4742035417099504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opLeftCell="L1" workbookViewId="0">
      <selection activeCell="T2" sqref="T2"/>
    </sheetView>
  </sheetViews>
  <sheetFormatPr defaultRowHeight="15" x14ac:dyDescent="0.25"/>
  <cols>
    <col min="4" max="4" width="15" customWidth="1"/>
    <col min="6" max="6" width="19.28515625" customWidth="1"/>
    <col min="7" max="7" width="12.7109375" customWidth="1"/>
    <col min="9" max="9" width="10.85546875" customWidth="1"/>
    <col min="10" max="10" width="16.5703125" customWidth="1"/>
    <col min="12" max="12" width="8.7109375" customWidth="1"/>
    <col min="13" max="13" width="11.7109375" customWidth="1"/>
    <col min="16" max="16" width="15.5703125" customWidth="1"/>
    <col min="21" max="21" width="15.140625" customWidth="1"/>
    <col min="23" max="23" width="14" customWidth="1"/>
    <col min="25" max="25" width="11.7109375" customWidth="1"/>
    <col min="27" max="27" width="15.140625" customWidth="1"/>
  </cols>
  <sheetData>
    <row r="1" spans="1:28" x14ac:dyDescent="0.25">
      <c r="B1">
        <v>1</v>
      </c>
      <c r="C1">
        <v>2</v>
      </c>
      <c r="F1">
        <v>4</v>
      </c>
      <c r="I1">
        <v>8</v>
      </c>
      <c r="L1">
        <v>16</v>
      </c>
      <c r="O1">
        <v>32</v>
      </c>
      <c r="S1">
        <v>2</v>
      </c>
      <c r="U1">
        <v>4</v>
      </c>
      <c r="W1">
        <v>8</v>
      </c>
      <c r="Y1">
        <v>16</v>
      </c>
      <c r="AA1">
        <v>32</v>
      </c>
    </row>
    <row r="2" spans="1:28" x14ac:dyDescent="0.25">
      <c r="A2">
        <v>32</v>
      </c>
      <c r="B2">
        <v>1.0019999999999998E-4</v>
      </c>
      <c r="C2">
        <v>3.1680000000000006E-4</v>
      </c>
      <c r="D2" s="4">
        <f>B2/C2</f>
        <v>0.31628787878787867</v>
      </c>
      <c r="E2" s="6">
        <f>((1/D2) -( 1/2))/(1 -( 1/2))</f>
        <v>5.3233532934131755</v>
      </c>
      <c r="F2">
        <v>4.5640000000000003E-4</v>
      </c>
      <c r="G2" s="4">
        <f>B2/F2</f>
        <v>0.21954425942155997</v>
      </c>
      <c r="H2" s="6">
        <f>(1/G2 - 1/4)/(1 -1/4)</f>
        <v>5.7398536260811719</v>
      </c>
      <c r="I2">
        <v>8.0520000000000006E-4</v>
      </c>
      <c r="J2" s="4">
        <f>B2/I2</f>
        <v>0.12444113263785392</v>
      </c>
      <c r="K2" s="6">
        <f>(1/J2 - 1/8)/(1 -1/8)</f>
        <v>9.0410607356715165</v>
      </c>
      <c r="L2">
        <v>2.2690000000000002E-3</v>
      </c>
      <c r="M2" s="4">
        <f t="shared" ref="M2:M9" si="0">B2/L2</f>
        <v>4.4160423093873941E-2</v>
      </c>
      <c r="N2" s="6">
        <f>(1/M2 - 1/16)/(1 -1/16)</f>
        <v>24.087691284098476</v>
      </c>
      <c r="O2">
        <v>5.8663399999999997E-2</v>
      </c>
      <c r="P2" s="4">
        <f t="shared" ref="P2:P9" si="1">B2/O2</f>
        <v>1.708049652764756E-3</v>
      </c>
      <c r="Q2" s="6">
        <f>(1/P2 - 1/32)/(1 -1/32)</f>
        <v>604.31672139591785</v>
      </c>
      <c r="S2">
        <v>0.22956521739130434</v>
      </c>
      <c r="T2" s="6">
        <f>((1/S2) -( 1/2))/(1 -( 1/2))</f>
        <v>7.7121212121212128</v>
      </c>
      <c r="U2" s="5">
        <v>0.21454957395458799</v>
      </c>
      <c r="V2" s="6">
        <f>(1/U2 - 1/4)/(1 -1/4)</f>
        <v>5.8812366085093357</v>
      </c>
      <c r="W2" s="5">
        <v>0.2018161601186064</v>
      </c>
      <c r="X2" s="6">
        <f>(1/W2 - 1/8)/(1 -1/8)</f>
        <v>5.5200052472779735</v>
      </c>
      <c r="Y2" s="5">
        <v>9.0931863727454904E-2</v>
      </c>
      <c r="Z2" s="6">
        <f>(1/Y2 - 1/16)/(1 -1/16)</f>
        <v>11.663728191000919</v>
      </c>
      <c r="AA2" s="5">
        <v>1.7304056585695123E-4</v>
      </c>
      <c r="AB2" s="6">
        <f>(1/AA2 - 1/32)/(1 -1/32)</f>
        <v>5965.3785657158087</v>
      </c>
    </row>
    <row r="3" spans="1:28" x14ac:dyDescent="0.25">
      <c r="A3">
        <v>64</v>
      </c>
      <c r="B3">
        <v>7.0500000000000001E-4</v>
      </c>
      <c r="C3">
        <v>1.3418000000000002E-3</v>
      </c>
      <c r="D3" s="4">
        <f t="shared" ref="D3:D9" si="2">B3/C3</f>
        <v>0.52541362349083309</v>
      </c>
      <c r="E3" s="6">
        <f t="shared" ref="E3:E9" si="3">(1/D3 - 1/2)/(1 - 1/2)</f>
        <v>2.8065248226950361</v>
      </c>
      <c r="F3">
        <v>9.4299999999999994E-4</v>
      </c>
      <c r="G3" s="4">
        <f t="shared" ref="G3:G9" si="4">B3/F3</f>
        <v>0.74761399787910932</v>
      </c>
      <c r="H3" s="6">
        <f t="shared" ref="H3:H9" si="5">(1/G3 - 1/4)/(1 -1/4)</f>
        <v>1.4501182033096924</v>
      </c>
      <c r="I3">
        <v>1.2252000000000001E-3</v>
      </c>
      <c r="J3" s="4">
        <f t="shared" ref="J3:J9" si="6">B3/I3</f>
        <v>0.57541625857002932</v>
      </c>
      <c r="K3" s="6">
        <f t="shared" ref="K3:K9" si="7">(1/J3 - 1/8)/(1 -1/8)</f>
        <v>1.8432826747720366</v>
      </c>
      <c r="L3">
        <v>2.7206000000000005E-3</v>
      </c>
      <c r="M3" s="4">
        <f t="shared" si="0"/>
        <v>0.25913401455561269</v>
      </c>
      <c r="N3" s="6">
        <f t="shared" ref="N3:N9" si="8">(1/M3 - 1/16)/(1 -1/16)</f>
        <v>4.0496075650118213</v>
      </c>
      <c r="O3">
        <v>5.8584199999999996E-2</v>
      </c>
      <c r="P3" s="4">
        <f t="shared" si="1"/>
        <v>1.2033961375251348E-2</v>
      </c>
      <c r="Q3" s="6">
        <f t="shared" ref="Q3:Q9" si="9">(1/P3 - 1/32)/(1 -1/32)</f>
        <v>85.746483642187144</v>
      </c>
      <c r="S3">
        <v>0.62418715756346332</v>
      </c>
      <c r="T3" s="6">
        <f t="shared" ref="T3:T9" si="10">((1/S3) -( 1/2))/(1 -( 1/2))</f>
        <v>2.2041671728830035</v>
      </c>
      <c r="U3" s="5">
        <v>0.76144221651749577</v>
      </c>
      <c r="V3" s="6">
        <f t="shared" ref="V3:V9" si="11">(1/U3 - 1/4)/(1 -1/4)</f>
        <v>1.4177297209735553</v>
      </c>
      <c r="W3" s="5">
        <v>0.86560100956988117</v>
      </c>
      <c r="X3" s="6">
        <f t="shared" ref="X3:X9" si="12">(1/W3 - 1/8)/(1 -1/8)</f>
        <v>1.1774476283041462</v>
      </c>
      <c r="Y3" s="5">
        <v>0.46085581108887058</v>
      </c>
      <c r="Z3" s="6">
        <f t="shared" ref="Z3:Z9" si="13">(1/Y3 - 1/16)/(1 -1/16)</f>
        <v>2.2478678167901833</v>
      </c>
      <c r="AA3" s="5">
        <v>6.4880177206200922E-4</v>
      </c>
      <c r="AB3" s="6">
        <f t="shared" ref="AB3:AB9" si="14">(1/AA3 - 1/32)/(1 -1/32)</f>
        <v>1590.9900063097418</v>
      </c>
    </row>
    <row r="4" spans="1:28" x14ac:dyDescent="0.25">
      <c r="A4">
        <v>128</v>
      </c>
      <c r="B4">
        <v>5.9123999999999999E-3</v>
      </c>
      <c r="C4">
        <v>6.8278000000000002E-3</v>
      </c>
      <c r="D4" s="4">
        <f t="shared" si="2"/>
        <v>0.86593046076334979</v>
      </c>
      <c r="E4" s="6">
        <f t="shared" si="3"/>
        <v>1.3096542859075844</v>
      </c>
      <c r="F4">
        <v>5.0302000000000003E-3</v>
      </c>
      <c r="G4" s="4">
        <f t="shared" si="4"/>
        <v>1.1753807005685657</v>
      </c>
      <c r="H4" s="6">
        <f t="shared" si="5"/>
        <v>0.80105089867622858</v>
      </c>
      <c r="I4">
        <v>3.1690000000000004E-3</v>
      </c>
      <c r="J4" s="4">
        <f t="shared" si="6"/>
        <v>1.8656989586620383</v>
      </c>
      <c r="K4" s="6">
        <f t="shared" si="7"/>
        <v>0.46970531667101589</v>
      </c>
      <c r="L4">
        <v>5.2648000000000009E-3</v>
      </c>
      <c r="M4" s="4">
        <f t="shared" si="0"/>
        <v>1.1230056222458591</v>
      </c>
      <c r="N4" s="6">
        <f t="shared" si="8"/>
        <v>0.88316532485397947</v>
      </c>
      <c r="O4">
        <v>6.5418800000000013E-2</v>
      </c>
      <c r="P4" s="4">
        <f t="shared" si="1"/>
        <v>9.0377689593817048E-2</v>
      </c>
      <c r="Q4" s="6">
        <f t="shared" si="9"/>
        <v>11.389344646898484</v>
      </c>
      <c r="S4">
        <v>1.0137652532001324</v>
      </c>
      <c r="T4" s="6">
        <f t="shared" si="10"/>
        <v>0.97284331228224685</v>
      </c>
      <c r="U4" s="5">
        <v>1.5984085180738796</v>
      </c>
      <c r="V4" s="6">
        <f t="shared" si="11"/>
        <v>0.50082972214139077</v>
      </c>
      <c r="W4" s="5">
        <v>2.4324257110062555</v>
      </c>
      <c r="X4" s="6">
        <f t="shared" si="12"/>
        <v>0.32698542527800534</v>
      </c>
      <c r="Y4" s="5">
        <v>1.7440641931280434</v>
      </c>
      <c r="Z4" s="6">
        <f t="shared" si="13"/>
        <v>0.54493161673915258</v>
      </c>
      <c r="AA4" s="5">
        <v>2.4816064687311406E-3</v>
      </c>
      <c r="AB4" s="6">
        <f t="shared" si="14"/>
        <v>415.93138384359366</v>
      </c>
    </row>
    <row r="5" spans="1:28" x14ac:dyDescent="0.25">
      <c r="A5">
        <v>256</v>
      </c>
      <c r="B5">
        <v>3.5710600000000002E-2</v>
      </c>
      <c r="C5">
        <v>3.8359799999999999E-2</v>
      </c>
      <c r="D5" s="4">
        <f t="shared" si="2"/>
        <v>0.93093811750843336</v>
      </c>
      <c r="E5" s="6">
        <f t="shared" si="3"/>
        <v>1.1483705118368213</v>
      </c>
      <c r="F5">
        <v>1.84298E-2</v>
      </c>
      <c r="G5" s="4">
        <f t="shared" si="4"/>
        <v>1.9376553191027577</v>
      </c>
      <c r="H5" s="6">
        <f t="shared" si="5"/>
        <v>0.35478354699538323</v>
      </c>
      <c r="I5">
        <v>1.71568E-2</v>
      </c>
      <c r="J5" s="4">
        <f t="shared" si="6"/>
        <v>2.0814254406416115</v>
      </c>
      <c r="K5" s="6">
        <f t="shared" si="7"/>
        <v>0.40621712160694984</v>
      </c>
      <c r="L5">
        <v>1.4442399999999999E-2</v>
      </c>
      <c r="M5" s="4">
        <f t="shared" si="0"/>
        <v>2.4726222788456216</v>
      </c>
      <c r="N5" s="6">
        <f t="shared" si="8"/>
        <v>0.36472419953739216</v>
      </c>
      <c r="O5">
        <v>5.3996000000000002E-2</v>
      </c>
      <c r="P5" s="4">
        <f t="shared" si="1"/>
        <v>0.66135639677013114</v>
      </c>
      <c r="Q5" s="6">
        <f t="shared" si="9"/>
        <v>1.5285615927176588</v>
      </c>
      <c r="S5">
        <v>1.4927928908885439</v>
      </c>
      <c r="T5" s="6">
        <f t="shared" si="10"/>
        <v>0.33977058184511777</v>
      </c>
      <c r="U5" s="5">
        <v>2.4575124042164767</v>
      </c>
      <c r="V5" s="6">
        <f t="shared" si="11"/>
        <v>0.20922072704319486</v>
      </c>
      <c r="W5" s="5">
        <v>3.4598501158107027</v>
      </c>
      <c r="X5" s="6">
        <f t="shared" si="12"/>
        <v>0.18746269892864836</v>
      </c>
      <c r="Y5" s="5">
        <v>3.7563284068056313</v>
      </c>
      <c r="Z5" s="6">
        <f t="shared" si="13"/>
        <v>0.21729856510968812</v>
      </c>
      <c r="AA5" s="5">
        <v>6.8320426357655435E-3</v>
      </c>
      <c r="AB5" s="6">
        <f t="shared" si="14"/>
        <v>151.05843611708752</v>
      </c>
    </row>
    <row r="6" spans="1:28" x14ac:dyDescent="0.25">
      <c r="A6">
        <v>512</v>
      </c>
      <c r="B6">
        <v>0.27625680000000002</v>
      </c>
      <c r="C6">
        <v>0.24652860000000004</v>
      </c>
      <c r="D6" s="4">
        <f t="shared" si="2"/>
        <v>1.1205872259851393</v>
      </c>
      <c r="E6" s="6">
        <f t="shared" si="3"/>
        <v>0.78477851042942648</v>
      </c>
      <c r="F6">
        <v>0.21005040000000003</v>
      </c>
      <c r="G6" s="4">
        <f t="shared" si="4"/>
        <v>1.3151929251265411</v>
      </c>
      <c r="H6" s="6">
        <f t="shared" si="5"/>
        <v>0.68045963031498236</v>
      </c>
      <c r="I6">
        <v>5.8957200000000001E-2</v>
      </c>
      <c r="J6" s="4">
        <f t="shared" si="6"/>
        <v>4.6857177749282535</v>
      </c>
      <c r="K6" s="6">
        <f t="shared" si="7"/>
        <v>0.10104511454559668</v>
      </c>
      <c r="L6">
        <v>0.10401940000000001</v>
      </c>
      <c r="M6" s="4">
        <f t="shared" si="0"/>
        <v>2.6558199720436764</v>
      </c>
      <c r="N6" s="6">
        <f t="shared" si="8"/>
        <v>0.334966982411534</v>
      </c>
      <c r="O6">
        <v>0.16721539999999999</v>
      </c>
      <c r="P6" s="4">
        <f t="shared" si="1"/>
        <v>1.652101421280576</v>
      </c>
      <c r="Q6" s="6">
        <f t="shared" si="9"/>
        <v>0.59255712613724243</v>
      </c>
      <c r="S6">
        <v>1.6148169063207163</v>
      </c>
      <c r="T6" s="6">
        <f t="shared" si="10"/>
        <v>0.23853050594875502</v>
      </c>
      <c r="U6" s="5">
        <v>2.9624324438256586</v>
      </c>
      <c r="V6" s="6">
        <f t="shared" si="11"/>
        <v>0.11674725368976809</v>
      </c>
      <c r="W6" s="5">
        <v>5.2755216838675976</v>
      </c>
      <c r="X6" s="6">
        <f t="shared" si="12"/>
        <v>7.3776815136427532E-2</v>
      </c>
      <c r="Y6" s="5">
        <v>5.2772338592498302</v>
      </c>
      <c r="Z6" s="6">
        <f t="shared" si="13"/>
        <v>0.13545942725222127</v>
      </c>
      <c r="AA6" s="5">
        <v>2.4451534250941556E-2</v>
      </c>
      <c r="AB6" s="6">
        <f t="shared" si="14"/>
        <v>42.184236570227696</v>
      </c>
    </row>
    <row r="7" spans="1:28" x14ac:dyDescent="0.25">
      <c r="A7">
        <v>1024</v>
      </c>
      <c r="B7">
        <v>2.1917093999999997</v>
      </c>
      <c r="C7">
        <v>1.9301217999999998</v>
      </c>
      <c r="D7" s="4">
        <f t="shared" si="2"/>
        <v>1.1355290635026245</v>
      </c>
      <c r="E7" s="6">
        <f t="shared" si="3"/>
        <v>0.76129353645150233</v>
      </c>
      <c r="F7">
        <v>1.1912449999999999</v>
      </c>
      <c r="G7" s="4">
        <f t="shared" si="4"/>
        <v>1.8398477223409122</v>
      </c>
      <c r="H7" s="6">
        <f t="shared" si="5"/>
        <v>0.39136432351235378</v>
      </c>
      <c r="I7">
        <v>0.66581480000000004</v>
      </c>
      <c r="J7" s="4">
        <f t="shared" si="6"/>
        <v>3.2917703241201601</v>
      </c>
      <c r="K7" s="6">
        <f t="shared" si="7"/>
        <v>0.20432903063830324</v>
      </c>
      <c r="L7">
        <v>0.64157259999999994</v>
      </c>
      <c r="M7" s="4">
        <f t="shared" si="0"/>
        <v>3.416151811969526</v>
      </c>
      <c r="N7" s="6">
        <f t="shared" si="8"/>
        <v>0.24557550680152521</v>
      </c>
      <c r="O7">
        <v>0.56479460000000004</v>
      </c>
      <c r="P7" s="4">
        <f t="shared" si="1"/>
        <v>3.8805424131179715</v>
      </c>
      <c r="Q7" s="6">
        <f t="shared" si="9"/>
        <v>0.23375064112941021</v>
      </c>
      <c r="S7">
        <v>1.6283910773138666</v>
      </c>
      <c r="T7" s="6">
        <f t="shared" si="10"/>
        <v>0.2282061894487446</v>
      </c>
      <c r="U7" s="5">
        <v>3.0635206221532334</v>
      </c>
      <c r="V7" s="6">
        <f t="shared" si="11"/>
        <v>0.10189576997075456</v>
      </c>
      <c r="W7" s="5">
        <v>5.8963039831478792</v>
      </c>
      <c r="X7" s="6">
        <f t="shared" si="12"/>
        <v>5.0968878685084693E-2</v>
      </c>
      <c r="Y7" s="5">
        <v>5.8313156754374846</v>
      </c>
      <c r="Z7" s="6">
        <f t="shared" si="13"/>
        <v>0.11625374547285308</v>
      </c>
      <c r="AA7" s="5">
        <v>9.5777892274426971E-2</v>
      </c>
      <c r="AB7" s="6">
        <f t="shared" si="14"/>
        <v>10.745365455935318</v>
      </c>
    </row>
    <row r="8" spans="1:28" x14ac:dyDescent="0.25">
      <c r="A8">
        <v>2048</v>
      </c>
      <c r="B8">
        <v>17.565239400000003</v>
      </c>
      <c r="C8">
        <v>19.067826399999998</v>
      </c>
      <c r="D8" s="4">
        <f t="shared" si="2"/>
        <v>0.92119778266913555</v>
      </c>
      <c r="E8" s="6">
        <f t="shared" si="3"/>
        <v>1.1710864242476529</v>
      </c>
      <c r="F8">
        <v>10.825953200000001</v>
      </c>
      <c r="G8" s="4">
        <f t="shared" si="4"/>
        <v>1.6225120389399061</v>
      </c>
      <c r="H8" s="6">
        <f t="shared" si="5"/>
        <v>0.48843766209452655</v>
      </c>
      <c r="I8">
        <v>6.865320800000001</v>
      </c>
      <c r="J8" s="4">
        <f t="shared" si="6"/>
        <v>2.558546047840911</v>
      </c>
      <c r="K8" s="6">
        <f t="shared" si="7"/>
        <v>0.30382512179139443</v>
      </c>
      <c r="L8">
        <v>4.0939573999999999</v>
      </c>
      <c r="M8" s="4">
        <f t="shared" si="0"/>
        <v>4.2905281329991372</v>
      </c>
      <c r="N8" s="6">
        <f t="shared" si="8"/>
        <v>0.18194297615626764</v>
      </c>
      <c r="O8">
        <v>3.2382844000000004</v>
      </c>
      <c r="P8" s="4">
        <f t="shared" si="1"/>
        <v>5.4242423549951333</v>
      </c>
      <c r="Q8" s="6">
        <f t="shared" si="9"/>
        <v>0.15804649729341702</v>
      </c>
      <c r="S8">
        <v>1.6833386176530227</v>
      </c>
      <c r="T8" s="6">
        <f t="shared" si="10"/>
        <v>0.18811508215054151</v>
      </c>
      <c r="U8" s="5">
        <v>3.1713927997870415</v>
      </c>
      <c r="V8" s="6">
        <f t="shared" si="11"/>
        <v>8.7091829208142624E-2</v>
      </c>
      <c r="W8" s="5">
        <v>6.0563534862241815</v>
      </c>
      <c r="X8" s="6">
        <f t="shared" si="12"/>
        <v>4.5846694436484849E-2</v>
      </c>
      <c r="Y8" s="5">
        <v>6.2337471619321132</v>
      </c>
      <c r="Z8" s="6">
        <f t="shared" si="13"/>
        <v>0.10444496795023357</v>
      </c>
      <c r="AA8" s="5">
        <v>0.39655272644558798</v>
      </c>
      <c r="AB8" s="6">
        <f t="shared" si="14"/>
        <v>2.5708209100468356</v>
      </c>
    </row>
    <row r="9" spans="1:28" x14ac:dyDescent="0.25">
      <c r="A9">
        <v>4096</v>
      </c>
      <c r="B9">
        <v>142.70885860000001</v>
      </c>
      <c r="C9">
        <v>207.16793679999995</v>
      </c>
      <c r="D9" s="4">
        <f t="shared" si="2"/>
        <v>0.68885591469577279</v>
      </c>
      <c r="E9" s="6">
        <f t="shared" si="3"/>
        <v>1.9033647782254763</v>
      </c>
      <c r="F9">
        <v>73.038039800000007</v>
      </c>
      <c r="G9" s="4">
        <f t="shared" si="4"/>
        <v>1.9538977085198281</v>
      </c>
      <c r="H9" s="6">
        <f t="shared" si="5"/>
        <v>0.34906335893946627</v>
      </c>
      <c r="I9">
        <v>73.198421800000006</v>
      </c>
      <c r="J9" s="4">
        <f t="shared" si="6"/>
        <v>1.9496166049853276</v>
      </c>
      <c r="K9" s="6">
        <f t="shared" si="7"/>
        <v>0.44333869684527066</v>
      </c>
      <c r="L9">
        <v>50.89759260000001</v>
      </c>
      <c r="M9" s="4">
        <f t="shared" si="0"/>
        <v>2.8038429974780374</v>
      </c>
      <c r="N9" s="6">
        <f t="shared" si="8"/>
        <v>0.31376357412288447</v>
      </c>
      <c r="O9">
        <v>47.85571019999999</v>
      </c>
      <c r="P9" s="4">
        <f t="shared" si="1"/>
        <v>2.9820654213172673</v>
      </c>
      <c r="Q9" s="6">
        <f t="shared" si="9"/>
        <v>0.31389734077345371</v>
      </c>
      <c r="S9">
        <v>1.660585524237471</v>
      </c>
      <c r="T9" s="6">
        <f t="shared" si="10"/>
        <v>0.20439445653868726</v>
      </c>
      <c r="U9" s="5">
        <v>2.9745312065255289</v>
      </c>
      <c r="V9" s="6">
        <f t="shared" si="11"/>
        <v>0.11491657253696504</v>
      </c>
      <c r="W9" s="5">
        <v>6.1194135442846926</v>
      </c>
      <c r="X9" s="6">
        <f t="shared" si="12"/>
        <v>4.3902116765787751E-2</v>
      </c>
      <c r="Y9" s="5">
        <v>5.1458216823722429</v>
      </c>
      <c r="Z9" s="6">
        <f t="shared" si="13"/>
        <v>0.14062125205789539</v>
      </c>
      <c r="AA9" s="5">
        <v>1.4057099739960131</v>
      </c>
      <c r="AB9" s="6">
        <f t="shared" si="14"/>
        <v>0.70207411183012547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opLeftCell="C3" workbookViewId="0">
      <selection activeCell="A13" sqref="A13:R14"/>
    </sheetView>
  </sheetViews>
  <sheetFormatPr defaultRowHeight="15" x14ac:dyDescent="0.25"/>
  <sheetData>
    <row r="1" spans="1:22" x14ac:dyDescent="0.25">
      <c r="B1">
        <v>1</v>
      </c>
      <c r="D1">
        <v>2</v>
      </c>
      <c r="F1">
        <v>4</v>
      </c>
      <c r="H1">
        <v>8</v>
      </c>
      <c r="J1">
        <v>16</v>
      </c>
      <c r="L1">
        <v>32</v>
      </c>
      <c r="N1">
        <v>64</v>
      </c>
      <c r="P1">
        <v>128</v>
      </c>
      <c r="R1">
        <v>256</v>
      </c>
      <c r="T1">
        <v>512</v>
      </c>
    </row>
    <row r="2" spans="1:22" x14ac:dyDescent="0.25">
      <c r="A2">
        <v>1024</v>
      </c>
      <c r="B2">
        <v>2.3702153689999998</v>
      </c>
      <c r="C2">
        <v>2.382574119</v>
      </c>
      <c r="D2">
        <v>1.5297377169999999</v>
      </c>
      <c r="E2" s="7">
        <v>2.904E-2</v>
      </c>
      <c r="F2">
        <v>0.74308238299999996</v>
      </c>
      <c r="G2" s="7">
        <v>5.7279999999999998E-2</v>
      </c>
      <c r="H2">
        <v>0.36177058299999998</v>
      </c>
      <c r="I2" s="7">
        <v>6.3880000000000006E-2</v>
      </c>
      <c r="J2">
        <v>0.36955650600000001</v>
      </c>
      <c r="K2" s="7">
        <v>7.2650000000000006E-2</v>
      </c>
      <c r="L2">
        <v>20.986281040000001</v>
      </c>
      <c r="M2" s="7">
        <v>8.2799999999999999E-2</v>
      </c>
      <c r="N2">
        <v>1.088448249</v>
      </c>
      <c r="O2" s="7">
        <v>0.14307</v>
      </c>
      <c r="P2">
        <v>1.4212130279999999</v>
      </c>
      <c r="Q2" s="7">
        <v>0.18840000000000001</v>
      </c>
      <c r="R2">
        <v>2.345562476</v>
      </c>
      <c r="S2" s="7">
        <v>0.23394999999999999</v>
      </c>
      <c r="T2">
        <v>4.2173178269999996</v>
      </c>
      <c r="U2" s="7">
        <v>0.26496999999999998</v>
      </c>
    </row>
    <row r="3" spans="1:22" x14ac:dyDescent="0.25">
      <c r="A3">
        <v>2048</v>
      </c>
      <c r="B3">
        <v>19.043740015000001</v>
      </c>
      <c r="C3">
        <v>39.32</v>
      </c>
      <c r="D3">
        <v>10.659309952999999</v>
      </c>
      <c r="E3">
        <v>4.8570000000000002</v>
      </c>
      <c r="F3">
        <v>5.264802467</v>
      </c>
      <c r="G3" s="7">
        <v>0.16367999999999999</v>
      </c>
      <c r="H3">
        <v>2.6700802050000001</v>
      </c>
      <c r="I3">
        <v>7.7649999999999997</v>
      </c>
      <c r="J3">
        <v>3.074613839</v>
      </c>
      <c r="K3">
        <v>10.882</v>
      </c>
      <c r="L3">
        <v>42.594392734000003</v>
      </c>
      <c r="M3" s="7">
        <v>0.12386999999999999</v>
      </c>
      <c r="N3">
        <v>3.790233218</v>
      </c>
      <c r="O3" s="7">
        <v>9.9260000000000001E-2</v>
      </c>
      <c r="P3">
        <v>4.4745906990000002</v>
      </c>
      <c r="Q3" s="7">
        <v>0.13472999999999999</v>
      </c>
      <c r="R3">
        <v>6.0661165500000003</v>
      </c>
      <c r="S3" s="7">
        <v>0.17152000000000001</v>
      </c>
      <c r="T3">
        <v>9.5575224330000008</v>
      </c>
      <c r="U3">
        <v>22.954000000000001</v>
      </c>
      <c r="V3" t="s">
        <v>9</v>
      </c>
    </row>
    <row r="4" spans="1:22" x14ac:dyDescent="0.25">
      <c r="K4" s="8" t="s">
        <v>14</v>
      </c>
      <c r="L4" s="8"/>
      <c r="M4" s="8"/>
      <c r="O4" s="8" t="s">
        <v>13</v>
      </c>
      <c r="P4" s="8"/>
      <c r="Q4" s="8"/>
      <c r="R4" s="8"/>
    </row>
    <row r="5" spans="1:22" x14ac:dyDescent="0.25">
      <c r="K5" s="8"/>
      <c r="L5" s="8"/>
      <c r="M5" s="8"/>
      <c r="O5" s="8"/>
      <c r="P5" s="8"/>
      <c r="Q5" s="8"/>
      <c r="R5" s="8"/>
    </row>
    <row r="6" spans="1:22" x14ac:dyDescent="0.25">
      <c r="K6" s="8"/>
      <c r="L6" s="8"/>
      <c r="M6" s="8"/>
      <c r="O6" s="8"/>
      <c r="P6" s="8"/>
      <c r="Q6" s="8"/>
      <c r="R6" s="8"/>
    </row>
    <row r="7" spans="1:22" x14ac:dyDescent="0.25">
      <c r="B7" s="8"/>
      <c r="C7" s="8"/>
      <c r="D7" s="8"/>
      <c r="E7" s="8"/>
      <c r="F7" s="8"/>
      <c r="G7" s="8"/>
      <c r="K7" s="8"/>
      <c r="L7" s="8"/>
      <c r="M7" s="8"/>
    </row>
    <row r="8" spans="1:22" x14ac:dyDescent="0.25">
      <c r="K8" s="8"/>
      <c r="L8" s="8"/>
      <c r="M8" s="8"/>
    </row>
    <row r="9" spans="1:22" x14ac:dyDescent="0.25">
      <c r="K9" s="8"/>
      <c r="L9" s="8"/>
      <c r="M9" s="8"/>
    </row>
    <row r="10" spans="1:22" x14ac:dyDescent="0.25">
      <c r="K10" s="8"/>
      <c r="L10" s="8"/>
      <c r="M10" s="8"/>
    </row>
    <row r="11" spans="1:22" x14ac:dyDescent="0.25">
      <c r="B11" s="8" t="s">
        <v>18</v>
      </c>
      <c r="C11" s="8"/>
      <c r="D11" s="8"/>
      <c r="E11" s="8"/>
      <c r="F11" s="8"/>
      <c r="G11" s="8"/>
      <c r="H11" s="8"/>
      <c r="K11" s="8"/>
      <c r="L11" s="8"/>
      <c r="M11" s="8"/>
    </row>
    <row r="13" spans="1:22" x14ac:dyDescent="0.25">
      <c r="A13" s="8" t="s">
        <v>15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22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22" x14ac:dyDescent="0.25">
      <c r="B15" s="8" t="s">
        <v>19</v>
      </c>
      <c r="C15" s="8"/>
      <c r="D15" s="8"/>
      <c r="E15" s="8"/>
      <c r="F15" s="8"/>
      <c r="G15" s="8"/>
    </row>
    <row r="16" spans="1:22" x14ac:dyDescent="0.25">
      <c r="A16" s="8" t="s">
        <v>10</v>
      </c>
      <c r="B16" s="8"/>
      <c r="C16" s="8"/>
      <c r="D16" s="8"/>
      <c r="E16" s="8"/>
      <c r="F16" s="8"/>
      <c r="G16" s="8"/>
      <c r="H16" s="8" t="s">
        <v>11</v>
      </c>
      <c r="I16" s="8"/>
      <c r="J16" s="8"/>
      <c r="K16" s="8"/>
      <c r="L16" s="8"/>
      <c r="M16" s="8"/>
    </row>
    <row r="17" spans="1:13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5">
      <c r="A20" s="8" t="s">
        <v>12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3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3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3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</sheetData>
  <mergeCells count="9">
    <mergeCell ref="A16:G19"/>
    <mergeCell ref="H16:M19"/>
    <mergeCell ref="A20:L23"/>
    <mergeCell ref="A13:R14"/>
    <mergeCell ref="K4:M11"/>
    <mergeCell ref="O4:R6"/>
    <mergeCell ref="B11:H11"/>
    <mergeCell ref="B7:G7"/>
    <mergeCell ref="B15:G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zoomScaleNormal="100" workbookViewId="0">
      <selection activeCell="A16" sqref="A16:N18"/>
    </sheetView>
  </sheetViews>
  <sheetFormatPr defaultRowHeight="15" x14ac:dyDescent="0.25"/>
  <sheetData>
    <row r="1" spans="1:20" x14ac:dyDescent="0.25">
      <c r="B1">
        <v>1</v>
      </c>
      <c r="C1">
        <v>2</v>
      </c>
      <c r="E1">
        <v>4</v>
      </c>
      <c r="G1">
        <v>8</v>
      </c>
      <c r="I1">
        <v>16</v>
      </c>
      <c r="K1">
        <v>32</v>
      </c>
      <c r="M1">
        <v>64</v>
      </c>
      <c r="O1">
        <v>128</v>
      </c>
      <c r="Q1">
        <v>256</v>
      </c>
      <c r="S1">
        <v>512</v>
      </c>
    </row>
    <row r="2" spans="1:20" x14ac:dyDescent="0.25">
      <c r="A2">
        <v>32</v>
      </c>
      <c r="B2">
        <v>1.2300000000000001E-4</v>
      </c>
      <c r="C2">
        <v>3.3399999999999999E-4</v>
      </c>
      <c r="D2" s="2">
        <f>B2/C2</f>
        <v>0.36826347305389223</v>
      </c>
      <c r="E2">
        <v>5.5900000000000004E-4</v>
      </c>
      <c r="F2" s="2">
        <f>B2/E2</f>
        <v>0.22003577817531306</v>
      </c>
      <c r="G2">
        <v>6.3500000000000004E-4</v>
      </c>
      <c r="H2" s="2">
        <f>B2/G2</f>
        <v>0.19370078740157481</v>
      </c>
      <c r="I2">
        <v>1.2019999999999999E-3</v>
      </c>
      <c r="J2" s="2">
        <f>B2/I2</f>
        <v>0.10232945091514144</v>
      </c>
      <c r="K2">
        <v>0.640567</v>
      </c>
      <c r="L2" s="2">
        <f>B2/K2</f>
        <v>1.9201738459833243E-4</v>
      </c>
      <c r="M2">
        <v>1.3857E-2</v>
      </c>
      <c r="N2" s="2">
        <f>B2/M2</f>
        <v>8.8763801688677216E-3</v>
      </c>
      <c r="O2">
        <v>2.8041E-2</v>
      </c>
      <c r="P2" s="2">
        <f>B2/O2</f>
        <v>4.3864341499946511E-3</v>
      </c>
      <c r="Q2">
        <v>6.2672000000000005E-2</v>
      </c>
      <c r="R2" s="2">
        <f>B2/Q2</f>
        <v>1.9625989277508296E-3</v>
      </c>
      <c r="S2">
        <v>0.11686199999999999</v>
      </c>
      <c r="T2" s="2">
        <f>B2/S2</f>
        <v>1.0525234892437235E-3</v>
      </c>
    </row>
    <row r="3" spans="1:20" x14ac:dyDescent="0.25">
      <c r="A3">
        <v>64</v>
      </c>
      <c r="B3">
        <v>1.0219999999999999E-3</v>
      </c>
      <c r="C3">
        <v>6.4899999999999995E-4</v>
      </c>
      <c r="D3" s="2">
        <f t="shared" ref="D3:D10" si="0">B3/C3</f>
        <v>1.5747303543913713</v>
      </c>
      <c r="E3">
        <v>7.0699999999999995E-4</v>
      </c>
      <c r="F3" s="2">
        <f t="shared" ref="F3:F10" si="1">B3/E3</f>
        <v>1.4455445544554455</v>
      </c>
      <c r="G3">
        <v>7.0200000000000004E-4</v>
      </c>
      <c r="H3" s="2">
        <f t="shared" ref="H3:H10" si="2">B3/G3</f>
        <v>1.4558404558404556</v>
      </c>
      <c r="I3">
        <v>1.083E-3</v>
      </c>
      <c r="J3" s="2">
        <f t="shared" ref="J3:J10" si="3">B3/I3</f>
        <v>0.94367497691597413</v>
      </c>
      <c r="K3">
        <v>1.2649269999999999</v>
      </c>
      <c r="L3" s="2">
        <f t="shared" ref="L3:L10" si="4">B3/K3</f>
        <v>8.0795176322428087E-4</v>
      </c>
      <c r="M3">
        <v>3.0981999999999999E-2</v>
      </c>
      <c r="N3" s="2">
        <f t="shared" ref="N3:N10" si="5">B3/M3</f>
        <v>3.2986895616809758E-2</v>
      </c>
      <c r="O3">
        <v>4.5914999999999997E-2</v>
      </c>
      <c r="P3" s="2">
        <f t="shared" ref="P3:P10" si="6">B3/O3</f>
        <v>2.2258521180442119E-2</v>
      </c>
      <c r="Q3">
        <v>0.123279</v>
      </c>
      <c r="R3" s="2">
        <f t="shared" ref="R3:R10" si="7">B3/Q3</f>
        <v>8.2901386286391016E-3</v>
      </c>
      <c r="S3">
        <v>0.24047499999999999</v>
      </c>
      <c r="T3" s="2">
        <f t="shared" ref="T3:T10" si="8">B3/S3</f>
        <v>4.2499220293169765E-3</v>
      </c>
    </row>
    <row r="4" spans="1:20" x14ac:dyDescent="0.25">
      <c r="A4">
        <v>128</v>
      </c>
      <c r="B4">
        <v>5.3020000000000003E-3</v>
      </c>
      <c r="C4">
        <v>5.5290000000000001E-3</v>
      </c>
      <c r="D4" s="2">
        <f t="shared" si="0"/>
        <v>0.95894375113040342</v>
      </c>
      <c r="E4">
        <v>2.2950000000000002E-3</v>
      </c>
      <c r="F4" s="2">
        <f t="shared" si="1"/>
        <v>2.3102396514161221</v>
      </c>
      <c r="G4">
        <v>1.6949999999999999E-3</v>
      </c>
      <c r="H4" s="2">
        <f t="shared" si="2"/>
        <v>3.1280235988200595</v>
      </c>
      <c r="I4">
        <v>2.1320000000000002E-3</v>
      </c>
      <c r="J4" s="2">
        <f t="shared" si="3"/>
        <v>2.4868667917448404</v>
      </c>
      <c r="K4">
        <v>2.5612620000000001</v>
      </c>
      <c r="L4" s="2">
        <f t="shared" si="4"/>
        <v>2.0700732685683854E-3</v>
      </c>
      <c r="M4">
        <v>5.3601000000000003E-2</v>
      </c>
      <c r="N4" s="2">
        <f t="shared" si="5"/>
        <v>9.8916064998787342E-2</v>
      </c>
      <c r="O4">
        <v>0.11115899999999999</v>
      </c>
      <c r="P4" s="2">
        <f t="shared" si="6"/>
        <v>4.7697442402324604E-2</v>
      </c>
      <c r="Q4">
        <v>0.223464</v>
      </c>
      <c r="R4" s="2">
        <f t="shared" si="7"/>
        <v>2.3726416783016506E-2</v>
      </c>
      <c r="S4">
        <v>0.51445200000000002</v>
      </c>
      <c r="T4" s="2">
        <f t="shared" si="8"/>
        <v>1.0306112134854176E-2</v>
      </c>
    </row>
    <row r="5" spans="1:20" x14ac:dyDescent="0.25">
      <c r="A5">
        <v>256</v>
      </c>
      <c r="B5">
        <v>4.6829000000000003E-2</v>
      </c>
      <c r="C5">
        <v>2.5999999999999999E-2</v>
      </c>
      <c r="D5" s="2">
        <f t="shared" si="0"/>
        <v>1.8011153846153849</v>
      </c>
      <c r="E5">
        <v>1.3247999999999999E-2</v>
      </c>
      <c r="F5" s="2">
        <f t="shared" si="1"/>
        <v>3.5347977053140101</v>
      </c>
      <c r="G5">
        <v>7.9609999999999993E-3</v>
      </c>
      <c r="H5" s="2">
        <f t="shared" si="2"/>
        <v>5.8823012184398955</v>
      </c>
      <c r="I5">
        <v>1.0385E-2</v>
      </c>
      <c r="J5" s="2">
        <f t="shared" si="3"/>
        <v>4.5092922484352433</v>
      </c>
      <c r="K5">
        <v>5.2668759999999999</v>
      </c>
      <c r="L5" s="2">
        <f t="shared" si="4"/>
        <v>8.8912288802698233E-3</v>
      </c>
      <c r="M5">
        <v>0.118349</v>
      </c>
      <c r="N5" s="2">
        <f t="shared" si="5"/>
        <v>0.39568564161927861</v>
      </c>
      <c r="O5">
        <v>0.282605</v>
      </c>
      <c r="P5" s="2">
        <f t="shared" si="6"/>
        <v>0.16570478229330693</v>
      </c>
      <c r="Q5">
        <v>0.53738900000000001</v>
      </c>
      <c r="R5" s="2">
        <f t="shared" si="7"/>
        <v>8.7141716708008535E-2</v>
      </c>
      <c r="S5">
        <v>0.87962099999999999</v>
      </c>
      <c r="T5" s="2">
        <f t="shared" si="8"/>
        <v>5.3237701237237402E-2</v>
      </c>
    </row>
    <row r="6" spans="1:20" x14ac:dyDescent="0.25">
      <c r="A6">
        <v>512</v>
      </c>
      <c r="B6">
        <v>0.37099199999999999</v>
      </c>
      <c r="C6">
        <v>0.18778900000000001</v>
      </c>
      <c r="D6" s="2">
        <f t="shared" si="0"/>
        <v>1.9755789742743184</v>
      </c>
      <c r="E6">
        <v>0.10029399999999999</v>
      </c>
      <c r="F6" s="2">
        <f t="shared" si="1"/>
        <v>3.6990448082637046</v>
      </c>
      <c r="G6">
        <v>5.2974E-2</v>
      </c>
      <c r="H6" s="2">
        <f t="shared" si="2"/>
        <v>7.003284630195945</v>
      </c>
      <c r="I6">
        <v>5.4977999999999999E-2</v>
      </c>
      <c r="J6" s="2">
        <f t="shared" si="3"/>
        <v>6.7480082942267812</v>
      </c>
      <c r="K6">
        <v>10.239338999999999</v>
      </c>
      <c r="L6" s="2">
        <f t="shared" si="4"/>
        <v>3.6232026305604299E-2</v>
      </c>
      <c r="M6">
        <v>0.39414100000000002</v>
      </c>
      <c r="N6" s="2">
        <f t="shared" si="5"/>
        <v>0.94126721148015546</v>
      </c>
      <c r="O6">
        <v>0.54261300000000001</v>
      </c>
      <c r="P6" s="2">
        <f t="shared" si="6"/>
        <v>0.68371380707797269</v>
      </c>
      <c r="Q6">
        <v>0.98337399999999997</v>
      </c>
      <c r="R6" s="2">
        <f t="shared" si="7"/>
        <v>0.37726439787913857</v>
      </c>
      <c r="S6">
        <v>1.960467</v>
      </c>
      <c r="T6" s="2">
        <f t="shared" si="8"/>
        <v>0.18923654414993979</v>
      </c>
    </row>
    <row r="7" spans="1:20" x14ac:dyDescent="0.25">
      <c r="A7">
        <v>1024</v>
      </c>
      <c r="B7">
        <v>2.6623700000000001</v>
      </c>
      <c r="C7">
        <v>1.469333</v>
      </c>
      <c r="D7" s="2">
        <f t="shared" si="0"/>
        <v>1.8119582150540416</v>
      </c>
      <c r="E7">
        <v>0.74317699999999998</v>
      </c>
      <c r="F7" s="2">
        <f t="shared" si="1"/>
        <v>3.5824171092485373</v>
      </c>
      <c r="G7">
        <v>0.36115399999999998</v>
      </c>
      <c r="H7" s="2">
        <f t="shared" si="2"/>
        <v>7.3718413751474445</v>
      </c>
      <c r="I7">
        <v>0.34124700000000002</v>
      </c>
      <c r="J7" s="2">
        <f t="shared" si="3"/>
        <v>7.8018854378206983</v>
      </c>
      <c r="K7">
        <v>20.690604</v>
      </c>
      <c r="L7" s="2">
        <f t="shared" si="4"/>
        <v>0.12867531561669249</v>
      </c>
      <c r="M7">
        <v>1.0578650000000001</v>
      </c>
      <c r="N7" s="2">
        <f t="shared" si="5"/>
        <v>2.5167389033572336</v>
      </c>
      <c r="O7">
        <v>1.284143</v>
      </c>
      <c r="P7" s="2">
        <f t="shared" si="6"/>
        <v>2.0732659836170892</v>
      </c>
      <c r="Q7">
        <v>2.2009989999999999</v>
      </c>
      <c r="R7" s="2">
        <f t="shared" si="7"/>
        <v>1.2096189048700159</v>
      </c>
      <c r="S7">
        <v>4.0267629999999999</v>
      </c>
      <c r="T7" s="2">
        <f t="shared" si="8"/>
        <v>0.66116878495208187</v>
      </c>
    </row>
    <row r="8" spans="1:20" x14ac:dyDescent="0.25">
      <c r="A8">
        <v>2048</v>
      </c>
      <c r="B8">
        <v>19.280455</v>
      </c>
      <c r="C8">
        <v>9.5682069999999992</v>
      </c>
      <c r="D8" s="2">
        <f t="shared" si="0"/>
        <v>2.0150541266508974</v>
      </c>
      <c r="E8">
        <v>5.1950190000000003</v>
      </c>
      <c r="F8" s="2">
        <f t="shared" si="1"/>
        <v>3.7113348382363949</v>
      </c>
      <c r="G8">
        <v>2.6898070000000001</v>
      </c>
      <c r="H8" s="2">
        <f t="shared" si="2"/>
        <v>7.1679696721735056</v>
      </c>
      <c r="I8">
        <v>2.6117029999999999</v>
      </c>
      <c r="J8" s="2">
        <f t="shared" si="3"/>
        <v>7.3823306095677808</v>
      </c>
      <c r="K8">
        <v>41.648074000000001</v>
      </c>
      <c r="L8" s="2">
        <f t="shared" si="4"/>
        <v>0.46293749382024241</v>
      </c>
      <c r="M8">
        <v>3.5176569999999998</v>
      </c>
      <c r="N8" s="2">
        <f t="shared" si="5"/>
        <v>5.4810503127507886</v>
      </c>
      <c r="O8">
        <v>4.294187</v>
      </c>
      <c r="P8" s="2">
        <f t="shared" si="6"/>
        <v>4.4898964576996763</v>
      </c>
      <c r="Q8">
        <v>6.0363600000000002</v>
      </c>
      <c r="R8" s="2">
        <f t="shared" si="7"/>
        <v>3.194053204248918</v>
      </c>
      <c r="S8">
        <v>9.2409330000000001</v>
      </c>
      <c r="T8" s="2">
        <f t="shared" si="8"/>
        <v>2.0864186549128751</v>
      </c>
    </row>
    <row r="9" spans="1:20" x14ac:dyDescent="0.25">
      <c r="A9">
        <v>4096</v>
      </c>
      <c r="B9">
        <v>153.72747000000001</v>
      </c>
      <c r="C9">
        <v>80.318550999999999</v>
      </c>
      <c r="D9" s="2">
        <f t="shared" si="0"/>
        <v>1.913972153207794</v>
      </c>
      <c r="E9">
        <v>43.086588999999996</v>
      </c>
      <c r="F9" s="2">
        <f t="shared" si="1"/>
        <v>3.5678728246508449</v>
      </c>
      <c r="G9">
        <v>32.404924999999999</v>
      </c>
      <c r="H9" s="2">
        <f t="shared" si="2"/>
        <v>4.7439538897250966</v>
      </c>
      <c r="I9">
        <v>33.539999000000002</v>
      </c>
      <c r="J9" s="2">
        <f t="shared" si="3"/>
        <v>4.5834071133991392</v>
      </c>
      <c r="K9">
        <v>103.01713100000001</v>
      </c>
      <c r="L9" s="2">
        <f t="shared" si="4"/>
        <v>1.4922515168860604</v>
      </c>
      <c r="M9">
        <v>36.387472000000002</v>
      </c>
      <c r="N9" s="2">
        <f t="shared" si="5"/>
        <v>4.2247361949189548</v>
      </c>
      <c r="O9">
        <v>36.811630000000001</v>
      </c>
      <c r="P9" s="2">
        <f t="shared" si="6"/>
        <v>4.1760571319444431</v>
      </c>
      <c r="Q9">
        <v>41.966543999999999</v>
      </c>
      <c r="R9" s="2">
        <f t="shared" si="7"/>
        <v>3.6630957745770063</v>
      </c>
      <c r="S9">
        <v>47.564771999999998</v>
      </c>
      <c r="T9" s="2">
        <f t="shared" si="8"/>
        <v>3.2319606199310704</v>
      </c>
    </row>
    <row r="10" spans="1:20" x14ac:dyDescent="0.25">
      <c r="A10">
        <v>8192</v>
      </c>
      <c r="B10">
        <v>1231.9733650000001</v>
      </c>
      <c r="C10">
        <v>666.24164699999994</v>
      </c>
      <c r="D10" s="2">
        <f t="shared" si="0"/>
        <v>1.8491389281162727</v>
      </c>
      <c r="E10">
        <v>342.44995699999998</v>
      </c>
      <c r="F10" s="2">
        <f t="shared" si="1"/>
        <v>3.5975281638011714</v>
      </c>
      <c r="G10">
        <v>284.37917700000003</v>
      </c>
      <c r="H10" s="2">
        <f t="shared" si="2"/>
        <v>4.3321503986207821</v>
      </c>
      <c r="I10">
        <v>305.63332200000002</v>
      </c>
      <c r="J10" s="2">
        <f t="shared" si="3"/>
        <v>4.0308869364708864</v>
      </c>
      <c r="K10">
        <v>439.03109000000001</v>
      </c>
      <c r="L10" s="2">
        <f t="shared" si="4"/>
        <v>2.8061187306803261</v>
      </c>
      <c r="M10">
        <v>311.29909500000002</v>
      </c>
      <c r="N10" s="2">
        <f t="shared" si="5"/>
        <v>3.9575231177591439</v>
      </c>
      <c r="O10">
        <v>308.99205000000001</v>
      </c>
      <c r="P10" s="2">
        <f t="shared" si="6"/>
        <v>3.987071398762525</v>
      </c>
      <c r="Q10">
        <v>313.39860299999998</v>
      </c>
      <c r="R10" s="2">
        <f t="shared" si="7"/>
        <v>3.9310110294269567</v>
      </c>
      <c r="S10">
        <v>329.13714099999999</v>
      </c>
      <c r="T10" s="2">
        <f t="shared" si="8"/>
        <v>3.7430396376931525</v>
      </c>
    </row>
    <row r="14" spans="1:20" x14ac:dyDescent="0.25">
      <c r="A14" s="9" t="s">
        <v>16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6" spans="1:20" x14ac:dyDescent="0.25">
      <c r="A16" s="10" t="s">
        <v>17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</sheetData>
  <mergeCells count="2">
    <mergeCell ref="A14:Q14"/>
    <mergeCell ref="A16:N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E9"/>
    </sheetView>
  </sheetViews>
  <sheetFormatPr defaultRowHeight="15" x14ac:dyDescent="0.25"/>
  <sheetData>
    <row r="1" spans="1:6" x14ac:dyDescent="0.25">
      <c r="A1">
        <v>2</v>
      </c>
      <c r="B1">
        <v>1.975578974</v>
      </c>
      <c r="C1">
        <v>1.811958215</v>
      </c>
      <c r="D1">
        <v>2.015054127</v>
      </c>
      <c r="E1">
        <v>1.913972153207794</v>
      </c>
    </row>
    <row r="2" spans="1:6" x14ac:dyDescent="0.25">
      <c r="A2">
        <v>4</v>
      </c>
      <c r="B2">
        <v>3.699044808</v>
      </c>
      <c r="C2">
        <v>3.5824171090000001</v>
      </c>
      <c r="D2">
        <v>3.711334838</v>
      </c>
      <c r="E2">
        <v>3.5678728246508449</v>
      </c>
    </row>
    <row r="3" spans="1:6" x14ac:dyDescent="0.25">
      <c r="A3">
        <v>8</v>
      </c>
      <c r="B3">
        <v>7.0032846299999996</v>
      </c>
      <c r="C3">
        <v>7.3718413749999998</v>
      </c>
      <c r="D3">
        <v>7.1679696719999999</v>
      </c>
      <c r="E3">
        <v>4.7439538897250966</v>
      </c>
    </row>
    <row r="4" spans="1:6" x14ac:dyDescent="0.25">
      <c r="A4">
        <v>16</v>
      </c>
      <c r="B4">
        <v>6.7480082939999999</v>
      </c>
      <c r="C4">
        <v>7.8018854380000002</v>
      </c>
      <c r="D4">
        <v>7.3823306100000003</v>
      </c>
      <c r="E4">
        <v>4.5834071133991392</v>
      </c>
    </row>
    <row r="5" spans="1:6" x14ac:dyDescent="0.25">
      <c r="A5">
        <v>32</v>
      </c>
      <c r="B5">
        <v>3.6232026000000001E-2</v>
      </c>
      <c r="C5">
        <v>0.12867531600000001</v>
      </c>
      <c r="D5">
        <v>0.462937494</v>
      </c>
      <c r="E5">
        <v>1.4922515168860604</v>
      </c>
    </row>
    <row r="6" spans="1:6" x14ac:dyDescent="0.25">
      <c r="A6">
        <v>64</v>
      </c>
      <c r="B6">
        <v>0.94126721099999999</v>
      </c>
      <c r="C6">
        <v>2.5167389029999998</v>
      </c>
      <c r="D6">
        <v>5.4810503129999999</v>
      </c>
      <c r="E6">
        <v>4.2247361949189548</v>
      </c>
    </row>
    <row r="7" spans="1:6" x14ac:dyDescent="0.25">
      <c r="A7">
        <v>128</v>
      </c>
      <c r="B7">
        <v>0.68371380699999995</v>
      </c>
      <c r="C7">
        <v>2.0732659839999998</v>
      </c>
      <c r="D7">
        <v>4.4898964579999996</v>
      </c>
      <c r="E7">
        <v>4.1760571319444431</v>
      </c>
    </row>
    <row r="8" spans="1:6" x14ac:dyDescent="0.25">
      <c r="A8">
        <v>256</v>
      </c>
      <c r="B8">
        <v>0.377264398</v>
      </c>
      <c r="C8">
        <v>1.2096189049999999</v>
      </c>
      <c r="D8">
        <v>3.1940532039999998</v>
      </c>
      <c r="E8">
        <v>3.6630957745770063</v>
      </c>
    </row>
    <row r="9" spans="1:6" x14ac:dyDescent="0.25">
      <c r="A9">
        <v>512</v>
      </c>
      <c r="B9">
        <v>0.18923654400000001</v>
      </c>
      <c r="C9">
        <v>0.66116878499999998</v>
      </c>
      <c r="D9">
        <v>2.0864186550000001</v>
      </c>
      <c r="E9">
        <v>3.2319606199310704</v>
      </c>
    </row>
    <row r="13" spans="1:6" x14ac:dyDescent="0.25">
      <c r="A13">
        <v>32</v>
      </c>
      <c r="B13">
        <v>0.22003577799999999</v>
      </c>
      <c r="C13">
        <v>0.19370078700000001</v>
      </c>
      <c r="D13">
        <v>0.102329451</v>
      </c>
      <c r="E13">
        <v>1.92017E-4</v>
      </c>
      <c r="F13">
        <v>8.8763799999999997E-3</v>
      </c>
    </row>
    <row r="14" spans="1:6" x14ac:dyDescent="0.25">
      <c r="A14">
        <v>64</v>
      </c>
      <c r="B14">
        <v>1.445544554</v>
      </c>
      <c r="C14">
        <v>1.455840456</v>
      </c>
      <c r="D14">
        <v>0.94367497700000003</v>
      </c>
      <c r="E14">
        <v>8.0795200000000002E-4</v>
      </c>
      <c r="F14">
        <v>3.2986896000000002E-2</v>
      </c>
    </row>
    <row r="15" spans="1:6" x14ac:dyDescent="0.25">
      <c r="A15">
        <v>128</v>
      </c>
      <c r="B15">
        <v>2.3102396509999998</v>
      </c>
      <c r="C15">
        <v>3.128023599</v>
      </c>
      <c r="D15">
        <v>2.4868667919999998</v>
      </c>
      <c r="E15">
        <v>2.070073E-3</v>
      </c>
      <c r="F15">
        <v>9.8916064999999997E-2</v>
      </c>
    </row>
    <row r="16" spans="1:6" x14ac:dyDescent="0.25">
      <c r="A16">
        <v>256</v>
      </c>
      <c r="B16">
        <v>3.5347977049999999</v>
      </c>
      <c r="C16">
        <v>5.8823012180000003</v>
      </c>
      <c r="D16">
        <v>4.5092922480000004</v>
      </c>
      <c r="E16">
        <v>8.8912290000000005E-3</v>
      </c>
      <c r="F16">
        <v>0.395685642</v>
      </c>
    </row>
    <row r="17" spans="1:6" x14ac:dyDescent="0.25">
      <c r="A17">
        <v>512</v>
      </c>
      <c r="B17">
        <v>3.699044808</v>
      </c>
      <c r="C17">
        <v>7.0032846299999996</v>
      </c>
      <c r="D17">
        <v>6.7480082939999999</v>
      </c>
      <c r="E17">
        <v>3.6232026000000001E-2</v>
      </c>
      <c r="F17">
        <v>0.94126721099999999</v>
      </c>
    </row>
    <row r="18" spans="1:6" x14ac:dyDescent="0.25">
      <c r="A18">
        <v>1024</v>
      </c>
      <c r="B18">
        <v>3.5824171090000001</v>
      </c>
      <c r="C18">
        <v>7.3718413749999998</v>
      </c>
      <c r="D18">
        <v>7.8018854380000002</v>
      </c>
      <c r="E18">
        <v>0.12867531600000001</v>
      </c>
      <c r="F18">
        <v>2.5167389029999998</v>
      </c>
    </row>
    <row r="19" spans="1:6" x14ac:dyDescent="0.25">
      <c r="A19">
        <v>2048</v>
      </c>
      <c r="B19">
        <v>3.711334838</v>
      </c>
      <c r="C19">
        <v>7.1679696719999999</v>
      </c>
      <c r="D19">
        <v>7.3823306100000003</v>
      </c>
      <c r="E19">
        <v>0.462937494</v>
      </c>
      <c r="F19">
        <v>5.4810503129999999</v>
      </c>
    </row>
    <row r="20" spans="1:6" x14ac:dyDescent="0.25">
      <c r="A20">
        <v>4096</v>
      </c>
      <c r="B20">
        <v>3.5678728249999998</v>
      </c>
      <c r="C20">
        <v>4.7439538900000002</v>
      </c>
      <c r="D20">
        <v>4.5834071129999998</v>
      </c>
      <c r="E20">
        <v>1.4922515169999999</v>
      </c>
      <c r="F20">
        <v>4.2247361950000002</v>
      </c>
    </row>
    <row r="21" spans="1:6" x14ac:dyDescent="0.25">
      <c r="A21">
        <v>8196</v>
      </c>
      <c r="B21">
        <v>3.5975281639999999</v>
      </c>
      <c r="C21">
        <v>4.3321503989999997</v>
      </c>
      <c r="D21">
        <v>4.0308869359999999</v>
      </c>
      <c r="E21">
        <v>2.8061187310000002</v>
      </c>
      <c r="F21">
        <v>3.9575231180000001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D1" sqref="D1"/>
    </sheetView>
  </sheetViews>
  <sheetFormatPr defaultRowHeight="15" x14ac:dyDescent="0.25"/>
  <sheetData>
    <row r="1" spans="1:19" x14ac:dyDescent="0.25">
      <c r="B1">
        <v>2</v>
      </c>
      <c r="D1">
        <v>4</v>
      </c>
      <c r="F1">
        <v>8</v>
      </c>
      <c r="H1">
        <v>16</v>
      </c>
      <c r="J1">
        <v>32</v>
      </c>
      <c r="L1">
        <v>64</v>
      </c>
      <c r="N1">
        <v>128</v>
      </c>
      <c r="P1">
        <v>256</v>
      </c>
      <c r="R1">
        <v>512</v>
      </c>
    </row>
    <row r="2" spans="1:19" x14ac:dyDescent="0.25">
      <c r="A2">
        <v>32</v>
      </c>
      <c r="B2">
        <v>0.36826347305389223</v>
      </c>
      <c r="C2" s="5">
        <f>((1/B2) - (1/ 2))/(1 - (1/2))</f>
        <v>4.4308943089430892</v>
      </c>
      <c r="D2">
        <v>0.22003577817531306</v>
      </c>
      <c r="E2" s="5">
        <f>((1/D2) - (1/ 4))/(1 - (1/4))</f>
        <v>5.7262872628726287</v>
      </c>
      <c r="F2">
        <v>0.19370078740157481</v>
      </c>
      <c r="G2" s="5">
        <f>((1/F2) - (1/ 8))/(1 - (1/8))</f>
        <v>5.7572590011614393</v>
      </c>
      <c r="H2">
        <v>0.10232945091514144</v>
      </c>
      <c r="I2" s="5">
        <f>((1/H2) - (1/ 16))/(1 - (1/16))</f>
        <v>10.357181571815717</v>
      </c>
      <c r="J2">
        <v>1.9201738459833243E-4</v>
      </c>
      <c r="K2" s="5">
        <f>((1/J2) - (1/ 32))/(1 - (1/32))</f>
        <v>5375.8250721216882</v>
      </c>
      <c r="L2">
        <v>8.8763801688677216E-3</v>
      </c>
      <c r="M2" s="5">
        <f>((1/L2) - (1/ 64))/(1 - (1/64))</f>
        <v>114.43089430894307</v>
      </c>
      <c r="N2">
        <v>4.3864341499946511E-3</v>
      </c>
      <c r="O2" s="5">
        <f>((1/N2) - (1/ 128))/(1 - (1/128))</f>
        <v>229.76281928173611</v>
      </c>
      <c r="P2">
        <v>1.9625989277508296E-3</v>
      </c>
      <c r="Q2" s="5">
        <f>((1/P2) - (1/ 256))/(1 - (1/256))</f>
        <v>511.52268452096291</v>
      </c>
      <c r="R2">
        <v>1.0525234892437235E-3</v>
      </c>
      <c r="S2" s="5">
        <f>((1/R2) - (1/ 512))/(1 - (1/512))</f>
        <v>951.95489475442685</v>
      </c>
    </row>
    <row r="3" spans="1:19" x14ac:dyDescent="0.25">
      <c r="A3">
        <v>64</v>
      </c>
      <c r="B3">
        <v>1.5747303543913713</v>
      </c>
      <c r="C3" s="5">
        <f t="shared" ref="C3:C10" si="0">((1/B3) - (1/ 2))/(1 - (1/2))</f>
        <v>0.27005870841487289</v>
      </c>
      <c r="D3">
        <v>1.4455445544554455</v>
      </c>
      <c r="E3" s="5">
        <f t="shared" ref="E3:E10" si="1">((1/D3) - (1/ 4))/(1 - (1/4))</f>
        <v>0.58904109589041098</v>
      </c>
      <c r="F3">
        <v>1.4558404558404556</v>
      </c>
      <c r="G3" s="5">
        <f t="shared" ref="G3:G10" si="2">((1/F3) - (1/ 8))/(1 - (1/8))</f>
        <v>0.6421582331562764</v>
      </c>
      <c r="H3">
        <v>0.94367497691597413</v>
      </c>
      <c r="I3" s="5">
        <f t="shared" ref="I3:I10" si="3">((1/H3) - (1/ 16))/(1 - (1/16))</f>
        <v>1.063666014350946</v>
      </c>
      <c r="J3">
        <v>8.0795176322428087E-4</v>
      </c>
      <c r="K3" s="5">
        <f t="shared" ref="K3:K10" si="4">((1/J3) - (1/ 32))/(1 - (1/32))</f>
        <v>1277.5911242977086</v>
      </c>
      <c r="L3">
        <v>3.2986895616809758E-2</v>
      </c>
      <c r="M3" s="5">
        <f t="shared" ref="M3:M10" si="5">((1/L3) - (1/ 64))/(1 - (1/64))</f>
        <v>30.780387040661015</v>
      </c>
      <c r="N3">
        <v>2.2258521180442119E-2</v>
      </c>
      <c r="O3" s="5">
        <f t="shared" ref="O3:O10" si="6">((1/N3) - (1/ 128))/(1 - (1/128))</f>
        <v>45.272493335593325</v>
      </c>
      <c r="P3">
        <v>8.2901386286391016E-3</v>
      </c>
      <c r="Q3" s="5">
        <f t="shared" ref="Q3:Q10" si="7">((1/P3) - (1/ 256))/(1 - (1/256))</f>
        <v>121.09436322474198</v>
      </c>
      <c r="R3">
        <v>4.2499220293169765E-3</v>
      </c>
      <c r="S3" s="5">
        <f t="shared" ref="S3:S10" si="8">((1/R3) - (1/ 512))/(1 - (1/512))</f>
        <v>235.75694409871286</v>
      </c>
    </row>
    <row r="4" spans="1:19" x14ac:dyDescent="0.25">
      <c r="A4">
        <v>128</v>
      </c>
      <c r="B4">
        <v>0.95894375113040342</v>
      </c>
      <c r="C4" s="5">
        <f t="shared" si="0"/>
        <v>1.0856280648811767</v>
      </c>
      <c r="D4">
        <v>2.3102396514161221</v>
      </c>
      <c r="E4" s="5">
        <f t="shared" si="1"/>
        <v>0.24380736828869609</v>
      </c>
      <c r="F4">
        <v>3.1280235988200595</v>
      </c>
      <c r="G4" s="5">
        <f t="shared" si="2"/>
        <v>0.22250363744139673</v>
      </c>
      <c r="H4">
        <v>2.4868667917448404</v>
      </c>
      <c r="I4" s="5">
        <f t="shared" si="3"/>
        <v>0.36225323777190999</v>
      </c>
      <c r="J4">
        <v>2.0700732685683854E-3</v>
      </c>
      <c r="K4" s="5">
        <f t="shared" si="4"/>
        <v>498.62548520947666</v>
      </c>
      <c r="L4">
        <v>9.8916064998787342E-2</v>
      </c>
      <c r="M4" s="5">
        <f t="shared" si="5"/>
        <v>10.25417781849317</v>
      </c>
      <c r="N4">
        <v>4.7697442402324604E-2</v>
      </c>
      <c r="O4" s="5">
        <f t="shared" si="6"/>
        <v>21.122693263870115</v>
      </c>
      <c r="P4">
        <v>2.3726416783016506E-2</v>
      </c>
      <c r="Q4" s="5">
        <f t="shared" si="7"/>
        <v>42.308475529027149</v>
      </c>
      <c r="R4">
        <v>1.0306112134854176E-2</v>
      </c>
      <c r="S4" s="5">
        <f t="shared" si="8"/>
        <v>97.217725320209254</v>
      </c>
    </row>
    <row r="5" spans="1:19" x14ac:dyDescent="0.25">
      <c r="A5">
        <v>256</v>
      </c>
      <c r="B5">
        <v>1.8011153846153849</v>
      </c>
      <c r="C5" s="5">
        <f t="shared" si="0"/>
        <v>0.11042302846526697</v>
      </c>
      <c r="D5">
        <v>3.5347977053140101</v>
      </c>
      <c r="E5" s="5">
        <f t="shared" si="1"/>
        <v>4.3868827720714355E-2</v>
      </c>
      <c r="F5">
        <v>5.8823012184398955</v>
      </c>
      <c r="G5" s="5">
        <f t="shared" si="2"/>
        <v>5.1430279771692122E-2</v>
      </c>
      <c r="H5">
        <v>4.5092922484352433</v>
      </c>
      <c r="I5" s="5">
        <f t="shared" si="3"/>
        <v>0.1698819107817805</v>
      </c>
      <c r="J5">
        <v>8.8912288802698233E-3</v>
      </c>
      <c r="K5" s="5">
        <f t="shared" si="4"/>
        <v>116.06621138404034</v>
      </c>
      <c r="L5">
        <v>0.39568564161927861</v>
      </c>
      <c r="M5" s="5">
        <f t="shared" si="5"/>
        <v>2.5515009522996022</v>
      </c>
      <c r="N5">
        <v>0.16570478229330693</v>
      </c>
      <c r="O5" s="5">
        <f t="shared" si="6"/>
        <v>6.0744731669907077</v>
      </c>
      <c r="P5">
        <v>8.7141716708008535E-2</v>
      </c>
      <c r="Q5" s="5">
        <f t="shared" si="7"/>
        <v>11.516640643743884</v>
      </c>
      <c r="R5">
        <v>5.3237701237237402E-2</v>
      </c>
      <c r="S5" s="5">
        <f t="shared" si="8"/>
        <v>18.818482776512237</v>
      </c>
    </row>
    <row r="6" spans="1:19" x14ac:dyDescent="0.25">
      <c r="A6">
        <v>512</v>
      </c>
      <c r="B6">
        <v>1.9755789742743184</v>
      </c>
      <c r="C6" s="5">
        <f t="shared" si="0"/>
        <v>1.2361452538060202E-2</v>
      </c>
      <c r="D6">
        <v>3.6990448082637046</v>
      </c>
      <c r="E6" s="5">
        <f t="shared" si="1"/>
        <v>2.7120081654950317E-2</v>
      </c>
      <c r="F6">
        <v>7.003284630195945</v>
      </c>
      <c r="G6" s="5">
        <f t="shared" si="2"/>
        <v>2.0331589745485466E-2</v>
      </c>
      <c r="H6">
        <v>6.7480082942267812</v>
      </c>
      <c r="I6" s="5">
        <f t="shared" si="3"/>
        <v>9.1404666407900972E-2</v>
      </c>
      <c r="J6">
        <v>3.6232026305604299E-2</v>
      </c>
      <c r="K6" s="5">
        <f t="shared" si="4"/>
        <v>28.457952662573714</v>
      </c>
      <c r="L6">
        <v>0.94126721148015546</v>
      </c>
      <c r="M6" s="5">
        <f t="shared" si="5"/>
        <v>1.0633880095647468</v>
      </c>
      <c r="N6">
        <v>0.68371380707797269</v>
      </c>
      <c r="O6" s="5">
        <f t="shared" si="6"/>
        <v>1.4662427935284128</v>
      </c>
      <c r="P6">
        <v>0.37726439787913857</v>
      </c>
      <c r="Q6" s="5">
        <f t="shared" si="7"/>
        <v>2.6571341108142912</v>
      </c>
      <c r="R6">
        <v>0.18923654414993979</v>
      </c>
      <c r="S6" s="5">
        <f t="shared" si="8"/>
        <v>5.2927759051165477</v>
      </c>
    </row>
    <row r="7" spans="1:19" x14ac:dyDescent="0.25">
      <c r="A7">
        <v>1024</v>
      </c>
      <c r="B7">
        <v>1.8119582150540416</v>
      </c>
      <c r="C7" s="5">
        <f t="shared" si="0"/>
        <v>0.10377821264512432</v>
      </c>
      <c r="D7">
        <v>3.5824171092485373</v>
      </c>
      <c r="E7" s="5">
        <f t="shared" si="1"/>
        <v>3.8854854884933308E-2</v>
      </c>
      <c r="F7">
        <v>7.3718413751474445</v>
      </c>
      <c r="G7" s="5">
        <f t="shared" si="2"/>
        <v>1.2172935070203275E-2</v>
      </c>
      <c r="H7">
        <v>7.8018854378206983</v>
      </c>
      <c r="I7" s="5">
        <f t="shared" si="3"/>
        <v>7.0052421964890949E-2</v>
      </c>
      <c r="J7">
        <v>0.12867531561669249</v>
      </c>
      <c r="K7" s="5">
        <f t="shared" si="4"/>
        <v>7.9899337565717277</v>
      </c>
      <c r="L7">
        <v>2.5167389033572336</v>
      </c>
      <c r="M7" s="5">
        <f t="shared" si="5"/>
        <v>0.38777355013265125</v>
      </c>
      <c r="N7">
        <v>2.0732659836170892</v>
      </c>
      <c r="O7" s="5">
        <f t="shared" si="6"/>
        <v>0.4782546448831822</v>
      </c>
      <c r="P7">
        <v>1.2096189048700159</v>
      </c>
      <c r="Q7" s="5">
        <f t="shared" si="7"/>
        <v>0.82602707435885481</v>
      </c>
      <c r="R7">
        <v>0.66116878495208187</v>
      </c>
      <c r="S7" s="5">
        <f t="shared" si="8"/>
        <v>1.5134759800515274</v>
      </c>
    </row>
    <row r="8" spans="1:19" x14ac:dyDescent="0.25">
      <c r="A8">
        <v>2048</v>
      </c>
      <c r="B8">
        <v>2.0150541266508974</v>
      </c>
      <c r="C8" s="5">
        <f t="shared" si="0"/>
        <v>-7.4708299155804569E-3</v>
      </c>
      <c r="D8">
        <v>3.7113348382363949</v>
      </c>
      <c r="E8" s="5">
        <f t="shared" si="1"/>
        <v>2.5926445546366361E-2</v>
      </c>
      <c r="F8">
        <v>7.1679696721735056</v>
      </c>
      <c r="G8" s="5">
        <f t="shared" si="2"/>
        <v>1.6582307241785981E-2</v>
      </c>
      <c r="H8">
        <v>7.3823306095677808</v>
      </c>
      <c r="I8" s="5">
        <f t="shared" si="3"/>
        <v>7.7822482232222559E-2</v>
      </c>
      <c r="J8">
        <v>0.46293749382024241</v>
      </c>
      <c r="K8" s="5">
        <f t="shared" si="4"/>
        <v>2.1975420236075442</v>
      </c>
      <c r="L8">
        <v>5.4810503127507886</v>
      </c>
      <c r="M8" s="5">
        <f t="shared" si="5"/>
        <v>0.16946974836137721</v>
      </c>
      <c r="N8">
        <v>4.4898964576996763</v>
      </c>
      <c r="O8" s="5">
        <f t="shared" si="6"/>
        <v>0.21660198837443304</v>
      </c>
      <c r="P8">
        <v>3.194053204248918</v>
      </c>
      <c r="Q8" s="5">
        <f t="shared" si="7"/>
        <v>0.31038802624466177</v>
      </c>
      <c r="R8">
        <v>2.0864186549128751</v>
      </c>
      <c r="S8" s="5">
        <f t="shared" si="8"/>
        <v>0.4782711915206348</v>
      </c>
    </row>
    <row r="9" spans="1:19" x14ac:dyDescent="0.25">
      <c r="A9">
        <v>4096</v>
      </c>
      <c r="B9">
        <v>1.913972153207794</v>
      </c>
      <c r="C9" s="5">
        <f t="shared" si="0"/>
        <v>4.4947282356237128E-2</v>
      </c>
      <c r="D9">
        <v>3.5678728246508449</v>
      </c>
      <c r="E9" s="5">
        <f t="shared" si="1"/>
        <v>4.0372064493960171E-2</v>
      </c>
      <c r="F9">
        <v>4.7439538897250966</v>
      </c>
      <c r="G9" s="5">
        <f t="shared" si="2"/>
        <v>9.8051004528617119E-2</v>
      </c>
      <c r="H9">
        <v>4.5834071133991392</v>
      </c>
      <c r="I9" s="5">
        <f t="shared" si="3"/>
        <v>0.16605685980087573</v>
      </c>
      <c r="J9">
        <v>1.4922515168860604</v>
      </c>
      <c r="K9" s="5">
        <f t="shared" si="4"/>
        <v>0.6594872966614439</v>
      </c>
      <c r="L9">
        <v>4.2247361949189548</v>
      </c>
      <c r="M9" s="5">
        <f t="shared" si="5"/>
        <v>0.22458531548854832</v>
      </c>
      <c r="N9">
        <v>4.1760571319444431</v>
      </c>
      <c r="O9" s="5">
        <f t="shared" si="6"/>
        <v>0.23347182409653697</v>
      </c>
      <c r="P9">
        <v>3.6630957745770063</v>
      </c>
      <c r="Q9" s="5">
        <f t="shared" si="7"/>
        <v>0.27014212787619241</v>
      </c>
      <c r="R9">
        <v>3.2319606199310704</v>
      </c>
      <c r="S9" s="5">
        <f t="shared" si="8"/>
        <v>0.30805826186688262</v>
      </c>
    </row>
    <row r="10" spans="1:19" x14ac:dyDescent="0.25">
      <c r="A10">
        <v>8192</v>
      </c>
      <c r="B10">
        <v>1.8491389281162727</v>
      </c>
      <c r="C10" s="5">
        <f t="shared" si="0"/>
        <v>8.158449837915116E-2</v>
      </c>
      <c r="D10">
        <v>3.5975281638011714</v>
      </c>
      <c r="E10" s="5">
        <f t="shared" si="1"/>
        <v>3.7291515903294936E-2</v>
      </c>
      <c r="F10">
        <v>4.3321503986207821</v>
      </c>
      <c r="G10" s="5">
        <f t="shared" si="2"/>
        <v>0.12095113656477932</v>
      </c>
      <c r="H10">
        <v>4.0308869364708864</v>
      </c>
      <c r="I10" s="5">
        <f t="shared" si="3"/>
        <v>0.19795664911419034</v>
      </c>
      <c r="J10">
        <v>2.8061187306803261</v>
      </c>
      <c r="K10" s="5">
        <f t="shared" si="4"/>
        <v>0.33560166045918038</v>
      </c>
      <c r="L10">
        <v>3.9575231177591439</v>
      </c>
      <c r="M10" s="5">
        <f t="shared" si="5"/>
        <v>0.24082112984513482</v>
      </c>
      <c r="N10">
        <v>3.987071398762525</v>
      </c>
      <c r="O10" s="5">
        <f t="shared" si="6"/>
        <v>0.24491152906585048</v>
      </c>
      <c r="P10">
        <v>3.9310110294269567</v>
      </c>
      <c r="Q10" s="5">
        <f t="shared" si="7"/>
        <v>0.25146351198215433</v>
      </c>
      <c r="R10">
        <v>3.7430396376931525</v>
      </c>
      <c r="S10" s="5">
        <f t="shared" si="8"/>
        <v>0.26572842198849583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Parallel</vt:lpstr>
      <vt:lpstr>Sheet4</vt:lpstr>
      <vt:lpstr>Sheet3</vt:lpstr>
      <vt:lpstr>Karp-Flatt Metric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Jahnavi</cp:lastModifiedBy>
  <dcterms:created xsi:type="dcterms:W3CDTF">2015-10-31T19:56:26Z</dcterms:created>
  <dcterms:modified xsi:type="dcterms:W3CDTF">2015-11-05T03:58:48Z</dcterms:modified>
</cp:coreProperties>
</file>