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0" windowHeight="8190"/>
  </bookViews>
  <sheets>
    <sheet name="テスト仕様書" sheetId="2" r:id="rId1"/>
    <sheet name="data" sheetId="3" r:id="rId2"/>
    <sheet name="license" sheetId="4" r:id="rId3"/>
  </sheets>
  <calcPr calcId="145621"/>
</workbook>
</file>

<file path=xl/calcChain.xml><?xml version="1.0" encoding="utf-8"?>
<calcChain xmlns="http://schemas.openxmlformats.org/spreadsheetml/2006/main">
  <c r="B12" i="2" l="1"/>
  <c r="R12" i="2"/>
  <c r="S12" i="2"/>
  <c r="B11" i="2"/>
  <c r="R11" i="2"/>
  <c r="S1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0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B9" i="2"/>
  <c r="F8" i="2"/>
  <c r="E8" i="2"/>
  <c r="D8" i="2"/>
  <c r="C8" i="2"/>
  <c r="C9" i="2" s="1"/>
  <c r="C10" i="2" s="1"/>
  <c r="B8" i="2"/>
  <c r="B7" i="2"/>
  <c r="B6" i="2"/>
  <c r="F5" i="2"/>
  <c r="F6" i="2" s="1"/>
  <c r="F7" i="2" s="1"/>
  <c r="E5" i="2"/>
  <c r="E6" i="2" s="1"/>
  <c r="E7" i="2" s="1"/>
  <c r="D5" i="2"/>
  <c r="D6" i="2" s="1"/>
  <c r="D7" i="2" s="1"/>
  <c r="C5" i="2"/>
  <c r="C6" i="2" s="1"/>
  <c r="C7" i="2" s="1"/>
  <c r="R23" i="2"/>
  <c r="S23" i="2"/>
  <c r="R18" i="2"/>
  <c r="S18" i="2"/>
  <c r="R19" i="2"/>
  <c r="S19" i="2"/>
  <c r="R20" i="2"/>
  <c r="S20" i="2"/>
  <c r="R21" i="2"/>
  <c r="S21" i="2"/>
  <c r="R22" i="2"/>
  <c r="S22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S8" i="2"/>
  <c r="R8" i="2"/>
  <c r="S52" i="2"/>
  <c r="S51" i="2"/>
  <c r="S50" i="2"/>
  <c r="S49" i="2"/>
  <c r="S48" i="2"/>
  <c r="S47" i="2"/>
  <c r="S17" i="2"/>
  <c r="S16" i="2"/>
  <c r="S15" i="2"/>
  <c r="S14" i="2"/>
  <c r="S13" i="2"/>
  <c r="S10" i="2"/>
  <c r="S9" i="2"/>
  <c r="S7" i="2"/>
  <c r="S6" i="2"/>
  <c r="S5" i="2"/>
  <c r="R52" i="2"/>
  <c r="R51" i="2"/>
  <c r="R50" i="2"/>
  <c r="R49" i="2"/>
  <c r="R48" i="2"/>
  <c r="R47" i="2"/>
  <c r="R17" i="2"/>
  <c r="R16" i="2"/>
  <c r="R15" i="2"/>
  <c r="R14" i="2"/>
  <c r="R13" i="2"/>
  <c r="R10" i="2"/>
  <c r="R9" i="2"/>
  <c r="R7" i="2"/>
  <c r="R5" i="2"/>
  <c r="R6" i="2"/>
  <c r="B5" i="2"/>
  <c r="A10" i="2" l="1"/>
  <c r="C11" i="2"/>
  <c r="A11" i="2" s="1"/>
  <c r="A8" i="2"/>
  <c r="A6" i="2"/>
  <c r="A7" i="2"/>
  <c r="A5" i="2"/>
  <c r="A9" i="2"/>
  <c r="C12" i="2" l="1"/>
  <c r="A12" i="2" s="1"/>
  <c r="C13" i="2" l="1"/>
  <c r="A13" i="2" s="1"/>
  <c r="C14" i="2" l="1"/>
  <c r="C15" i="2" s="1"/>
  <c r="A14" i="2" l="1"/>
  <c r="A15" i="2"/>
  <c r="C16" i="2"/>
  <c r="C17" i="2" l="1"/>
  <c r="A16" i="2"/>
  <c r="A17" i="2" l="1"/>
  <c r="C18" i="2"/>
  <c r="A18" i="2" l="1"/>
  <c r="C19" i="2"/>
  <c r="A19" i="2" l="1"/>
  <c r="C20" i="2"/>
  <c r="C21" i="2" l="1"/>
  <c r="A20" i="2"/>
  <c r="A21" i="2" l="1"/>
  <c r="C22" i="2"/>
  <c r="A22" i="2" l="1"/>
  <c r="C23" i="2"/>
  <c r="A23" i="2" l="1"/>
  <c r="C24" i="2"/>
  <c r="C25" i="2" l="1"/>
  <c r="A24" i="2"/>
  <c r="A25" i="2" l="1"/>
  <c r="C26" i="2"/>
  <c r="C27" i="2" l="1"/>
  <c r="A26" i="2"/>
  <c r="A27" i="2" l="1"/>
  <c r="C28" i="2"/>
  <c r="A28" i="2" l="1"/>
  <c r="C29" i="2"/>
  <c r="A29" i="2" l="1"/>
  <c r="C30" i="2"/>
  <c r="C31" i="2" l="1"/>
  <c r="A30" i="2"/>
  <c r="C32" i="2" l="1"/>
  <c r="A31" i="2"/>
  <c r="A32" i="2" l="1"/>
  <c r="C33" i="2"/>
  <c r="A33" i="2" l="1"/>
  <c r="C34" i="2"/>
  <c r="A34" i="2" l="1"/>
  <c r="C35" i="2"/>
  <c r="A35" i="2" l="1"/>
  <c r="C36" i="2"/>
  <c r="C37" i="2" l="1"/>
  <c r="A36" i="2"/>
  <c r="A37" i="2" l="1"/>
  <c r="C38" i="2"/>
  <c r="C39" i="2" l="1"/>
  <c r="A38" i="2"/>
  <c r="C40" i="2" l="1"/>
  <c r="A39" i="2"/>
  <c r="A40" i="2" l="1"/>
  <c r="C41" i="2"/>
  <c r="A41" i="2" l="1"/>
  <c r="C42" i="2"/>
  <c r="A42" i="2" l="1"/>
  <c r="C43" i="2"/>
  <c r="A43" i="2" l="1"/>
  <c r="C44" i="2"/>
  <c r="A44" i="2" l="1"/>
  <c r="C45" i="2"/>
  <c r="A45" i="2" l="1"/>
  <c r="C46" i="2"/>
  <c r="A46" i="2" l="1"/>
  <c r="C47" i="2"/>
  <c r="A47" i="2" l="1"/>
  <c r="C48" i="2"/>
  <c r="A48" i="2" l="1"/>
  <c r="C49" i="2"/>
  <c r="A49" i="2" l="1"/>
  <c r="C50" i="2"/>
  <c r="A50" i="2" l="1"/>
  <c r="C51" i="2"/>
  <c r="A51" i="2" l="1"/>
  <c r="C52" i="2"/>
  <c r="A52" i="2" s="1"/>
</calcChain>
</file>

<file path=xl/sharedStrings.xml><?xml version="1.0" encoding="utf-8"?>
<sst xmlns="http://schemas.openxmlformats.org/spreadsheetml/2006/main" count="137" uniqueCount="119">
  <si>
    <t>No.</t>
  </si>
  <si>
    <t>テストケース名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</si>
  <si>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</si>
  <si>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</si>
  <si>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</si>
  <si>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</si>
  <si>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</si>
  <si>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</si>
  <si>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</si>
  <si>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</si>
  <si>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</si>
  <si>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操作名</t>
  </si>
  <si>
    <t>関数</t>
  </si>
  <si>
    <t>説明</t>
  </si>
  <si>
    <t>IEを開く</t>
  </si>
  <si>
    <t>InternetExplorerを開く。</t>
  </si>
  <si>
    <t>IEを閉じる</t>
  </si>
  <si>
    <t>InternetExplorerを閉じる。</t>
  </si>
  <si>
    <t>最大表示にする</t>
  </si>
  <si>
    <t>InternetExplorerを最大表示にする。</t>
  </si>
  <si>
    <t>標準表示にする</t>
  </si>
  <si>
    <t>InternetExplorerを標準表示にする。</t>
  </si>
  <si>
    <t>待機する</t>
  </si>
  <si>
    <t>URLで遷移する</t>
  </si>
  <si>
    <t>URL「%0」で遷移する。</t>
  </si>
  <si>
    <t>指定フレームをアクティブにする</t>
  </si>
  <si>
    <t>%0番目のフレームをアクティブにする。</t>
  </si>
  <si>
    <t>要素を取得する（ID指定）</t>
  </si>
  <si>
    <t>ID「%0」のHTML要素を取得する。</t>
  </si>
  <si>
    <t>要素を取得する（NAME・インデックス指定）</t>
  </si>
  <si>
    <t>要素を取得する（TAG・インデックス指定）</t>
  </si>
  <si>
    <t>要素を取得する（CLASS・インデックス指定）</t>
  </si>
  <si>
    <t>スクリーンショットを撮る</t>
  </si>
  <si>
    <t>スクリーンショットを撮る（アクティブ画面のみ）</t>
  </si>
  <si>
    <t>フォーカスを当てる</t>
    <phoneticPr fontId="3"/>
  </si>
  <si>
    <t>取得項目にフォーカスを当てる。</t>
    <rPh sb="0" eb="2">
      <t>シュトク</t>
    </rPh>
    <phoneticPr fontId="3"/>
  </si>
  <si>
    <t>取得項目に「%0」を入力する。</t>
    <rPh sb="0" eb="2">
      <t>シュトク</t>
    </rPh>
    <phoneticPr fontId="3"/>
  </si>
  <si>
    <t>取得項目の候補値をインデックス「%0」で選択する。</t>
    <rPh sb="0" eb="2">
      <t>シュトク</t>
    </rPh>
    <rPh sb="5" eb="8">
      <t>コウホアタイ</t>
    </rPh>
    <phoneticPr fontId="3"/>
  </si>
  <si>
    <t>入力する</t>
    <phoneticPr fontId="3"/>
  </si>
  <si>
    <t>選択する</t>
    <phoneticPr fontId="3"/>
  </si>
  <si>
    <t>クリックする</t>
    <phoneticPr fontId="3"/>
  </si>
  <si>
    <t>取得項目をクリックする。</t>
    <rPh sb="0" eb="2">
      <t>シュトク</t>
    </rPh>
    <phoneticPr fontId="3"/>
  </si>
  <si>
    <t>キー入力する</t>
    <rPh sb="2" eb="4">
      <t>ニュウリョク</t>
    </rPh>
    <phoneticPr fontId="3"/>
  </si>
  <si>
    <t>アクティブ画面へ「%0」をキー入力する。</t>
    <rPh sb="5" eb="7">
      <t>ガメン</t>
    </rPh>
    <rPh sb="15" eb="17">
      <t>ニュウリョク</t>
    </rPh>
    <phoneticPr fontId="3"/>
  </si>
  <si>
    <t>スクリーンショットを撮る。</t>
    <phoneticPr fontId="3"/>
  </si>
  <si>
    <t>スクリーンショットを撮る。（アクティブ画面のみ）</t>
    <phoneticPr fontId="3"/>
  </si>
  <si>
    <t>値を検証する</t>
    <rPh sb="0" eb="1">
      <t>アタイ</t>
    </rPh>
    <phoneticPr fontId="3"/>
  </si>
  <si>
    <t>操作名</t>
    <rPh sb="2" eb="3">
      <t>メイ</t>
    </rPh>
    <phoneticPr fontId="3"/>
  </si>
  <si>
    <t>操作コマンド</t>
    <rPh sb="0" eb="2">
      <t>ソウサ</t>
    </rPh>
    <phoneticPr fontId="3"/>
  </si>
  <si>
    <t>子画面をアクティブにする</t>
    <rPh sb="0" eb="1">
      <t>コ</t>
    </rPh>
    <rPh sb="1" eb="3">
      <t>ガメン</t>
    </rPh>
    <phoneticPr fontId="3"/>
  </si>
  <si>
    <t>子画面のウィンドウをアクティブにする。</t>
    <rPh sb="0" eb="3">
      <t>コガメン</t>
    </rPh>
    <phoneticPr fontId="3"/>
  </si>
  <si>
    <t>親画面をアクティブにする</t>
    <rPh sb="0" eb="1">
      <t>オヤ</t>
    </rPh>
    <rPh sb="1" eb="3">
      <t>ガメン</t>
    </rPh>
    <phoneticPr fontId="3"/>
  </si>
  <si>
    <t>取得項目の値と「%0」を比較する。</t>
    <rPh sb="0" eb="2">
      <t>シュトク</t>
    </rPh>
    <rPh sb="5" eb="6">
      <t>アタイ</t>
    </rPh>
    <rPh sb="12" eb="14">
      <t>ヒカク</t>
    </rPh>
    <phoneticPr fontId="3"/>
  </si>
  <si>
    <t>プログラムを「%0」秒停止する</t>
    <phoneticPr fontId="3"/>
  </si>
  <si>
    <t>http://bl.ocks.org/nezuQ/raw/9719897/</t>
    <phoneticPr fontId="3"/>
  </si>
  <si>
    <t>起動</t>
    <rPh sb="0" eb="2">
      <t>キドウ</t>
    </rPh>
    <phoneticPr fontId="3"/>
  </si>
  <si>
    <t>ddlSearchType</t>
    <phoneticPr fontId="3"/>
  </si>
  <si>
    <t>選択する</t>
  </si>
  <si>
    <t>起動時の画面が設計書と同じ</t>
    <rPh sb="0" eb="2">
      <t>キドウ</t>
    </rPh>
    <rPh sb="2" eb="3">
      <t>トキ</t>
    </rPh>
    <rPh sb="4" eb="6">
      <t>ガメン</t>
    </rPh>
    <rPh sb="7" eb="10">
      <t>セッケイショ</t>
    </rPh>
    <rPh sb="11" eb="12">
      <t>オナ</t>
    </rPh>
    <phoneticPr fontId="3"/>
  </si>
  <si>
    <t>検索</t>
    <rPh sb="0" eb="2">
      <t>ケンサク</t>
    </rPh>
    <phoneticPr fontId="3"/>
  </si>
  <si>
    <t>入力する</t>
  </si>
  <si>
    <t>百合</t>
    <rPh sb="0" eb="2">
      <t>ユリ</t>
    </rPh>
    <phoneticPr fontId="3"/>
  </si>
  <si>
    <t>input</t>
  </si>
  <si>
    <t>NAME「%0」で検索し、インデックス「%1」にヒットした項目を取得する。</t>
    <phoneticPr fontId="3"/>
  </si>
  <si>
    <t>タグ名「%0」で検索し、インデックス「%1」にヒットした項目を取得する。</t>
    <phoneticPr fontId="3"/>
  </si>
  <si>
    <t>クラス名「%0」で検索し、インデックス「%1」にヒットした項目を取得する。</t>
    <phoneticPr fontId="3"/>
  </si>
  <si>
    <t>クリックする</t>
  </si>
  <si>
    <t>子画面が開く</t>
    <rPh sb="0" eb="3">
      <t>コガメン</t>
    </rPh>
    <rPh sb="4" eb="5">
      <t>ヒラ</t>
    </rPh>
    <phoneticPr fontId="3"/>
  </si>
  <si>
    <t>OK</t>
    <phoneticPr fontId="3"/>
  </si>
  <si>
    <t>nezuq</t>
    <phoneticPr fontId="3"/>
  </si>
  <si>
    <t xml:space="preserve">ie.Quit
Set ie = Nothing
</t>
    <phoneticPr fontId="3"/>
  </si>
  <si>
    <t xml:space="preserve">ie.FullScreen = True
</t>
    <phoneticPr fontId="3"/>
  </si>
  <si>
    <t xml:space="preserve">ie.FullScreen = False
</t>
    <phoneticPr fontId="3"/>
  </si>
  <si>
    <t xml:space="preserve">WScript.Sleep(%0 * 1000)
</t>
    <phoneticPr fontId="3"/>
  </si>
  <si>
    <t xml:space="preserve">ie.Navigate "%0"
IEWait(ie)
</t>
    <phoneticPr fontId="3"/>
  </si>
  <si>
    <t xml:space="preserve">Redim Preserve ies(Ubound(ies) + 1)
Redim Preserve idxIes(Ubound(idxIes) + 1)
Set ies(Ubound(ies)) = shl.Windows(shl.Windows.Count - 1)
Set ie = ies(Ubound(ies))
idxIes(Ubound(idxIes)) = ActivateLastIE
</t>
    <phoneticPr fontId="3"/>
  </si>
  <si>
    <t xml:space="preserve">Redim Preserve ies(Ubound(ies) - 1)
Redim Preserve idxIes(Ubound(ies) - 1)
Set ie = ies(Ubound(ies))
ActivateWindow idxIes(Ubound(ies))
</t>
    <phoneticPr fontId="3"/>
  </si>
  <si>
    <t xml:space="preserve">Set doc = ie.document.frames(%0)
</t>
    <phoneticPr fontId="3"/>
  </si>
  <si>
    <t xml:space="preserve">Set elm = doc.getElementById("%0")
</t>
    <phoneticPr fontId="3"/>
  </si>
  <si>
    <t xml:space="preserve">Set elm = doc.getElementsByName("%0")(%1)
</t>
    <phoneticPr fontId="3"/>
  </si>
  <si>
    <t xml:space="preserve">Set elm = doc.getElementsByTagName("%0")(%1)
</t>
    <phoneticPr fontId="3"/>
  </si>
  <si>
    <t xml:space="preserve">Set elm = doc.getElementsByClassName("%0")(%1)
</t>
    <phoneticPr fontId="3"/>
  </si>
  <si>
    <t xml:space="preserve">elm.Focus
</t>
    <phoneticPr fontId="3"/>
  </si>
  <si>
    <t xml:space="preserve">elm.Value = "%0"
</t>
    <phoneticPr fontId="3"/>
  </si>
  <si>
    <t xml:space="preserve">elm.selectedIndex = %0
</t>
    <phoneticPr fontId="3"/>
  </si>
  <si>
    <t xml:space="preserve">If(elm.Value &lt;&gt; %0) Then
  Err.Raise _
    9999, _
    elm.ID, _
    "項目「" &amp; elm.ID &amp; "」の" &amp; "検証が失敗しました。" _
      &amp; vbCrLf &amp; elm.Value &amp; "と" &amp; %1 &amp; "が異なります。" 
End If
</t>
    <phoneticPr fontId="3"/>
  </si>
  <si>
    <t xml:space="preserve">ScreenShot
</t>
    <phoneticPr fontId="3"/>
  </si>
  <si>
    <t xml:space="preserve">ActiveScreenShot
</t>
    <phoneticPr fontId="3"/>
  </si>
  <si>
    <t xml:space="preserve">Set ies(0) = CreateObject("InternetExplorer.Application")
Set ie = ies(0)
ie.Visible = True
idxIes(0) = ActivateLastIE
</t>
    <phoneticPr fontId="3"/>
  </si>
  <si>
    <t xml:space="preserve">elm.Click
IEWait(ie)
</t>
    <phoneticPr fontId="3"/>
  </si>
  <si>
    <t>小説・タグ検索</t>
    <rPh sb="0" eb="2">
      <t>ショウセツ</t>
    </rPh>
    <rPh sb="5" eb="7">
      <t>ケンサク</t>
    </rPh>
    <phoneticPr fontId="3"/>
  </si>
  <si>
    <t xml:space="preserve">wsh.SendKeys "%0", True
IEWait(ie)
</t>
    <phoneticPr fontId="3"/>
  </si>
  <si>
    <t>確認内容</t>
    <rPh sb="0" eb="4">
      <t>カクニンアイヨウ</t>
    </rPh>
    <phoneticPr fontId="3"/>
  </si>
  <si>
    <t>検索結果を確認</t>
    <rPh sb="0" eb="2">
      <t>ケンサク</t>
    </rPh>
    <rPh sb="2" eb="4">
      <t>ケッカ</t>
    </rPh>
    <rPh sb="5" eb="7">
      <t>カクニン</t>
    </rPh>
    <phoneticPr fontId="3"/>
  </si>
  <si>
    <t>txtQuery</t>
    <phoneticPr fontId="3"/>
  </si>
  <si>
    <t>yyyy/mm/dd</t>
  </si>
  <si>
    <t>起動時の画面レイアウトを確認</t>
    <phoneticPr fontId="3"/>
  </si>
  <si>
    <t>OK</t>
  </si>
  <si>
    <t>nezuq</t>
  </si>
  <si>
    <t>引数1　（%0）</t>
    <phoneticPr fontId="3"/>
  </si>
  <si>
    <t>引数2　（%1）</t>
    <phoneticPr fontId="3"/>
  </si>
  <si>
    <t>引数3　（%2）</t>
    <phoneticPr fontId="3"/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</si>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</sst>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 tint="-4.9989318521683403E-2"/>
      <name val="ＭＳ Ｐゴシック"/>
      <family val="3"/>
      <charset val="128"/>
    </font>
    <font>
      <sz val="10"/>
      <color rgb="FF3333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22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/>
      <top style="medium">
        <color indexed="63"/>
      </top>
      <bottom style="hair">
        <color indexed="63"/>
      </bottom>
      <diagonal/>
    </border>
    <border>
      <left/>
      <right/>
      <top style="medium">
        <color indexed="63"/>
      </top>
      <bottom style="hair">
        <color indexed="63"/>
      </bottom>
      <diagonal/>
    </border>
    <border>
      <left/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medium">
        <color indexed="63"/>
      </bottom>
      <diagonal/>
    </border>
    <border>
      <left/>
      <right/>
      <top style="hair">
        <color indexed="63"/>
      </top>
      <bottom style="medium">
        <color indexed="63"/>
      </bottom>
      <diagonal/>
    </border>
    <border>
      <left/>
      <right style="hair">
        <color indexed="63"/>
      </right>
      <top style="hair">
        <color indexed="63"/>
      </top>
      <bottom style="medium">
        <color indexed="63"/>
      </bottom>
      <diagonal/>
    </border>
    <border>
      <left/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medium">
        <color indexed="63"/>
      </bottom>
      <diagonal/>
    </border>
    <border>
      <left style="hair">
        <color indexed="63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hair">
        <color indexed="63"/>
      </right>
      <top style="medium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4" fillId="0" borderId="2" xfId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5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2" borderId="20" xfId="0" applyFont="1" applyFill="1" applyBorder="1">
      <alignment vertical="center"/>
    </xf>
    <xf numFmtId="0" fontId="0" fillId="2" borderId="2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22" xfId="0" applyFont="1" applyFill="1" applyBorder="1">
      <alignment vertical="center"/>
    </xf>
    <xf numFmtId="0" fontId="0" fillId="2" borderId="23" xfId="0" applyFont="1" applyFill="1" applyBorder="1">
      <alignment vertical="center"/>
    </xf>
    <xf numFmtId="0" fontId="1" fillId="3" borderId="24" xfId="0" applyFont="1" applyFill="1" applyBorder="1">
      <alignment vertical="center"/>
    </xf>
    <xf numFmtId="0" fontId="1" fillId="3" borderId="25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1" fillId="3" borderId="28" xfId="0" applyFont="1" applyFill="1" applyBorder="1">
      <alignment vertical="center"/>
    </xf>
    <xf numFmtId="0" fontId="1" fillId="3" borderId="28" xfId="0" applyFont="1" applyFill="1" applyBorder="1" applyAlignment="1">
      <alignment vertical="center"/>
    </xf>
    <xf numFmtId="0" fontId="1" fillId="3" borderId="29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30" xfId="0" applyFont="1" applyBorder="1">
      <alignment vertical="center"/>
    </xf>
    <xf numFmtId="0" fontId="0" fillId="0" borderId="31" xfId="0" applyFont="1" applyBorder="1" applyAlignment="1">
      <alignment vertical="center" wrapText="1"/>
    </xf>
    <xf numFmtId="0" fontId="0" fillId="0" borderId="32" xfId="0" applyFont="1" applyBorder="1">
      <alignment vertical="center"/>
    </xf>
    <xf numFmtId="0" fontId="0" fillId="0" borderId="31" xfId="0" applyFont="1" applyFill="1" applyBorder="1" applyAlignment="1">
      <alignment vertical="center" wrapText="1"/>
    </xf>
    <xf numFmtId="0" fontId="0" fillId="0" borderId="32" xfId="0" applyFont="1" applyBorder="1" applyAlignment="1">
      <alignment vertical="center" wrapText="1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" fillId="3" borderId="36" xfId="0" applyFont="1" applyFill="1" applyBorder="1">
      <alignment vertical="center"/>
    </xf>
    <xf numFmtId="0" fontId="1" fillId="3" borderId="37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0" fillId="0" borderId="39" xfId="0" applyFont="1" applyBorder="1">
      <alignment vertical="center"/>
    </xf>
    <xf numFmtId="0" fontId="0" fillId="0" borderId="40" xfId="0" applyFont="1" applyBorder="1" applyAlignment="1">
      <alignment vertical="center" wrapText="1"/>
    </xf>
    <xf numFmtId="0" fontId="0" fillId="0" borderId="4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color theme="0" tint="-4.9989318521683403E-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232682</xdr:colOff>
      <xdr:row>2</xdr:row>
      <xdr:rowOff>0</xdr:rowOff>
    </xdr:to>
    <xdr:sp macro="" textlink="" fLocksText="0">
      <xdr:nvSpPr>
        <xdr:cNvPr id="2049" name="テキスト ボックス 1"/>
        <xdr:cNvSpPr txBox="1">
          <a:spLocks noChangeArrowheads="1"/>
        </xdr:cNvSpPr>
      </xdr:nvSpPr>
      <xdr:spPr bwMode="auto">
        <a:xfrm>
          <a:off x="0" y="0"/>
          <a:ext cx="2219325" cy="342900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✕✕✕✕システム</a:t>
          </a:r>
        </a:p>
      </xdr:txBody>
    </xdr:sp>
    <xdr:clientData/>
  </xdr:twoCellAnchor>
  <xdr:twoCellAnchor editAs="absolute">
    <xdr:from>
      <xdr:col>12</xdr:col>
      <xdr:colOff>232682</xdr:colOff>
      <xdr:row>0</xdr:row>
      <xdr:rowOff>0</xdr:rowOff>
    </xdr:from>
    <xdr:to>
      <xdr:col>12</xdr:col>
      <xdr:colOff>925286</xdr:colOff>
      <xdr:row>2</xdr:row>
      <xdr:rowOff>0</xdr:rowOff>
    </xdr:to>
    <xdr:sp macro="" textlink="" fLocksText="0">
      <xdr:nvSpPr>
        <xdr:cNvPr id="2050" name="テキスト ボックス 2"/>
        <xdr:cNvSpPr txBox="1">
          <a:spLocks noChangeArrowheads="1"/>
        </xdr:cNvSpPr>
      </xdr:nvSpPr>
      <xdr:spPr bwMode="auto">
        <a:xfrm>
          <a:off x="2219325" y="0"/>
          <a:ext cx="685800" cy="342900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単体</a:t>
          </a:r>
        </a:p>
      </xdr:txBody>
    </xdr:sp>
    <xdr:clientData/>
  </xdr:twoCellAnchor>
  <xdr:twoCellAnchor editAs="absolute">
    <xdr:from>
      <xdr:col>14</xdr:col>
      <xdr:colOff>188100</xdr:colOff>
      <xdr:row>0</xdr:row>
      <xdr:rowOff>0</xdr:rowOff>
    </xdr:from>
    <xdr:to>
      <xdr:col>14</xdr:col>
      <xdr:colOff>863654</xdr:colOff>
      <xdr:row>1</xdr:row>
      <xdr:rowOff>0</xdr:rowOff>
    </xdr:to>
    <xdr:sp macro="" textlink="" fLocksText="0">
      <xdr:nvSpPr>
        <xdr:cNvPr id="6" name="テキスト ボックス 2"/>
        <xdr:cNvSpPr txBox="1">
          <a:spLocks noChangeArrowheads="1"/>
        </xdr:cNvSpPr>
      </xdr:nvSpPr>
      <xdr:spPr bwMode="auto">
        <a:xfrm>
          <a:off x="7311839" y="0"/>
          <a:ext cx="666750" cy="1680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14</xdr:col>
      <xdr:colOff>188100</xdr:colOff>
      <xdr:row>1</xdr:row>
      <xdr:rowOff>0</xdr:rowOff>
    </xdr:from>
    <xdr:to>
      <xdr:col>14</xdr:col>
      <xdr:colOff>863654</xdr:colOff>
      <xdr:row>2</xdr:row>
      <xdr:rowOff>0</xdr:rowOff>
    </xdr:to>
    <xdr:sp macro="" textlink="" fLocksText="0">
      <xdr:nvSpPr>
        <xdr:cNvPr id="8" name="テキスト ボックス 2"/>
        <xdr:cNvSpPr txBox="1">
          <a:spLocks noChangeArrowheads="1"/>
        </xdr:cNvSpPr>
      </xdr:nvSpPr>
      <xdr:spPr bwMode="auto">
        <a:xfrm>
          <a:off x="7311839" y="168088"/>
          <a:ext cx="666750" cy="1680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16</xdr:col>
      <xdr:colOff>142475</xdr:colOff>
      <xdr:row>0</xdr:row>
      <xdr:rowOff>0</xdr:rowOff>
    </xdr:from>
    <xdr:to>
      <xdr:col>16</xdr:col>
      <xdr:colOff>818830</xdr:colOff>
      <xdr:row>1</xdr:row>
      <xdr:rowOff>0</xdr:rowOff>
    </xdr:to>
    <xdr:sp macro="" textlink="" fLocksText="0">
      <xdr:nvSpPr>
        <xdr:cNvPr id="9" name="テキスト ボックス 2"/>
        <xdr:cNvSpPr txBox="1">
          <a:spLocks noChangeArrowheads="1"/>
        </xdr:cNvSpPr>
      </xdr:nvSpPr>
      <xdr:spPr bwMode="auto">
        <a:xfrm>
          <a:off x="9261662" y="0"/>
          <a:ext cx="666750" cy="1680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更新日</a:t>
          </a:r>
        </a:p>
      </xdr:txBody>
    </xdr:sp>
    <xdr:clientData/>
  </xdr:twoCellAnchor>
  <xdr:twoCellAnchor editAs="absolute">
    <xdr:from>
      <xdr:col>16</xdr:col>
      <xdr:colOff>142475</xdr:colOff>
      <xdr:row>1</xdr:row>
      <xdr:rowOff>0</xdr:rowOff>
    </xdr:from>
    <xdr:to>
      <xdr:col>16</xdr:col>
      <xdr:colOff>818830</xdr:colOff>
      <xdr:row>2</xdr:row>
      <xdr:rowOff>0</xdr:rowOff>
    </xdr:to>
    <xdr:sp macro="" textlink="" fLocksText="0">
      <xdr:nvSpPr>
        <xdr:cNvPr id="10" name="テキスト ボックス 2"/>
        <xdr:cNvSpPr txBox="1">
          <a:spLocks noChangeArrowheads="1"/>
        </xdr:cNvSpPr>
      </xdr:nvSpPr>
      <xdr:spPr bwMode="auto">
        <a:xfrm>
          <a:off x="9261662" y="168088"/>
          <a:ext cx="666750" cy="1680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更新者</a:t>
          </a:r>
        </a:p>
      </xdr:txBody>
    </xdr:sp>
    <xdr:clientData/>
  </xdr:twoCellAnchor>
  <xdr:twoCellAnchor editAs="absolute">
    <xdr:from>
      <xdr:col>14</xdr:col>
      <xdr:colOff>869256</xdr:colOff>
      <xdr:row>0</xdr:row>
      <xdr:rowOff>0</xdr:rowOff>
    </xdr:from>
    <xdr:to>
      <xdr:col>16</xdr:col>
      <xdr:colOff>148078</xdr:colOff>
      <xdr:row>1</xdr:row>
      <xdr:rowOff>0</xdr:rowOff>
    </xdr:to>
    <xdr:sp macro="" textlink="" fLocksText="0">
      <xdr:nvSpPr>
        <xdr:cNvPr id="11" name="テキスト ボックス 2"/>
        <xdr:cNvSpPr txBox="1">
          <a:spLocks noChangeArrowheads="1"/>
        </xdr:cNvSpPr>
      </xdr:nvSpPr>
      <xdr:spPr bwMode="auto">
        <a:xfrm>
          <a:off x="7984191" y="0"/>
          <a:ext cx="1283074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14</xdr:col>
      <xdr:colOff>869256</xdr:colOff>
      <xdr:row>1</xdr:row>
      <xdr:rowOff>0</xdr:rowOff>
    </xdr:from>
    <xdr:to>
      <xdr:col>16</xdr:col>
      <xdr:colOff>148078</xdr:colOff>
      <xdr:row>2</xdr:row>
      <xdr:rowOff>0</xdr:rowOff>
    </xdr:to>
    <xdr:sp macro="" textlink="" fLocksText="0">
      <xdr:nvSpPr>
        <xdr:cNvPr id="12" name="テキスト ボックス 2"/>
        <xdr:cNvSpPr txBox="1">
          <a:spLocks noChangeArrowheads="1"/>
        </xdr:cNvSpPr>
      </xdr:nvSpPr>
      <xdr:spPr bwMode="auto">
        <a:xfrm>
          <a:off x="7984191" y="168088"/>
          <a:ext cx="1283074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nezuq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16</xdr:col>
      <xdr:colOff>824432</xdr:colOff>
      <xdr:row>0</xdr:row>
      <xdr:rowOff>0</xdr:rowOff>
    </xdr:from>
    <xdr:to>
      <xdr:col>17</xdr:col>
      <xdr:colOff>1110182</xdr:colOff>
      <xdr:row>1</xdr:row>
      <xdr:rowOff>0</xdr:rowOff>
    </xdr:to>
    <xdr:sp macro="" textlink="" fLocksText="0">
      <xdr:nvSpPr>
        <xdr:cNvPr id="13" name="テキスト ボックス 2"/>
        <xdr:cNvSpPr txBox="1">
          <a:spLocks noChangeArrowheads="1"/>
        </xdr:cNvSpPr>
      </xdr:nvSpPr>
      <xdr:spPr bwMode="auto">
        <a:xfrm>
          <a:off x="9934014" y="0"/>
          <a:ext cx="1283074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16</xdr:col>
      <xdr:colOff>824432</xdr:colOff>
      <xdr:row>1</xdr:row>
      <xdr:rowOff>0</xdr:rowOff>
    </xdr:from>
    <xdr:to>
      <xdr:col>17</xdr:col>
      <xdr:colOff>1110182</xdr:colOff>
      <xdr:row>2</xdr:row>
      <xdr:rowOff>0</xdr:rowOff>
    </xdr:to>
    <xdr:sp macro="" textlink="" fLocksText="0">
      <xdr:nvSpPr>
        <xdr:cNvPr id="14" name="テキスト ボックス 2"/>
        <xdr:cNvSpPr txBox="1">
          <a:spLocks noChangeArrowheads="1"/>
        </xdr:cNvSpPr>
      </xdr:nvSpPr>
      <xdr:spPr bwMode="auto">
        <a:xfrm>
          <a:off x="9934014" y="168088"/>
          <a:ext cx="1283074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nezuq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13</xdr:col>
      <xdr:colOff>1031742</xdr:colOff>
      <xdr:row>0</xdr:row>
      <xdr:rowOff>0</xdr:rowOff>
    </xdr:from>
    <xdr:to>
      <xdr:col>14</xdr:col>
      <xdr:colOff>204909</xdr:colOff>
      <xdr:row>1</xdr:row>
      <xdr:rowOff>0</xdr:rowOff>
    </xdr:to>
    <xdr:sp macro="" textlink="" fLocksText="0">
      <xdr:nvSpPr>
        <xdr:cNvPr id="15" name="テキスト ボックス 2"/>
        <xdr:cNvSpPr txBox="1">
          <a:spLocks noChangeArrowheads="1"/>
        </xdr:cNvSpPr>
      </xdr:nvSpPr>
      <xdr:spPr bwMode="auto">
        <a:xfrm>
          <a:off x="5121088" y="0"/>
          <a:ext cx="2207560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プログラム名</a:t>
          </a:r>
        </a:p>
      </xdr:txBody>
    </xdr:sp>
    <xdr:clientData/>
  </xdr:twoCellAnchor>
  <xdr:twoCellAnchor editAs="absolute">
    <xdr:from>
      <xdr:col>13</xdr:col>
      <xdr:colOff>1031742</xdr:colOff>
      <xdr:row>0</xdr:row>
      <xdr:rowOff>156882</xdr:rowOff>
    </xdr:from>
    <xdr:to>
      <xdr:col>14</xdr:col>
      <xdr:colOff>204909</xdr:colOff>
      <xdr:row>2</xdr:row>
      <xdr:rowOff>0</xdr:rowOff>
    </xdr:to>
    <xdr:sp macro="" textlink="" fLocksText="0">
      <xdr:nvSpPr>
        <xdr:cNvPr id="16" name="テキスト ボックス 2"/>
        <xdr:cNvSpPr txBox="1">
          <a:spLocks noChangeArrowheads="1"/>
        </xdr:cNvSpPr>
      </xdr:nvSpPr>
      <xdr:spPr bwMode="auto">
        <a:xfrm>
          <a:off x="5121088" y="156882"/>
          <a:ext cx="2207560" cy="179294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プログラム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12</xdr:col>
      <xdr:colOff>919683</xdr:colOff>
      <xdr:row>0</xdr:row>
      <xdr:rowOff>0</xdr:rowOff>
    </xdr:from>
    <xdr:to>
      <xdr:col>13</xdr:col>
      <xdr:colOff>1031743</xdr:colOff>
      <xdr:row>1</xdr:row>
      <xdr:rowOff>0</xdr:rowOff>
    </xdr:to>
    <xdr:sp macro="" textlink="" fLocksText="0">
      <xdr:nvSpPr>
        <xdr:cNvPr id="17" name="テキスト ボックス 2"/>
        <xdr:cNvSpPr txBox="1">
          <a:spLocks noChangeArrowheads="1"/>
        </xdr:cNvSpPr>
      </xdr:nvSpPr>
      <xdr:spPr bwMode="auto">
        <a:xfrm>
          <a:off x="2913529" y="0"/>
          <a:ext cx="2207560" cy="168088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12</xdr:col>
      <xdr:colOff>919683</xdr:colOff>
      <xdr:row>0</xdr:row>
      <xdr:rowOff>156882</xdr:rowOff>
    </xdr:from>
    <xdr:to>
      <xdr:col>13</xdr:col>
      <xdr:colOff>1031743</xdr:colOff>
      <xdr:row>2</xdr:row>
      <xdr:rowOff>0</xdr:rowOff>
    </xdr:to>
    <xdr:sp macro="" textlink="" fLocksText="0">
      <xdr:nvSpPr>
        <xdr:cNvPr id="18" name="テキスト ボックス 2"/>
        <xdr:cNvSpPr txBox="1">
          <a:spLocks noChangeArrowheads="1"/>
        </xdr:cNvSpPr>
      </xdr:nvSpPr>
      <xdr:spPr bwMode="auto">
        <a:xfrm>
          <a:off x="2913529" y="156882"/>
          <a:ext cx="2207560" cy="179294"/>
        </a:xfrm>
        <a:prstGeom prst="rect">
          <a:avLst/>
        </a:prstGeom>
        <a:solidFill>
          <a:srgbClr val="FFFFFF"/>
        </a:solidFill>
        <a:ln w="1908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.ocks.org/nezuQ/raw/971989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B54"/>
  <sheetViews>
    <sheetView tabSelected="1" zoomScale="70" zoomScaleNormal="70" workbookViewId="0">
      <pane ySplit="4" topLeftCell="A5" activePane="bottomLeft" state="frozen"/>
      <selection activeCell="G1" sqref="G1"/>
      <selection pane="bottomLeft" activeCell="N5" sqref="N5"/>
    </sheetView>
  </sheetViews>
  <sheetFormatPr defaultColWidth="2.625" defaultRowHeight="13.5" outlineLevelCol="1" x14ac:dyDescent="0.15"/>
  <cols>
    <col min="1" max="1" width="6.125" customWidth="1"/>
    <col min="2" max="6" width="2.625" hidden="1" customWidth="1"/>
    <col min="12" max="12" width="6.875" customWidth="1"/>
    <col min="13" max="13" width="27.5" bestFit="1" customWidth="1"/>
    <col min="14" max="14" width="39.75" style="1" customWidth="1" outlineLevel="1"/>
    <col min="15" max="17" width="13.125" style="1" customWidth="1" outlineLevel="1"/>
    <col min="18" max="18" width="47.75" style="1" customWidth="1" outlineLevel="1"/>
    <col min="19" max="19" width="54.125" bestFit="1" customWidth="1"/>
    <col min="20" max="20" width="26.5" bestFit="1" customWidth="1"/>
    <col min="21" max="24" width="11.875" customWidth="1"/>
    <col min="25" max="25" width="5.75" customWidth="1"/>
    <col min="26" max="26" width="7.75" customWidth="1"/>
    <col min="27" max="27" width="12.25" customWidth="1"/>
  </cols>
  <sheetData>
    <row r="3" spans="1:28" ht="14.25" thickBot="1" x14ac:dyDescent="0.2">
      <c r="R3" s="32"/>
    </row>
    <row r="4" spans="1:28" ht="14.25" thickBot="1" x14ac:dyDescent="0.2">
      <c r="A4" s="45" t="s">
        <v>0</v>
      </c>
      <c r="B4" s="46" t="s">
        <v>0</v>
      </c>
      <c r="C4" s="47"/>
      <c r="D4" s="47"/>
      <c r="E4" s="47"/>
      <c r="F4" s="48"/>
      <c r="G4" s="46" t="s">
        <v>1</v>
      </c>
      <c r="H4" s="47"/>
      <c r="I4" s="47"/>
      <c r="J4" s="47"/>
      <c r="K4" s="47"/>
      <c r="L4" s="48"/>
      <c r="M4" s="49" t="s">
        <v>92</v>
      </c>
      <c r="N4" s="50" t="s">
        <v>47</v>
      </c>
      <c r="O4" s="50" t="s">
        <v>99</v>
      </c>
      <c r="P4" s="50" t="s">
        <v>100</v>
      </c>
      <c r="Q4" s="50" t="s">
        <v>101</v>
      </c>
      <c r="R4" s="50" t="s">
        <v>48</v>
      </c>
      <c r="S4" s="49" t="s">
        <v>2</v>
      </c>
      <c r="T4" s="49" t="s">
        <v>3</v>
      </c>
      <c r="U4" s="49" t="s">
        <v>4</v>
      </c>
      <c r="V4" s="49" t="s">
        <v>5</v>
      </c>
      <c r="W4" s="49" t="s">
        <v>6</v>
      </c>
      <c r="X4" s="49" t="s">
        <v>7</v>
      </c>
      <c r="Y4" s="49" t="s">
        <v>8</v>
      </c>
      <c r="Z4" s="49" t="s">
        <v>9</v>
      </c>
      <c r="AA4" s="51" t="s">
        <v>10</v>
      </c>
    </row>
    <row r="5" spans="1:28" ht="67.5" x14ac:dyDescent="0.15">
      <c r="A5" s="19" t="str">
        <f t="shared" ref="A5:A47" ca="1" si="0">IF(B5,B5,"")&amp;IF(C5,"-"&amp;C5,"")&amp;IF(D5,"-"&amp;D5,"")&amp;IF(E5,"-"&amp;E5,"")&amp;IF(F5,"-"&amp;F5,"")</f>
        <v>1</v>
      </c>
      <c r="B5" s="39">
        <f t="shared" ref="B5:B52" si="1">COUNTA($G$4:$G5)-1</f>
        <v>1</v>
      </c>
      <c r="C5" s="40">
        <f ca="1">IF(TRIM(G5)="",OFFSET(C5,-1,0)+NOT(TRIM(H5)=""),0)</f>
        <v>0</v>
      </c>
      <c r="D5" s="40">
        <f ca="1">IF(SUBSTITUTE(G5&amp;H5," ","")="",OFFSET(D5,-1,0)+NOT(TRIM(I5)=""),0)</f>
        <v>0</v>
      </c>
      <c r="E5" s="40">
        <f ca="1">IF(SUBSTITUTE(G5&amp;H5&amp;I5," ","")="",OFFSET(E5,-1,0)+NOT(TRIM(J5)=""),0)</f>
        <v>0</v>
      </c>
      <c r="F5" s="40">
        <f ca="1">IF(SUBSTITUTE(G5&amp;H5&amp;I5&amp;J5," ","")="",OFFSET(F5,-1,0)+NOT(TRIM(K5)=""),0)</f>
        <v>0</v>
      </c>
      <c r="G5" s="26" t="s">
        <v>55</v>
      </c>
      <c r="H5" s="27"/>
      <c r="I5" s="27"/>
      <c r="J5" s="27"/>
      <c r="K5" s="27"/>
      <c r="L5" s="28"/>
      <c r="M5" s="28" t="s">
        <v>96</v>
      </c>
      <c r="N5" s="14" t="s">
        <v>14</v>
      </c>
      <c r="O5" s="14"/>
      <c r="P5" s="14"/>
      <c r="Q5" s="14"/>
      <c r="R5" s="22" t="str">
        <f>IF($N5="","",SUBSTITUTE(SUBSTITUTE(SUBSTITUTE(VLOOKUP($N5,data!$A$2:$C$23,2,FALSE),"%0",$O5),"%1",$P5),"%2",$Q5))</f>
        <v xml:space="preserve">Set ies(0) = CreateObject("InternetExplorer.Application")
Set ie = ies(0)
ie.Visible = True
idxIes(0) = ActivateLastIE
</v>
      </c>
      <c r="S5" s="22" t="str">
        <f>IF($N5="","",SUBSTITUTE(SUBSTITUTE(SUBSTITUTE(VLOOKUP($N5,data!$A$2:$C$23,3,FALSE),"%0",$O5),"%1",$P5),"%2",$Q5))</f>
        <v>InternetExplorerを開く。</v>
      </c>
      <c r="T5" s="13" t="s">
        <v>58</v>
      </c>
      <c r="U5" s="36" t="s">
        <v>95</v>
      </c>
      <c r="V5" s="36" t="s">
        <v>95</v>
      </c>
      <c r="W5" s="36" t="s">
        <v>95</v>
      </c>
      <c r="X5" s="36" t="s">
        <v>95</v>
      </c>
      <c r="Y5" s="33" t="s">
        <v>97</v>
      </c>
      <c r="Z5" s="33" t="s">
        <v>98</v>
      </c>
      <c r="AA5" s="2"/>
      <c r="AB5" s="12"/>
    </row>
    <row r="6" spans="1:28" ht="40.5" x14ac:dyDescent="0.15">
      <c r="A6" s="20" t="str">
        <f t="shared" ca="1" si="0"/>
        <v>1</v>
      </c>
      <c r="B6" s="39">
        <f t="shared" si="1"/>
        <v>1</v>
      </c>
      <c r="C6" s="40">
        <f t="shared" ref="C6:C52" ca="1" si="2">IF(TRIM(G6)="",OFFSET(C6,-1,0)+NOT(TRIM(H6)=""),0)</f>
        <v>0</v>
      </c>
      <c r="D6" s="41">
        <f t="shared" ref="D6:D52" ca="1" si="3">IF(SUBSTITUTE(G6&amp;H6," ","")="",OFFSET(D6,-1,0)+NOT(TRIM(I6)=""),0)</f>
        <v>0</v>
      </c>
      <c r="E6" s="41">
        <f t="shared" ref="E6:E52" ca="1" si="4">IF(SUBSTITUTE(G6&amp;H6&amp;I6," ","")="",OFFSET(E6,-1,0)+NOT(TRIM(J6)=""),0)</f>
        <v>0</v>
      </c>
      <c r="F6" s="41">
        <f t="shared" ref="F6:F52" ca="1" si="5">IF(SUBSTITUTE(G6&amp;H6&amp;I6&amp;J6," ","")="",OFFSET(F6,-1,0)+NOT(TRIM(K6)=""),0)</f>
        <v>0</v>
      </c>
      <c r="G6" s="4"/>
      <c r="H6" s="5"/>
      <c r="I6" s="5"/>
      <c r="J6" s="5"/>
      <c r="K6" s="5"/>
      <c r="L6" s="6"/>
      <c r="M6" s="6"/>
      <c r="N6" s="16" t="s">
        <v>23</v>
      </c>
      <c r="O6" s="25" t="s">
        <v>54</v>
      </c>
      <c r="P6" s="16"/>
      <c r="Q6" s="16"/>
      <c r="R6" s="23" t="str">
        <f>IF($N6="","",SUBSTITUTE(SUBSTITUTE(SUBSTITUTE(VLOOKUP($N6,data!$A$2:$C$23,2,FALSE),"%0",$O6),"%1",$P6),"%2",$Q6))</f>
        <v xml:space="preserve">ie.Navigate "http://bl.ocks.org/nezuQ/raw/9719897/"
IEWait(ie)
</v>
      </c>
      <c r="S6" s="23" t="str">
        <f>IF($N6="","",SUBSTITUTE(SUBSTITUTE(SUBSTITUTE(VLOOKUP($N6,data!$A$2:$C$23,3,FALSE),"%0",$O6),"%1",$P6),"%2",$Q6))</f>
        <v>URL「http://bl.ocks.org/nezuQ/raw/9719897/」で遷移する。</v>
      </c>
      <c r="T6" s="3"/>
      <c r="U6" s="37"/>
      <c r="V6" s="37"/>
      <c r="W6" s="37"/>
      <c r="X6" s="37"/>
      <c r="Y6" s="34"/>
      <c r="Z6" s="34"/>
      <c r="AA6" s="5"/>
      <c r="AB6" s="12"/>
    </row>
    <row r="7" spans="1:28" ht="27" x14ac:dyDescent="0.15">
      <c r="A7" s="20" t="str">
        <f t="shared" ca="1" si="0"/>
        <v>1</v>
      </c>
      <c r="B7" s="42">
        <f t="shared" si="1"/>
        <v>1</v>
      </c>
      <c r="C7" s="40">
        <f t="shared" ca="1" si="2"/>
        <v>0</v>
      </c>
      <c r="D7" s="41">
        <f t="shared" ca="1" si="3"/>
        <v>0</v>
      </c>
      <c r="E7" s="41">
        <f t="shared" ca="1" si="4"/>
        <v>0</v>
      </c>
      <c r="F7" s="41">
        <f t="shared" ca="1" si="5"/>
        <v>0</v>
      </c>
      <c r="G7" s="4"/>
      <c r="H7" s="5"/>
      <c r="I7" s="5"/>
      <c r="J7" s="5"/>
      <c r="K7" s="5"/>
      <c r="L7" s="6"/>
      <c r="M7" s="6"/>
      <c r="N7" s="16" t="s">
        <v>32</v>
      </c>
      <c r="O7" s="16"/>
      <c r="P7" s="16"/>
      <c r="Q7" s="16"/>
      <c r="R7" s="23" t="str">
        <f>IF($N7="","",SUBSTITUTE(SUBSTITUTE(SUBSTITUTE(VLOOKUP($N7,data!$A$2:$C$23,2,FALSE),"%0",$O7),"%1",$P7),"%2",$Q7))</f>
        <v xml:space="preserve">ScreenShot
</v>
      </c>
      <c r="S7" s="23" t="str">
        <f>IF($N7="","",SUBSTITUTE(SUBSTITUTE(SUBSTITUTE(VLOOKUP($N7,data!$A$2:$C$23,3,FALSE),"%0",$O7),"%1",$P7),"%2",$Q7))</f>
        <v>スクリーンショットを撮る。</v>
      </c>
      <c r="T7" s="3"/>
      <c r="U7" s="37"/>
      <c r="V7" s="37"/>
      <c r="W7" s="37"/>
      <c r="X7" s="37"/>
      <c r="Y7" s="34"/>
      <c r="Z7" s="34"/>
      <c r="AA7" s="5"/>
      <c r="AB7" s="12"/>
    </row>
    <row r="8" spans="1:28" x14ac:dyDescent="0.15">
      <c r="A8" s="20" t="str">
        <f t="shared" ca="1" si="0"/>
        <v>2</v>
      </c>
      <c r="B8" s="42">
        <f t="shared" si="1"/>
        <v>2</v>
      </c>
      <c r="C8" s="41">
        <f t="shared" ca="1" si="2"/>
        <v>0</v>
      </c>
      <c r="D8" s="41">
        <f t="shared" ca="1" si="3"/>
        <v>0</v>
      </c>
      <c r="E8" s="41">
        <f t="shared" ca="1" si="4"/>
        <v>0</v>
      </c>
      <c r="F8" s="41">
        <f t="shared" ca="1" si="5"/>
        <v>0</v>
      </c>
      <c r="G8" s="4" t="s">
        <v>59</v>
      </c>
      <c r="H8" s="5"/>
      <c r="I8" s="5"/>
      <c r="J8" s="5"/>
      <c r="K8" s="5"/>
      <c r="L8" s="6"/>
      <c r="M8" s="6"/>
      <c r="N8" s="16"/>
      <c r="O8" s="16"/>
      <c r="P8" s="16"/>
      <c r="Q8" s="16"/>
      <c r="R8" s="23" t="str">
        <f>IF($N8="","",SUBSTITUTE(SUBSTITUTE(SUBSTITUTE(VLOOKUP($N8,data!$A$2:$C$23,2,FALSE),"%0",$O8),"%1",$P8),"%2",$Q8))</f>
        <v/>
      </c>
      <c r="S8" s="23" t="str">
        <f>IF($N8="","",SUBSTITUTE(SUBSTITUTE(SUBSTITUTE(VLOOKUP($N8,data!$A$2:$C$23,3,FALSE),"%0",$O8),"%1",$P8),"%2",$Q8))</f>
        <v/>
      </c>
      <c r="T8" s="15"/>
      <c r="U8" s="37"/>
      <c r="V8" s="37"/>
      <c r="W8" s="37"/>
      <c r="X8" s="37"/>
      <c r="Y8" s="34"/>
      <c r="Z8" s="34"/>
      <c r="AA8" s="5"/>
      <c r="AB8" s="12"/>
    </row>
    <row r="9" spans="1:28" ht="27" x14ac:dyDescent="0.15">
      <c r="A9" s="20" t="str">
        <f t="shared" ca="1" si="0"/>
        <v>2-1</v>
      </c>
      <c r="B9" s="42">
        <f t="shared" si="1"/>
        <v>2</v>
      </c>
      <c r="C9" s="41">
        <f t="shared" ca="1" si="2"/>
        <v>1</v>
      </c>
      <c r="D9" s="41">
        <f t="shared" ca="1" si="3"/>
        <v>0</v>
      </c>
      <c r="E9" s="41">
        <f t="shared" ca="1" si="4"/>
        <v>0</v>
      </c>
      <c r="F9" s="41">
        <f t="shared" ca="1" si="5"/>
        <v>0</v>
      </c>
      <c r="G9" s="4"/>
      <c r="H9" s="5" t="s">
        <v>90</v>
      </c>
      <c r="I9" s="5"/>
      <c r="J9" s="5"/>
      <c r="K9" s="5"/>
      <c r="L9" s="6"/>
      <c r="M9" s="6" t="s">
        <v>93</v>
      </c>
      <c r="N9" s="16" t="s">
        <v>27</v>
      </c>
      <c r="O9" s="16" t="s">
        <v>56</v>
      </c>
      <c r="P9" s="16"/>
      <c r="Q9" s="16"/>
      <c r="R9" s="23" t="str">
        <f>IF($N9="","",SUBSTITUTE(SUBSTITUTE(SUBSTITUTE(VLOOKUP($N9,data!$A$2:$C$23,2,FALSE),"%0",$O9),"%1",$P9),"%2",$Q9))</f>
        <v xml:space="preserve">Set elm = doc.getElementById("ddlSearchType")
</v>
      </c>
      <c r="S9" s="23" t="str">
        <f>IF($N9="","",SUBSTITUTE(SUBSTITUTE(SUBSTITUTE(VLOOKUP($N9,data!$A$2:$C$23,3,FALSE),"%0",$O9),"%1",$P9),"%2",$Q9))</f>
        <v>ID「ddlSearchType」のHTML要素を取得する。</v>
      </c>
      <c r="T9" s="3" t="s">
        <v>67</v>
      </c>
      <c r="U9" s="37" t="s">
        <v>95</v>
      </c>
      <c r="V9" s="37" t="s">
        <v>95</v>
      </c>
      <c r="W9" s="37" t="s">
        <v>95</v>
      </c>
      <c r="X9" s="37" t="s">
        <v>95</v>
      </c>
      <c r="Y9" s="34" t="s">
        <v>68</v>
      </c>
      <c r="Z9" s="34" t="s">
        <v>69</v>
      </c>
      <c r="AA9" s="5"/>
      <c r="AB9" s="12"/>
    </row>
    <row r="10" spans="1:28" ht="27" x14ac:dyDescent="0.15">
      <c r="A10" s="20" t="str">
        <f t="shared" ca="1" si="0"/>
        <v>2-1</v>
      </c>
      <c r="B10" s="42">
        <f t="shared" si="1"/>
        <v>2</v>
      </c>
      <c r="C10" s="41">
        <f t="shared" ca="1" si="2"/>
        <v>1</v>
      </c>
      <c r="D10" s="41">
        <f t="shared" ca="1" si="3"/>
        <v>0</v>
      </c>
      <c r="E10" s="41">
        <f t="shared" ca="1" si="4"/>
        <v>0</v>
      </c>
      <c r="F10" s="41">
        <f t="shared" ca="1" si="5"/>
        <v>0</v>
      </c>
      <c r="G10" s="4"/>
      <c r="H10" s="5"/>
      <c r="I10" s="5"/>
      <c r="J10" s="5"/>
      <c r="K10" s="5"/>
      <c r="L10" s="6"/>
      <c r="M10" s="6"/>
      <c r="N10" s="16" t="s">
        <v>57</v>
      </c>
      <c r="O10" s="16">
        <v>1</v>
      </c>
      <c r="P10" s="16"/>
      <c r="Q10" s="16"/>
      <c r="R10" s="23" t="str">
        <f>IF($N10="","",SUBSTITUTE(SUBSTITUTE(SUBSTITUTE(VLOOKUP($N10,data!$A$2:$C$23,2,FALSE),"%0",$O10),"%1",$P10),"%2",$Q10))</f>
        <v xml:space="preserve">elm.selectedIndex = 1
</v>
      </c>
      <c r="S10" s="23" t="str">
        <f>IF($N10="","",SUBSTITUTE(SUBSTITUTE(SUBSTITUTE(VLOOKUP($N10,data!$A$2:$C$23,3,FALSE),"%0",$O10),"%1",$P10),"%2",$Q10))</f>
        <v>取得項目の候補値をインデックス「1」で選択する。</v>
      </c>
      <c r="T10" s="15"/>
      <c r="U10" s="37"/>
      <c r="V10" s="37"/>
      <c r="W10" s="37"/>
      <c r="X10" s="37"/>
      <c r="Y10" s="34"/>
      <c r="Z10" s="34"/>
      <c r="AA10" s="5"/>
      <c r="AB10" s="12"/>
    </row>
    <row r="11" spans="1:28" ht="27" x14ac:dyDescent="0.15">
      <c r="A11" s="20" t="str">
        <f t="shared" ca="1" si="0"/>
        <v>2-1</v>
      </c>
      <c r="B11" s="42">
        <f t="shared" si="1"/>
        <v>2</v>
      </c>
      <c r="C11" s="41">
        <f t="shared" ca="1" si="2"/>
        <v>1</v>
      </c>
      <c r="D11" s="41">
        <f t="shared" ca="1" si="3"/>
        <v>0</v>
      </c>
      <c r="E11" s="41">
        <f t="shared" ca="1" si="4"/>
        <v>0</v>
      </c>
      <c r="F11" s="41">
        <f t="shared" ca="1" si="5"/>
        <v>0</v>
      </c>
      <c r="G11" s="4"/>
      <c r="H11" s="5"/>
      <c r="I11" s="5"/>
      <c r="J11" s="5"/>
      <c r="K11" s="5"/>
      <c r="L11" s="6"/>
      <c r="M11" s="6"/>
      <c r="N11" s="16" t="s">
        <v>27</v>
      </c>
      <c r="O11" s="16" t="s">
        <v>94</v>
      </c>
      <c r="P11" s="16"/>
      <c r="Q11" s="16"/>
      <c r="R11" s="23" t="str">
        <f>IF($N11="","",SUBSTITUTE(SUBSTITUTE(SUBSTITUTE(VLOOKUP($N11,data!$A$2:$C$23,2,FALSE),"%0",$O11),"%1",$P11),"%2",$Q11))</f>
        <v xml:space="preserve">Set elm = doc.getElementById("txtQuery")
</v>
      </c>
      <c r="S11" s="23" t="str">
        <f>IF($N11="","",SUBSTITUTE(SUBSTITUTE(SUBSTITUTE(VLOOKUP($N11,data!$A$2:$C$23,3,FALSE),"%0",$O11),"%1",$P11),"%2",$Q11))</f>
        <v>ID「txtQuery」のHTML要素を取得する。</v>
      </c>
      <c r="T11" s="15"/>
      <c r="U11" s="37"/>
      <c r="V11" s="37"/>
      <c r="W11" s="37"/>
      <c r="X11" s="37"/>
      <c r="Y11" s="34"/>
      <c r="Z11" s="34"/>
      <c r="AA11" s="5"/>
      <c r="AB11" s="12"/>
    </row>
    <row r="12" spans="1:28" ht="27" x14ac:dyDescent="0.15">
      <c r="A12" s="20" t="str">
        <f t="shared" ca="1" si="0"/>
        <v>2-1</v>
      </c>
      <c r="B12" s="42">
        <f t="shared" si="1"/>
        <v>2</v>
      </c>
      <c r="C12" s="41">
        <f t="shared" ca="1" si="2"/>
        <v>1</v>
      </c>
      <c r="D12" s="41">
        <f t="shared" ca="1" si="3"/>
        <v>0</v>
      </c>
      <c r="E12" s="41">
        <f t="shared" ca="1" si="4"/>
        <v>0</v>
      </c>
      <c r="F12" s="41">
        <f t="shared" ca="1" si="5"/>
        <v>0</v>
      </c>
      <c r="G12" s="4"/>
      <c r="H12" s="5"/>
      <c r="I12" s="5"/>
      <c r="J12" s="5"/>
      <c r="K12" s="5"/>
      <c r="L12" s="6"/>
      <c r="M12" s="6"/>
      <c r="N12" s="16" t="s">
        <v>60</v>
      </c>
      <c r="O12" s="16" t="s">
        <v>61</v>
      </c>
      <c r="P12" s="16"/>
      <c r="Q12" s="16"/>
      <c r="R12" s="23" t="str">
        <f>IF($N12="","",SUBSTITUTE(SUBSTITUTE(SUBSTITUTE(VLOOKUP($N12,data!$A$2:$C$23,2,FALSE),"%0",$O12),"%1",$P12),"%2",$Q12))</f>
        <v xml:space="preserve">elm.Value = "百合"
</v>
      </c>
      <c r="S12" s="23" t="str">
        <f>IF($N12="","",SUBSTITUTE(SUBSTITUTE(SUBSTITUTE(VLOOKUP($N12,data!$A$2:$C$23,3,FALSE),"%0",$O12),"%1",$P12),"%2",$Q12))</f>
        <v>取得項目に「百合」を入力する。</v>
      </c>
      <c r="T12" s="15"/>
      <c r="U12" s="37"/>
      <c r="V12" s="37"/>
      <c r="W12" s="37"/>
      <c r="X12" s="37"/>
      <c r="Y12" s="34"/>
      <c r="Z12" s="34"/>
      <c r="AA12" s="5"/>
      <c r="AB12" s="12"/>
    </row>
    <row r="13" spans="1:28" ht="27" x14ac:dyDescent="0.15">
      <c r="A13" s="20" t="str">
        <f t="shared" ca="1" si="0"/>
        <v>2-1</v>
      </c>
      <c r="B13" s="42">
        <f t="shared" si="1"/>
        <v>2</v>
      </c>
      <c r="C13" s="41">
        <f t="shared" ca="1" si="2"/>
        <v>1</v>
      </c>
      <c r="D13" s="41">
        <f t="shared" ca="1" si="3"/>
        <v>0</v>
      </c>
      <c r="E13" s="41">
        <f t="shared" ca="1" si="4"/>
        <v>0</v>
      </c>
      <c r="F13" s="41">
        <f t="shared" ca="1" si="5"/>
        <v>0</v>
      </c>
      <c r="G13" s="4"/>
      <c r="H13" s="5"/>
      <c r="I13" s="5"/>
      <c r="J13" s="5"/>
      <c r="K13" s="5"/>
      <c r="L13" s="6"/>
      <c r="M13" s="6"/>
      <c r="N13" s="16" t="s">
        <v>30</v>
      </c>
      <c r="O13" s="16" t="s">
        <v>62</v>
      </c>
      <c r="P13" s="16">
        <v>5</v>
      </c>
      <c r="Q13" s="16"/>
      <c r="R13" s="23" t="str">
        <f>IF($N13="","",SUBSTITUTE(SUBSTITUTE(SUBSTITUTE(VLOOKUP($N13,data!$A$2:$C$23,2,FALSE),"%0",$O13),"%1",$P13),"%2",$Q13))</f>
        <v xml:space="preserve">Set elm = doc.getElementsByTagName("input")(5)
</v>
      </c>
      <c r="S13" s="23" t="str">
        <f>IF($N13="","",SUBSTITUTE(SUBSTITUTE(SUBSTITUTE(VLOOKUP($N13,data!$A$2:$C$23,3,FALSE),"%0",$O13),"%1",$P13),"%2",$Q13))</f>
        <v>タグ名「input」で検索し、インデックス「5」にヒットした項目を取得する。</v>
      </c>
      <c r="T13" s="15"/>
      <c r="U13" s="37"/>
      <c r="V13" s="37"/>
      <c r="W13" s="37"/>
      <c r="X13" s="37"/>
      <c r="Y13" s="34"/>
      <c r="Z13" s="34"/>
      <c r="AA13" s="5"/>
      <c r="AB13" s="12"/>
    </row>
    <row r="14" spans="1:28" ht="40.5" x14ac:dyDescent="0.15">
      <c r="A14" s="20" t="str">
        <f t="shared" ca="1" si="0"/>
        <v>2-1</v>
      </c>
      <c r="B14" s="42">
        <f t="shared" si="1"/>
        <v>2</v>
      </c>
      <c r="C14" s="41">
        <f t="shared" ca="1" si="2"/>
        <v>1</v>
      </c>
      <c r="D14" s="41">
        <f t="shared" ca="1" si="3"/>
        <v>0</v>
      </c>
      <c r="E14" s="41">
        <f t="shared" ca="1" si="4"/>
        <v>0</v>
      </c>
      <c r="F14" s="41">
        <f t="shared" ca="1" si="5"/>
        <v>0</v>
      </c>
      <c r="G14" s="4"/>
      <c r="H14" s="5"/>
      <c r="I14" s="5"/>
      <c r="J14" s="5"/>
      <c r="K14" s="5"/>
      <c r="L14" s="6"/>
      <c r="M14" s="6"/>
      <c r="N14" s="16" t="s">
        <v>66</v>
      </c>
      <c r="O14" s="16"/>
      <c r="P14" s="16"/>
      <c r="Q14" s="16"/>
      <c r="R14" s="23" t="str">
        <f>IF($N14="","",SUBSTITUTE(SUBSTITUTE(SUBSTITUTE(VLOOKUP($N14,data!$A$2:$C$23,2,FALSE),"%0",$O14),"%1",$P14),"%2",$Q14))</f>
        <v xml:space="preserve">elm.Click
IEWait(ie)
</v>
      </c>
      <c r="S14" s="23" t="str">
        <f>IF($N14="","",SUBSTITUTE(SUBSTITUTE(SUBSTITUTE(VLOOKUP($N14,data!$A$2:$C$23,3,FALSE),"%0",$O14),"%1",$P14),"%2",$Q14))</f>
        <v>取得項目をクリックする。</v>
      </c>
      <c r="T14" s="15"/>
      <c r="U14" s="37"/>
      <c r="V14" s="37"/>
      <c r="W14" s="37"/>
      <c r="X14" s="37"/>
      <c r="Y14" s="34"/>
      <c r="Z14" s="34"/>
      <c r="AA14" s="5"/>
      <c r="AB14" s="12"/>
    </row>
    <row r="15" spans="1:28" ht="27" x14ac:dyDescent="0.15">
      <c r="A15" s="20" t="str">
        <f t="shared" ca="1" si="0"/>
        <v>2-1</v>
      </c>
      <c r="B15" s="42">
        <f t="shared" si="1"/>
        <v>2</v>
      </c>
      <c r="C15" s="41">
        <f t="shared" ca="1" si="2"/>
        <v>1</v>
      </c>
      <c r="D15" s="41">
        <f t="shared" ca="1" si="3"/>
        <v>0</v>
      </c>
      <c r="E15" s="41">
        <f t="shared" ca="1" si="4"/>
        <v>0</v>
      </c>
      <c r="F15" s="41">
        <f t="shared" ca="1" si="5"/>
        <v>0</v>
      </c>
      <c r="G15" s="4"/>
      <c r="H15" s="5"/>
      <c r="I15" s="5"/>
      <c r="J15" s="5"/>
      <c r="K15" s="5"/>
      <c r="L15" s="6"/>
      <c r="M15" s="6"/>
      <c r="N15" s="16" t="s">
        <v>22</v>
      </c>
      <c r="O15" s="16">
        <v>5</v>
      </c>
      <c r="P15" s="16"/>
      <c r="Q15" s="16"/>
      <c r="R15" s="23" t="str">
        <f>IF($N15="","",SUBSTITUTE(SUBSTITUTE(SUBSTITUTE(VLOOKUP($N15,data!$A$2:$C$23,2,FALSE),"%0",$O15),"%1",$P15),"%2",$Q15))</f>
        <v xml:space="preserve">WScript.Sleep(5 * 1000)
</v>
      </c>
      <c r="S15" s="23" t="str">
        <f>IF($N15="","",SUBSTITUTE(SUBSTITUTE(SUBSTITUTE(VLOOKUP($N15,data!$A$2:$C$23,3,FALSE),"%0",$O15),"%1",$P15),"%2",$Q15))</f>
        <v>プログラムを「5」秒停止する</v>
      </c>
      <c r="T15" s="15"/>
      <c r="U15" s="37"/>
      <c r="V15" s="37"/>
      <c r="W15" s="37"/>
      <c r="X15" s="37"/>
      <c r="Y15" s="34"/>
      <c r="Z15" s="34"/>
      <c r="AA15" s="5"/>
      <c r="AB15" s="12"/>
    </row>
    <row r="16" spans="1:28" ht="81" x14ac:dyDescent="0.15">
      <c r="A16" s="20" t="str">
        <f t="shared" ca="1" si="0"/>
        <v>2-1</v>
      </c>
      <c r="B16" s="42">
        <f t="shared" si="1"/>
        <v>2</v>
      </c>
      <c r="C16" s="41">
        <f t="shared" ca="1" si="2"/>
        <v>1</v>
      </c>
      <c r="D16" s="41">
        <f t="shared" ca="1" si="3"/>
        <v>0</v>
      </c>
      <c r="E16" s="41">
        <f t="shared" ca="1" si="4"/>
        <v>0</v>
      </c>
      <c r="F16" s="41">
        <f t="shared" ca="1" si="5"/>
        <v>0</v>
      </c>
      <c r="G16" s="4"/>
      <c r="H16" s="5"/>
      <c r="I16" s="5"/>
      <c r="J16" s="5"/>
      <c r="K16" s="5"/>
      <c r="L16" s="6"/>
      <c r="M16" s="6"/>
      <c r="N16" s="16" t="s">
        <v>49</v>
      </c>
      <c r="O16" s="16"/>
      <c r="P16" s="16"/>
      <c r="Q16" s="16"/>
      <c r="R16" s="23" t="str">
        <f>IF($N16="","",SUBSTITUTE(SUBSTITUTE(SUBSTITUTE(VLOOKUP($N16,data!$A$2:$C$23,2,FALSE),"%0",$O16),"%1",$P16),"%2",$Q16))</f>
        <v xml:space="preserve">Redim Preserve ies(Ubound(ies) + 1)
Redim Preserve idxIes(Ubound(idxIes) + 1)
Set ies(Ubound(ies)) = shl.Windows(shl.Windows.Count - 1)
Set ie = ies(Ubound(ies))
idxIes(Ubound(idxIes)) = ActivateLastIE
</v>
      </c>
      <c r="S16" s="23" t="str">
        <f>IF($N16="","",SUBSTITUTE(SUBSTITUTE(SUBSTITUTE(VLOOKUP($N16,data!$A$2:$C$23,3,FALSE),"%0",$O16),"%1",$P16),"%2",$Q16))</f>
        <v>子画面のウィンドウをアクティブにする。</v>
      </c>
      <c r="T16" s="15"/>
      <c r="U16" s="37"/>
      <c r="V16" s="37"/>
      <c r="W16" s="37"/>
      <c r="X16" s="37"/>
      <c r="Y16" s="34"/>
      <c r="Z16" s="34"/>
      <c r="AA16" s="5"/>
      <c r="AB16" s="12"/>
    </row>
    <row r="17" spans="1:28" ht="27" x14ac:dyDescent="0.15">
      <c r="A17" s="20" t="str">
        <f t="shared" ca="1" si="0"/>
        <v>2-1</v>
      </c>
      <c r="B17" s="42">
        <f t="shared" si="1"/>
        <v>2</v>
      </c>
      <c r="C17" s="41">
        <f t="shared" ca="1" si="2"/>
        <v>1</v>
      </c>
      <c r="D17" s="41">
        <f t="shared" ca="1" si="3"/>
        <v>0</v>
      </c>
      <c r="E17" s="41">
        <f t="shared" ca="1" si="4"/>
        <v>0</v>
      </c>
      <c r="F17" s="41">
        <f t="shared" ca="1" si="5"/>
        <v>0</v>
      </c>
      <c r="G17" s="4"/>
      <c r="H17" s="5"/>
      <c r="I17" s="5"/>
      <c r="J17" s="5"/>
      <c r="K17" s="5"/>
      <c r="L17" s="6"/>
      <c r="M17" s="6"/>
      <c r="N17" s="16" t="s">
        <v>33</v>
      </c>
      <c r="O17" s="16"/>
      <c r="P17" s="16"/>
      <c r="Q17" s="16"/>
      <c r="R17" s="23" t="str">
        <f>IF($N17="","",SUBSTITUTE(SUBSTITUTE(SUBSTITUTE(VLOOKUP($N17,data!$A$2:$C$23,2,FALSE),"%0",$O17),"%1",$P17),"%2",$Q17))</f>
        <v xml:space="preserve">ActiveScreenShot
</v>
      </c>
      <c r="S17" s="23" t="str">
        <f>IF($N17="","",SUBSTITUTE(SUBSTITUTE(SUBSTITUTE(VLOOKUP($N17,data!$A$2:$C$23,3,FALSE),"%0",$O17),"%1",$P17),"%2",$Q17))</f>
        <v>スクリーンショットを撮る。（アクティブ画面のみ）</v>
      </c>
      <c r="T17" s="15"/>
      <c r="U17" s="37"/>
      <c r="V17" s="37"/>
      <c r="W17" s="37"/>
      <c r="X17" s="37"/>
      <c r="Y17" s="34"/>
      <c r="Z17" s="34"/>
      <c r="AA17" s="5"/>
      <c r="AB17" s="12"/>
    </row>
    <row r="18" spans="1:28" x14ac:dyDescent="0.15">
      <c r="A18" s="20" t="str">
        <f t="shared" ca="1" si="0"/>
        <v>2-1</v>
      </c>
      <c r="B18" s="42">
        <f t="shared" si="1"/>
        <v>2</v>
      </c>
      <c r="C18" s="41">
        <f t="shared" ca="1" si="2"/>
        <v>1</v>
      </c>
      <c r="D18" s="41">
        <f t="shared" ca="1" si="3"/>
        <v>0</v>
      </c>
      <c r="E18" s="41">
        <f t="shared" ca="1" si="4"/>
        <v>0</v>
      </c>
      <c r="F18" s="41">
        <f t="shared" ca="1" si="5"/>
        <v>0</v>
      </c>
      <c r="G18" s="4"/>
      <c r="H18" s="5"/>
      <c r="I18" s="5"/>
      <c r="J18" s="5"/>
      <c r="K18" s="5"/>
      <c r="L18" s="6"/>
      <c r="M18" s="6"/>
      <c r="N18" s="16"/>
      <c r="O18" s="16"/>
      <c r="P18" s="16"/>
      <c r="Q18" s="16"/>
      <c r="R18" s="23" t="str">
        <f>IF($N18="","",SUBSTITUTE(SUBSTITUTE(SUBSTITUTE(VLOOKUP($N18,data!$A$2:$C$23,2,FALSE),"%0",$O18),"%1",$P18),"%2",$Q18))</f>
        <v/>
      </c>
      <c r="S18" s="23" t="str">
        <f>IF($N18="","",SUBSTITUTE(SUBSTITUTE(SUBSTITUTE(VLOOKUP($N18,data!$A$2:$C$23,3,FALSE),"%0",$O18),"%1",$P18),"%2",$Q18))</f>
        <v/>
      </c>
      <c r="T18" s="15"/>
      <c r="U18" s="37"/>
      <c r="V18" s="37"/>
      <c r="W18" s="37"/>
      <c r="X18" s="37"/>
      <c r="Y18" s="34"/>
      <c r="Z18" s="34"/>
      <c r="AA18" s="5"/>
      <c r="AB18" s="12"/>
    </row>
    <row r="19" spans="1:28" x14ac:dyDescent="0.15">
      <c r="A19" s="20" t="str">
        <f t="shared" ca="1" si="0"/>
        <v>2-1</v>
      </c>
      <c r="B19" s="42">
        <f t="shared" si="1"/>
        <v>2</v>
      </c>
      <c r="C19" s="41">
        <f t="shared" ca="1" si="2"/>
        <v>1</v>
      </c>
      <c r="D19" s="41">
        <f t="shared" ca="1" si="3"/>
        <v>0</v>
      </c>
      <c r="E19" s="41">
        <f t="shared" ca="1" si="4"/>
        <v>0</v>
      </c>
      <c r="F19" s="41">
        <f t="shared" ca="1" si="5"/>
        <v>0</v>
      </c>
      <c r="G19" s="4"/>
      <c r="H19" s="5"/>
      <c r="I19" s="5"/>
      <c r="J19" s="5"/>
      <c r="K19" s="5"/>
      <c r="L19" s="6"/>
      <c r="M19" s="6"/>
      <c r="N19" s="16"/>
      <c r="O19" s="16"/>
      <c r="P19" s="16"/>
      <c r="Q19" s="16"/>
      <c r="R19" s="23" t="str">
        <f>IF($N19="","",SUBSTITUTE(SUBSTITUTE(SUBSTITUTE(VLOOKUP($N19,data!$A$2:$C$23,2,FALSE),"%0",$O19),"%1",$P19),"%2",$Q19))</f>
        <v/>
      </c>
      <c r="S19" s="23" t="str">
        <f>IF($N19="","",SUBSTITUTE(SUBSTITUTE(SUBSTITUTE(VLOOKUP($N19,data!$A$2:$C$23,3,FALSE),"%0",$O19),"%1",$P19),"%2",$Q19))</f>
        <v/>
      </c>
      <c r="T19" s="15"/>
      <c r="U19" s="37"/>
      <c r="V19" s="37"/>
      <c r="W19" s="37"/>
      <c r="X19" s="37"/>
      <c r="Y19" s="34"/>
      <c r="Z19" s="34"/>
      <c r="AA19" s="5"/>
      <c r="AB19" s="12"/>
    </row>
    <row r="20" spans="1:28" x14ac:dyDescent="0.15">
      <c r="A20" s="20" t="str">
        <f t="shared" ca="1" si="0"/>
        <v>2-1</v>
      </c>
      <c r="B20" s="42">
        <f t="shared" si="1"/>
        <v>2</v>
      </c>
      <c r="C20" s="41">
        <f t="shared" ca="1" si="2"/>
        <v>1</v>
      </c>
      <c r="D20" s="41">
        <f t="shared" ca="1" si="3"/>
        <v>0</v>
      </c>
      <c r="E20" s="41">
        <f t="shared" ca="1" si="4"/>
        <v>0</v>
      </c>
      <c r="F20" s="41">
        <f t="shared" ca="1" si="5"/>
        <v>0</v>
      </c>
      <c r="G20" s="4"/>
      <c r="H20" s="5"/>
      <c r="I20" s="5"/>
      <c r="J20" s="5"/>
      <c r="K20" s="5"/>
      <c r="L20" s="6"/>
      <c r="M20" s="6"/>
      <c r="N20" s="16"/>
      <c r="O20" s="16"/>
      <c r="P20" s="16"/>
      <c r="Q20" s="16"/>
      <c r="R20" s="23" t="str">
        <f>IF($N20="","",SUBSTITUTE(SUBSTITUTE(SUBSTITUTE(VLOOKUP($N20,data!$A$2:$C$23,2,FALSE),"%0",$O20),"%1",$P20),"%2",$Q20))</f>
        <v/>
      </c>
      <c r="S20" s="23" t="str">
        <f>IF($N20="","",SUBSTITUTE(SUBSTITUTE(SUBSTITUTE(VLOOKUP($N20,data!$A$2:$C$23,3,FALSE),"%0",$O20),"%1",$P20),"%2",$Q20))</f>
        <v/>
      </c>
      <c r="T20" s="15"/>
      <c r="U20" s="37"/>
      <c r="V20" s="37"/>
      <c r="W20" s="37"/>
      <c r="X20" s="37"/>
      <c r="Y20" s="34"/>
      <c r="Z20" s="34"/>
      <c r="AA20" s="5"/>
      <c r="AB20" s="12"/>
    </row>
    <row r="21" spans="1:28" x14ac:dyDescent="0.15">
      <c r="A21" s="20" t="str">
        <f t="shared" ca="1" si="0"/>
        <v>2-1</v>
      </c>
      <c r="B21" s="42">
        <f t="shared" si="1"/>
        <v>2</v>
      </c>
      <c r="C21" s="41">
        <f t="shared" ca="1" si="2"/>
        <v>1</v>
      </c>
      <c r="D21" s="41">
        <f t="shared" ca="1" si="3"/>
        <v>0</v>
      </c>
      <c r="E21" s="41">
        <f t="shared" ca="1" si="4"/>
        <v>0</v>
      </c>
      <c r="F21" s="41">
        <f t="shared" ca="1" si="5"/>
        <v>0</v>
      </c>
      <c r="G21" s="4"/>
      <c r="H21" s="5"/>
      <c r="I21" s="5"/>
      <c r="J21" s="5"/>
      <c r="K21" s="5"/>
      <c r="L21" s="6"/>
      <c r="M21" s="6"/>
      <c r="N21" s="16"/>
      <c r="O21" s="16"/>
      <c r="P21" s="16"/>
      <c r="Q21" s="16"/>
      <c r="R21" s="23" t="str">
        <f>IF($N21="","",SUBSTITUTE(SUBSTITUTE(SUBSTITUTE(VLOOKUP($N21,data!$A$2:$C$23,2,FALSE),"%0",$O21),"%1",$P21),"%2",$Q21))</f>
        <v/>
      </c>
      <c r="S21" s="23" t="str">
        <f>IF($N21="","",SUBSTITUTE(SUBSTITUTE(SUBSTITUTE(VLOOKUP($N21,data!$A$2:$C$23,3,FALSE),"%0",$O21),"%1",$P21),"%2",$Q21))</f>
        <v/>
      </c>
      <c r="T21" s="15"/>
      <c r="U21" s="37"/>
      <c r="V21" s="37"/>
      <c r="W21" s="37"/>
      <c r="X21" s="37"/>
      <c r="Y21" s="34"/>
      <c r="Z21" s="34"/>
      <c r="AA21" s="5"/>
      <c r="AB21" s="12"/>
    </row>
    <row r="22" spans="1:28" x14ac:dyDescent="0.15">
      <c r="A22" s="20" t="str">
        <f t="shared" ca="1" si="0"/>
        <v>2-1</v>
      </c>
      <c r="B22" s="42">
        <f t="shared" si="1"/>
        <v>2</v>
      </c>
      <c r="C22" s="41">
        <f t="shared" ca="1" si="2"/>
        <v>1</v>
      </c>
      <c r="D22" s="41">
        <f t="shared" ca="1" si="3"/>
        <v>0</v>
      </c>
      <c r="E22" s="41">
        <f t="shared" ca="1" si="4"/>
        <v>0</v>
      </c>
      <c r="F22" s="41">
        <f t="shared" ca="1" si="5"/>
        <v>0</v>
      </c>
      <c r="G22" s="4"/>
      <c r="H22" s="5"/>
      <c r="I22" s="5"/>
      <c r="J22" s="5"/>
      <c r="K22" s="5"/>
      <c r="L22" s="6"/>
      <c r="M22" s="6"/>
      <c r="N22" s="16"/>
      <c r="O22" s="16"/>
      <c r="P22" s="16"/>
      <c r="Q22" s="16"/>
      <c r="R22" s="23" t="str">
        <f>IF($N22="","",SUBSTITUTE(SUBSTITUTE(SUBSTITUTE(VLOOKUP($N22,data!$A$2:$C$23,2,FALSE),"%0",$O22),"%1",$P22),"%2",$Q22))</f>
        <v/>
      </c>
      <c r="S22" s="23" t="str">
        <f>IF($N22="","",SUBSTITUTE(SUBSTITUTE(SUBSTITUTE(VLOOKUP($N22,data!$A$2:$C$23,3,FALSE),"%0",$O22),"%1",$P22),"%2",$Q22))</f>
        <v/>
      </c>
      <c r="T22" s="15"/>
      <c r="U22" s="37"/>
      <c r="V22" s="37"/>
      <c r="W22" s="37"/>
      <c r="X22" s="37"/>
      <c r="Y22" s="34"/>
      <c r="Z22" s="34"/>
      <c r="AA22" s="5"/>
      <c r="AB22" s="12"/>
    </row>
    <row r="23" spans="1:28" x14ac:dyDescent="0.15">
      <c r="A23" s="20" t="str">
        <f t="shared" ca="1" si="0"/>
        <v>2-1</v>
      </c>
      <c r="B23" s="42">
        <f t="shared" si="1"/>
        <v>2</v>
      </c>
      <c r="C23" s="41">
        <f t="shared" ca="1" si="2"/>
        <v>1</v>
      </c>
      <c r="D23" s="41">
        <f t="shared" ca="1" si="3"/>
        <v>0</v>
      </c>
      <c r="E23" s="41">
        <f t="shared" ca="1" si="4"/>
        <v>0</v>
      </c>
      <c r="F23" s="41">
        <f t="shared" ca="1" si="5"/>
        <v>0</v>
      </c>
      <c r="G23" s="4"/>
      <c r="H23" s="5"/>
      <c r="I23" s="5"/>
      <c r="J23" s="5"/>
      <c r="K23" s="5"/>
      <c r="L23" s="6"/>
      <c r="M23" s="6"/>
      <c r="N23" s="16"/>
      <c r="O23" s="16"/>
      <c r="P23" s="16"/>
      <c r="Q23" s="16"/>
      <c r="R23" s="23" t="str">
        <f>IF($N23="","",SUBSTITUTE(SUBSTITUTE(SUBSTITUTE(VLOOKUP($N23,data!$A$2:$C$23,2,FALSE),"%0",$O23),"%1",$P23),"%2",$Q23))</f>
        <v/>
      </c>
      <c r="S23" s="23" t="str">
        <f>IF($N23="","",SUBSTITUTE(SUBSTITUTE(SUBSTITUTE(VLOOKUP($N23,data!$A$2:$C$23,3,FALSE),"%0",$O23),"%1",$P23),"%2",$Q23))</f>
        <v/>
      </c>
      <c r="T23" s="15"/>
      <c r="U23" s="37"/>
      <c r="V23" s="37"/>
      <c r="W23" s="37"/>
      <c r="X23" s="37"/>
      <c r="Y23" s="34"/>
      <c r="Z23" s="34"/>
      <c r="AA23" s="5"/>
      <c r="AB23" s="12"/>
    </row>
    <row r="24" spans="1:28" x14ac:dyDescent="0.15">
      <c r="A24" s="20" t="str">
        <f t="shared" ca="1" si="0"/>
        <v>2-1</v>
      </c>
      <c r="B24" s="42">
        <f t="shared" si="1"/>
        <v>2</v>
      </c>
      <c r="C24" s="41">
        <f t="shared" ca="1" si="2"/>
        <v>1</v>
      </c>
      <c r="D24" s="41">
        <f t="shared" ca="1" si="3"/>
        <v>0</v>
      </c>
      <c r="E24" s="41">
        <f t="shared" ca="1" si="4"/>
        <v>0</v>
      </c>
      <c r="F24" s="41">
        <f t="shared" ca="1" si="5"/>
        <v>0</v>
      </c>
      <c r="G24" s="4"/>
      <c r="H24" s="5"/>
      <c r="I24" s="5"/>
      <c r="J24" s="5"/>
      <c r="K24" s="5"/>
      <c r="L24" s="6"/>
      <c r="M24" s="6"/>
      <c r="N24" s="16"/>
      <c r="O24" s="16"/>
      <c r="P24" s="16"/>
      <c r="Q24" s="16"/>
      <c r="R24" s="23" t="str">
        <f>IF($N24="","",SUBSTITUTE(SUBSTITUTE(SUBSTITUTE(VLOOKUP($N24,data!$A$2:$C$23,2,FALSE),"%0",$O24),"%1",$P24),"%2",$Q24))</f>
        <v/>
      </c>
      <c r="S24" s="23" t="str">
        <f>IF($N24="","",SUBSTITUTE(SUBSTITUTE(SUBSTITUTE(VLOOKUP($N24,data!$A$2:$C$23,3,FALSE),"%0",$O24),"%1",$P24),"%2",$Q24))</f>
        <v/>
      </c>
      <c r="T24" s="15"/>
      <c r="U24" s="37"/>
      <c r="V24" s="37"/>
      <c r="W24" s="37"/>
      <c r="X24" s="37"/>
      <c r="Y24" s="34"/>
      <c r="Z24" s="34"/>
      <c r="AA24" s="5"/>
      <c r="AB24" s="12"/>
    </row>
    <row r="25" spans="1:28" x14ac:dyDescent="0.15">
      <c r="A25" s="20" t="str">
        <f t="shared" ca="1" si="0"/>
        <v>2-1</v>
      </c>
      <c r="B25" s="42">
        <f t="shared" si="1"/>
        <v>2</v>
      </c>
      <c r="C25" s="41">
        <f t="shared" ca="1" si="2"/>
        <v>1</v>
      </c>
      <c r="D25" s="41">
        <f t="shared" ca="1" si="3"/>
        <v>0</v>
      </c>
      <c r="E25" s="41">
        <f t="shared" ca="1" si="4"/>
        <v>0</v>
      </c>
      <c r="F25" s="41">
        <f t="shared" ca="1" si="5"/>
        <v>0</v>
      </c>
      <c r="G25" s="4"/>
      <c r="H25" s="5"/>
      <c r="I25" s="5"/>
      <c r="J25" s="5"/>
      <c r="K25" s="5"/>
      <c r="L25" s="6"/>
      <c r="M25" s="6"/>
      <c r="N25" s="16"/>
      <c r="O25" s="16"/>
      <c r="P25" s="16"/>
      <c r="Q25" s="16"/>
      <c r="R25" s="23" t="str">
        <f>IF($N25="","",SUBSTITUTE(SUBSTITUTE(SUBSTITUTE(VLOOKUP($N25,data!$A$2:$C$23,2,FALSE),"%0",$O25),"%1",$P25),"%2",$Q25))</f>
        <v/>
      </c>
      <c r="S25" s="23" t="str">
        <f>IF($N25="","",SUBSTITUTE(SUBSTITUTE(SUBSTITUTE(VLOOKUP($N25,data!$A$2:$C$23,3,FALSE),"%0",$O25),"%1",$P25),"%2",$Q25))</f>
        <v/>
      </c>
      <c r="T25" s="15"/>
      <c r="U25" s="37"/>
      <c r="V25" s="37"/>
      <c r="W25" s="37"/>
      <c r="X25" s="37"/>
      <c r="Y25" s="34"/>
      <c r="Z25" s="34"/>
      <c r="AA25" s="5"/>
      <c r="AB25" s="12"/>
    </row>
    <row r="26" spans="1:28" x14ac:dyDescent="0.15">
      <c r="A26" s="20" t="str">
        <f t="shared" ca="1" si="0"/>
        <v>2-1</v>
      </c>
      <c r="B26" s="42">
        <f t="shared" si="1"/>
        <v>2</v>
      </c>
      <c r="C26" s="41">
        <f t="shared" ca="1" si="2"/>
        <v>1</v>
      </c>
      <c r="D26" s="41">
        <f t="shared" ca="1" si="3"/>
        <v>0</v>
      </c>
      <c r="E26" s="41">
        <f t="shared" ca="1" si="4"/>
        <v>0</v>
      </c>
      <c r="F26" s="41">
        <f t="shared" ca="1" si="5"/>
        <v>0</v>
      </c>
      <c r="G26" s="4"/>
      <c r="H26" s="5"/>
      <c r="I26" s="5"/>
      <c r="J26" s="5"/>
      <c r="K26" s="5"/>
      <c r="L26" s="6"/>
      <c r="M26" s="6"/>
      <c r="N26" s="16"/>
      <c r="O26" s="16"/>
      <c r="P26" s="16"/>
      <c r="Q26" s="16"/>
      <c r="R26" s="23" t="str">
        <f>IF($N26="","",SUBSTITUTE(SUBSTITUTE(SUBSTITUTE(VLOOKUP($N26,data!$A$2:$C$23,2,FALSE),"%0",$O26),"%1",$P26),"%2",$Q26))</f>
        <v/>
      </c>
      <c r="S26" s="23" t="str">
        <f>IF($N26="","",SUBSTITUTE(SUBSTITUTE(SUBSTITUTE(VLOOKUP($N26,data!$A$2:$C$23,3,FALSE),"%0",$O26),"%1",$P26),"%2",$Q26))</f>
        <v/>
      </c>
      <c r="T26" s="15"/>
      <c r="U26" s="37"/>
      <c r="V26" s="37"/>
      <c r="W26" s="37"/>
      <c r="X26" s="37"/>
      <c r="Y26" s="34"/>
      <c r="Z26" s="34"/>
      <c r="AA26" s="5"/>
      <c r="AB26" s="12"/>
    </row>
    <row r="27" spans="1:28" x14ac:dyDescent="0.15">
      <c r="A27" s="20" t="str">
        <f t="shared" ca="1" si="0"/>
        <v>2-1</v>
      </c>
      <c r="B27" s="42">
        <f t="shared" si="1"/>
        <v>2</v>
      </c>
      <c r="C27" s="41">
        <f t="shared" ca="1" si="2"/>
        <v>1</v>
      </c>
      <c r="D27" s="41">
        <f t="shared" ca="1" si="3"/>
        <v>0</v>
      </c>
      <c r="E27" s="41">
        <f t="shared" ca="1" si="4"/>
        <v>0</v>
      </c>
      <c r="F27" s="41">
        <f t="shared" ca="1" si="5"/>
        <v>0</v>
      </c>
      <c r="G27" s="4"/>
      <c r="H27" s="5"/>
      <c r="I27" s="5"/>
      <c r="J27" s="5"/>
      <c r="K27" s="5"/>
      <c r="L27" s="6"/>
      <c r="M27" s="6"/>
      <c r="N27" s="16"/>
      <c r="O27" s="16"/>
      <c r="P27" s="16"/>
      <c r="Q27" s="16"/>
      <c r="R27" s="23" t="str">
        <f>IF($N27="","",SUBSTITUTE(SUBSTITUTE(SUBSTITUTE(VLOOKUP($N27,data!$A$2:$C$23,2,FALSE),"%0",$O27),"%1",$P27),"%2",$Q27))</f>
        <v/>
      </c>
      <c r="S27" s="23" t="str">
        <f>IF($N27="","",SUBSTITUTE(SUBSTITUTE(SUBSTITUTE(VLOOKUP($N27,data!$A$2:$C$23,3,FALSE),"%0",$O27),"%1",$P27),"%2",$Q27))</f>
        <v/>
      </c>
      <c r="T27" s="15"/>
      <c r="U27" s="37"/>
      <c r="V27" s="37"/>
      <c r="W27" s="37"/>
      <c r="X27" s="37"/>
      <c r="Y27" s="34"/>
      <c r="Z27" s="34"/>
      <c r="AA27" s="5"/>
      <c r="AB27" s="12"/>
    </row>
    <row r="28" spans="1:28" x14ac:dyDescent="0.15">
      <c r="A28" s="20" t="str">
        <f t="shared" ca="1" si="0"/>
        <v>2-1</v>
      </c>
      <c r="B28" s="42">
        <f t="shared" si="1"/>
        <v>2</v>
      </c>
      <c r="C28" s="41">
        <f t="shared" ca="1" si="2"/>
        <v>1</v>
      </c>
      <c r="D28" s="41">
        <f t="shared" ca="1" si="3"/>
        <v>0</v>
      </c>
      <c r="E28" s="41">
        <f t="shared" ca="1" si="4"/>
        <v>0</v>
      </c>
      <c r="F28" s="41">
        <f t="shared" ca="1" si="5"/>
        <v>0</v>
      </c>
      <c r="G28" s="4"/>
      <c r="H28" s="5"/>
      <c r="I28" s="5"/>
      <c r="J28" s="5"/>
      <c r="K28" s="5"/>
      <c r="L28" s="6"/>
      <c r="M28" s="6"/>
      <c r="N28" s="16"/>
      <c r="O28" s="16"/>
      <c r="P28" s="16"/>
      <c r="Q28" s="16"/>
      <c r="R28" s="23" t="str">
        <f>IF($N28="","",SUBSTITUTE(SUBSTITUTE(SUBSTITUTE(VLOOKUP($N28,data!$A$2:$C$23,2,FALSE),"%0",$O28),"%1",$P28),"%2",$Q28))</f>
        <v/>
      </c>
      <c r="S28" s="23" t="str">
        <f>IF($N28="","",SUBSTITUTE(SUBSTITUTE(SUBSTITUTE(VLOOKUP($N28,data!$A$2:$C$23,3,FALSE),"%0",$O28),"%1",$P28),"%2",$Q28))</f>
        <v/>
      </c>
      <c r="T28" s="15"/>
      <c r="U28" s="37"/>
      <c r="V28" s="37"/>
      <c r="W28" s="37"/>
      <c r="X28" s="37"/>
      <c r="Y28" s="34"/>
      <c r="Z28" s="34"/>
      <c r="AA28" s="5"/>
      <c r="AB28" s="12"/>
    </row>
    <row r="29" spans="1:28" x14ac:dyDescent="0.15">
      <c r="A29" s="20" t="str">
        <f t="shared" ca="1" si="0"/>
        <v>2-1</v>
      </c>
      <c r="B29" s="42">
        <f t="shared" si="1"/>
        <v>2</v>
      </c>
      <c r="C29" s="41">
        <f t="shared" ca="1" si="2"/>
        <v>1</v>
      </c>
      <c r="D29" s="41">
        <f t="shared" ca="1" si="3"/>
        <v>0</v>
      </c>
      <c r="E29" s="41">
        <f t="shared" ca="1" si="4"/>
        <v>0</v>
      </c>
      <c r="F29" s="41">
        <f t="shared" ca="1" si="5"/>
        <v>0</v>
      </c>
      <c r="G29" s="4"/>
      <c r="H29" s="5"/>
      <c r="I29" s="5"/>
      <c r="J29" s="5"/>
      <c r="K29" s="5"/>
      <c r="L29" s="6"/>
      <c r="M29" s="6"/>
      <c r="N29" s="16"/>
      <c r="O29" s="16"/>
      <c r="P29" s="16"/>
      <c r="Q29" s="16"/>
      <c r="R29" s="23" t="str">
        <f>IF($N29="","",SUBSTITUTE(SUBSTITUTE(SUBSTITUTE(VLOOKUP($N29,data!$A$2:$C$23,2,FALSE),"%0",$O29),"%1",$P29),"%2",$Q29))</f>
        <v/>
      </c>
      <c r="S29" s="23" t="str">
        <f>IF($N29="","",SUBSTITUTE(SUBSTITUTE(SUBSTITUTE(VLOOKUP($N29,data!$A$2:$C$23,3,FALSE),"%0",$O29),"%1",$P29),"%2",$Q29))</f>
        <v/>
      </c>
      <c r="T29" s="15"/>
      <c r="U29" s="37"/>
      <c r="V29" s="37"/>
      <c r="W29" s="37"/>
      <c r="X29" s="37"/>
      <c r="Y29" s="34"/>
      <c r="Z29" s="34"/>
      <c r="AA29" s="5"/>
      <c r="AB29" s="12"/>
    </row>
    <row r="30" spans="1:28" x14ac:dyDescent="0.15">
      <c r="A30" s="20" t="str">
        <f t="shared" ca="1" si="0"/>
        <v>2-1</v>
      </c>
      <c r="B30" s="42">
        <f t="shared" si="1"/>
        <v>2</v>
      </c>
      <c r="C30" s="41">
        <f t="shared" ca="1" si="2"/>
        <v>1</v>
      </c>
      <c r="D30" s="41">
        <f t="shared" ca="1" si="3"/>
        <v>0</v>
      </c>
      <c r="E30" s="41">
        <f t="shared" ca="1" si="4"/>
        <v>0</v>
      </c>
      <c r="F30" s="41">
        <f t="shared" ca="1" si="5"/>
        <v>0</v>
      </c>
      <c r="G30" s="4"/>
      <c r="H30" s="5"/>
      <c r="I30" s="5"/>
      <c r="J30" s="5"/>
      <c r="K30" s="5"/>
      <c r="L30" s="6"/>
      <c r="M30" s="6"/>
      <c r="N30" s="16"/>
      <c r="O30" s="16"/>
      <c r="P30" s="16"/>
      <c r="Q30" s="16"/>
      <c r="R30" s="23" t="str">
        <f>IF($N30="","",SUBSTITUTE(SUBSTITUTE(SUBSTITUTE(VLOOKUP($N30,data!$A$2:$C$23,2,FALSE),"%0",$O30),"%1",$P30),"%2",$Q30))</f>
        <v/>
      </c>
      <c r="S30" s="23" t="str">
        <f>IF($N30="","",SUBSTITUTE(SUBSTITUTE(SUBSTITUTE(VLOOKUP($N30,data!$A$2:$C$23,3,FALSE),"%0",$O30),"%1",$P30),"%2",$Q30))</f>
        <v/>
      </c>
      <c r="T30" s="15"/>
      <c r="U30" s="37"/>
      <c r="V30" s="37"/>
      <c r="W30" s="37"/>
      <c r="X30" s="37"/>
      <c r="Y30" s="34"/>
      <c r="Z30" s="34"/>
      <c r="AA30" s="5"/>
      <c r="AB30" s="12"/>
    </row>
    <row r="31" spans="1:28" x14ac:dyDescent="0.15">
      <c r="A31" s="20" t="str">
        <f t="shared" ca="1" si="0"/>
        <v>2-1</v>
      </c>
      <c r="B31" s="42">
        <f t="shared" si="1"/>
        <v>2</v>
      </c>
      <c r="C31" s="41">
        <f t="shared" ca="1" si="2"/>
        <v>1</v>
      </c>
      <c r="D31" s="41">
        <f t="shared" ca="1" si="3"/>
        <v>0</v>
      </c>
      <c r="E31" s="41">
        <f t="shared" ca="1" si="4"/>
        <v>0</v>
      </c>
      <c r="F31" s="41">
        <f t="shared" ca="1" si="5"/>
        <v>0</v>
      </c>
      <c r="G31" s="4"/>
      <c r="H31" s="5"/>
      <c r="I31" s="5"/>
      <c r="J31" s="5"/>
      <c r="K31" s="5"/>
      <c r="L31" s="6"/>
      <c r="M31" s="6"/>
      <c r="N31" s="16"/>
      <c r="O31" s="16"/>
      <c r="P31" s="16"/>
      <c r="Q31" s="16"/>
      <c r="R31" s="23" t="str">
        <f>IF($N31="","",SUBSTITUTE(SUBSTITUTE(SUBSTITUTE(VLOOKUP($N31,data!$A$2:$C$23,2,FALSE),"%0",$O31),"%1",$P31),"%2",$Q31))</f>
        <v/>
      </c>
      <c r="S31" s="23" t="str">
        <f>IF($N31="","",SUBSTITUTE(SUBSTITUTE(SUBSTITUTE(VLOOKUP($N31,data!$A$2:$C$23,3,FALSE),"%0",$O31),"%1",$P31),"%2",$Q31))</f>
        <v/>
      </c>
      <c r="T31" s="15"/>
      <c r="U31" s="37"/>
      <c r="V31" s="37"/>
      <c r="W31" s="37"/>
      <c r="X31" s="37"/>
      <c r="Y31" s="34"/>
      <c r="Z31" s="34"/>
      <c r="AA31" s="5"/>
      <c r="AB31" s="12"/>
    </row>
    <row r="32" spans="1:28" x14ac:dyDescent="0.15">
      <c r="A32" s="20" t="str">
        <f t="shared" ca="1" si="0"/>
        <v>2-1</v>
      </c>
      <c r="B32" s="42">
        <f t="shared" si="1"/>
        <v>2</v>
      </c>
      <c r="C32" s="41">
        <f t="shared" ca="1" si="2"/>
        <v>1</v>
      </c>
      <c r="D32" s="41">
        <f t="shared" ca="1" si="3"/>
        <v>0</v>
      </c>
      <c r="E32" s="41">
        <f t="shared" ca="1" si="4"/>
        <v>0</v>
      </c>
      <c r="F32" s="41">
        <f t="shared" ca="1" si="5"/>
        <v>0</v>
      </c>
      <c r="G32" s="4"/>
      <c r="H32" s="5"/>
      <c r="I32" s="5"/>
      <c r="J32" s="5"/>
      <c r="K32" s="5"/>
      <c r="L32" s="6"/>
      <c r="M32" s="6"/>
      <c r="N32" s="16"/>
      <c r="O32" s="16"/>
      <c r="P32" s="16"/>
      <c r="Q32" s="16"/>
      <c r="R32" s="23" t="str">
        <f>IF($N32="","",SUBSTITUTE(SUBSTITUTE(SUBSTITUTE(VLOOKUP($N32,data!$A$2:$C$23,2,FALSE),"%0",$O32),"%1",$P32),"%2",$Q32))</f>
        <v/>
      </c>
      <c r="S32" s="23" t="str">
        <f>IF($N32="","",SUBSTITUTE(SUBSTITUTE(SUBSTITUTE(VLOOKUP($N32,data!$A$2:$C$23,3,FALSE),"%0",$O32),"%1",$P32),"%2",$Q32))</f>
        <v/>
      </c>
      <c r="T32" s="15"/>
      <c r="U32" s="37"/>
      <c r="V32" s="37"/>
      <c r="W32" s="37"/>
      <c r="X32" s="37"/>
      <c r="Y32" s="34"/>
      <c r="Z32" s="34"/>
      <c r="AA32" s="5"/>
      <c r="AB32" s="12"/>
    </row>
    <row r="33" spans="1:28" x14ac:dyDescent="0.15">
      <c r="A33" s="20" t="str">
        <f t="shared" ca="1" si="0"/>
        <v>2-1</v>
      </c>
      <c r="B33" s="42">
        <f t="shared" si="1"/>
        <v>2</v>
      </c>
      <c r="C33" s="41">
        <f t="shared" ca="1" si="2"/>
        <v>1</v>
      </c>
      <c r="D33" s="41">
        <f t="shared" ca="1" si="3"/>
        <v>0</v>
      </c>
      <c r="E33" s="41">
        <f t="shared" ca="1" si="4"/>
        <v>0</v>
      </c>
      <c r="F33" s="41">
        <f t="shared" ca="1" si="5"/>
        <v>0</v>
      </c>
      <c r="G33" s="4"/>
      <c r="H33" s="5"/>
      <c r="I33" s="5"/>
      <c r="J33" s="5"/>
      <c r="K33" s="5"/>
      <c r="L33" s="6"/>
      <c r="M33" s="6"/>
      <c r="N33" s="16"/>
      <c r="O33" s="16"/>
      <c r="P33" s="16"/>
      <c r="Q33" s="16"/>
      <c r="R33" s="23" t="str">
        <f>IF($N33="","",SUBSTITUTE(SUBSTITUTE(SUBSTITUTE(VLOOKUP($N33,data!$A$2:$C$23,2,FALSE),"%0",$O33),"%1",$P33),"%2",$Q33))</f>
        <v/>
      </c>
      <c r="S33" s="23" t="str">
        <f>IF($N33="","",SUBSTITUTE(SUBSTITUTE(SUBSTITUTE(VLOOKUP($N33,data!$A$2:$C$23,3,FALSE),"%0",$O33),"%1",$P33),"%2",$Q33))</f>
        <v/>
      </c>
      <c r="T33" s="15"/>
      <c r="U33" s="37"/>
      <c r="V33" s="37"/>
      <c r="W33" s="37"/>
      <c r="X33" s="37"/>
      <c r="Y33" s="34"/>
      <c r="Z33" s="34"/>
      <c r="AA33" s="5"/>
      <c r="AB33" s="12"/>
    </row>
    <row r="34" spans="1:28" x14ac:dyDescent="0.15">
      <c r="A34" s="20" t="str">
        <f t="shared" ca="1" si="0"/>
        <v>2-1</v>
      </c>
      <c r="B34" s="42">
        <f t="shared" si="1"/>
        <v>2</v>
      </c>
      <c r="C34" s="41">
        <f t="shared" ca="1" si="2"/>
        <v>1</v>
      </c>
      <c r="D34" s="41">
        <f t="shared" ca="1" si="3"/>
        <v>0</v>
      </c>
      <c r="E34" s="41">
        <f t="shared" ca="1" si="4"/>
        <v>0</v>
      </c>
      <c r="F34" s="41">
        <f t="shared" ca="1" si="5"/>
        <v>0</v>
      </c>
      <c r="G34" s="4"/>
      <c r="H34" s="5"/>
      <c r="I34" s="5"/>
      <c r="J34" s="5"/>
      <c r="K34" s="5"/>
      <c r="L34" s="6"/>
      <c r="M34" s="6"/>
      <c r="N34" s="16"/>
      <c r="O34" s="16"/>
      <c r="P34" s="16"/>
      <c r="Q34" s="16"/>
      <c r="R34" s="23" t="str">
        <f>IF($N34="","",SUBSTITUTE(SUBSTITUTE(SUBSTITUTE(VLOOKUP($N34,data!$A$2:$C$23,2,FALSE),"%0",$O34),"%1",$P34),"%2",$Q34))</f>
        <v/>
      </c>
      <c r="S34" s="23" t="str">
        <f>IF($N34="","",SUBSTITUTE(SUBSTITUTE(SUBSTITUTE(VLOOKUP($N34,data!$A$2:$C$23,3,FALSE),"%0",$O34),"%1",$P34),"%2",$Q34))</f>
        <v/>
      </c>
      <c r="T34" s="15"/>
      <c r="U34" s="37"/>
      <c r="V34" s="37"/>
      <c r="W34" s="37"/>
      <c r="X34" s="37"/>
      <c r="Y34" s="34"/>
      <c r="Z34" s="34"/>
      <c r="AA34" s="5"/>
      <c r="AB34" s="12"/>
    </row>
    <row r="35" spans="1:28" x14ac:dyDescent="0.15">
      <c r="A35" s="20" t="str">
        <f t="shared" ca="1" si="0"/>
        <v>2-1</v>
      </c>
      <c r="B35" s="42">
        <f t="shared" si="1"/>
        <v>2</v>
      </c>
      <c r="C35" s="41">
        <f t="shared" ca="1" si="2"/>
        <v>1</v>
      </c>
      <c r="D35" s="41">
        <f t="shared" ca="1" si="3"/>
        <v>0</v>
      </c>
      <c r="E35" s="41">
        <f t="shared" ca="1" si="4"/>
        <v>0</v>
      </c>
      <c r="F35" s="41">
        <f t="shared" ca="1" si="5"/>
        <v>0</v>
      </c>
      <c r="G35" s="4"/>
      <c r="H35" s="5"/>
      <c r="I35" s="5"/>
      <c r="J35" s="5"/>
      <c r="K35" s="5"/>
      <c r="L35" s="6"/>
      <c r="M35" s="6"/>
      <c r="N35" s="16"/>
      <c r="O35" s="16"/>
      <c r="P35" s="16"/>
      <c r="Q35" s="16"/>
      <c r="R35" s="23" t="str">
        <f>IF($N35="","",SUBSTITUTE(SUBSTITUTE(SUBSTITUTE(VLOOKUP($N35,data!$A$2:$C$23,2,FALSE),"%0",$O35),"%1",$P35),"%2",$Q35))</f>
        <v/>
      </c>
      <c r="S35" s="23" t="str">
        <f>IF($N35="","",SUBSTITUTE(SUBSTITUTE(SUBSTITUTE(VLOOKUP($N35,data!$A$2:$C$23,3,FALSE),"%0",$O35),"%1",$P35),"%2",$Q35))</f>
        <v/>
      </c>
      <c r="T35" s="15"/>
      <c r="U35" s="37"/>
      <c r="V35" s="37"/>
      <c r="W35" s="37"/>
      <c r="X35" s="37"/>
      <c r="Y35" s="34"/>
      <c r="Z35" s="34"/>
      <c r="AA35" s="5"/>
      <c r="AB35" s="12"/>
    </row>
    <row r="36" spans="1:28" x14ac:dyDescent="0.15">
      <c r="A36" s="20" t="str">
        <f t="shared" ca="1" si="0"/>
        <v>2-1</v>
      </c>
      <c r="B36" s="42">
        <f t="shared" si="1"/>
        <v>2</v>
      </c>
      <c r="C36" s="41">
        <f t="shared" ca="1" si="2"/>
        <v>1</v>
      </c>
      <c r="D36" s="41">
        <f t="shared" ca="1" si="3"/>
        <v>0</v>
      </c>
      <c r="E36" s="41">
        <f t="shared" ca="1" si="4"/>
        <v>0</v>
      </c>
      <c r="F36" s="41">
        <f t="shared" ca="1" si="5"/>
        <v>0</v>
      </c>
      <c r="G36" s="4"/>
      <c r="H36" s="5"/>
      <c r="I36" s="5"/>
      <c r="J36" s="5"/>
      <c r="K36" s="5"/>
      <c r="L36" s="6"/>
      <c r="M36" s="6"/>
      <c r="N36" s="16"/>
      <c r="O36" s="16"/>
      <c r="P36" s="16"/>
      <c r="Q36" s="16"/>
      <c r="R36" s="23" t="str">
        <f>IF($N36="","",SUBSTITUTE(SUBSTITUTE(SUBSTITUTE(VLOOKUP($N36,data!$A$2:$C$23,2,FALSE),"%0",$O36),"%1",$P36),"%2",$Q36))</f>
        <v/>
      </c>
      <c r="S36" s="23" t="str">
        <f>IF($N36="","",SUBSTITUTE(SUBSTITUTE(SUBSTITUTE(VLOOKUP($N36,data!$A$2:$C$23,3,FALSE),"%0",$O36),"%1",$P36),"%2",$Q36))</f>
        <v/>
      </c>
      <c r="T36" s="15"/>
      <c r="U36" s="37"/>
      <c r="V36" s="37"/>
      <c r="W36" s="37"/>
      <c r="X36" s="37"/>
      <c r="Y36" s="34"/>
      <c r="Z36" s="34"/>
      <c r="AA36" s="5"/>
      <c r="AB36" s="12"/>
    </row>
    <row r="37" spans="1:28" x14ac:dyDescent="0.15">
      <c r="A37" s="20" t="str">
        <f t="shared" ca="1" si="0"/>
        <v>2-1</v>
      </c>
      <c r="B37" s="42">
        <f t="shared" si="1"/>
        <v>2</v>
      </c>
      <c r="C37" s="41">
        <f t="shared" ca="1" si="2"/>
        <v>1</v>
      </c>
      <c r="D37" s="41">
        <f t="shared" ca="1" si="3"/>
        <v>0</v>
      </c>
      <c r="E37" s="41">
        <f t="shared" ca="1" si="4"/>
        <v>0</v>
      </c>
      <c r="F37" s="41">
        <f t="shared" ca="1" si="5"/>
        <v>0</v>
      </c>
      <c r="G37" s="4"/>
      <c r="H37" s="5"/>
      <c r="I37" s="5"/>
      <c r="J37" s="5"/>
      <c r="K37" s="5"/>
      <c r="L37" s="6"/>
      <c r="M37" s="6"/>
      <c r="N37" s="16"/>
      <c r="O37" s="16"/>
      <c r="P37" s="16"/>
      <c r="Q37" s="16"/>
      <c r="R37" s="23" t="str">
        <f>IF($N37="","",SUBSTITUTE(SUBSTITUTE(SUBSTITUTE(VLOOKUP($N37,data!$A$2:$C$23,2,FALSE),"%0",$O37),"%1",$P37),"%2",$Q37))</f>
        <v/>
      </c>
      <c r="S37" s="23" t="str">
        <f>IF($N37="","",SUBSTITUTE(SUBSTITUTE(SUBSTITUTE(VLOOKUP($N37,data!$A$2:$C$23,3,FALSE),"%0",$O37),"%1",$P37),"%2",$Q37))</f>
        <v/>
      </c>
      <c r="T37" s="15"/>
      <c r="U37" s="37"/>
      <c r="V37" s="37"/>
      <c r="W37" s="37"/>
      <c r="X37" s="37"/>
      <c r="Y37" s="34"/>
      <c r="Z37" s="34"/>
      <c r="AA37" s="5"/>
      <c r="AB37" s="12"/>
    </row>
    <row r="38" spans="1:28" x14ac:dyDescent="0.15">
      <c r="A38" s="20" t="str">
        <f t="shared" ref="A38:A44" ca="1" si="6">IF(B38,B38,"")&amp;IF(C38,"-"&amp;C38,"")&amp;IF(D38,"-"&amp;D38,"")&amp;IF(E38,"-"&amp;E38,"")&amp;IF(F38,"-"&amp;F38,"")</f>
        <v>2-1</v>
      </c>
      <c r="B38" s="42">
        <f t="shared" si="1"/>
        <v>2</v>
      </c>
      <c r="C38" s="41">
        <f t="shared" ca="1" si="2"/>
        <v>1</v>
      </c>
      <c r="D38" s="41">
        <f t="shared" ca="1" si="3"/>
        <v>0</v>
      </c>
      <c r="E38" s="41">
        <f t="shared" ca="1" si="4"/>
        <v>0</v>
      </c>
      <c r="F38" s="41">
        <f t="shared" ca="1" si="5"/>
        <v>0</v>
      </c>
      <c r="G38" s="4"/>
      <c r="H38" s="5"/>
      <c r="I38" s="5"/>
      <c r="J38" s="5"/>
      <c r="K38" s="5"/>
      <c r="L38" s="6"/>
      <c r="M38" s="6"/>
      <c r="N38" s="16"/>
      <c r="O38" s="16"/>
      <c r="P38" s="16"/>
      <c r="Q38" s="16"/>
      <c r="R38" s="23" t="str">
        <f>IF($N38="","",SUBSTITUTE(SUBSTITUTE(SUBSTITUTE(VLOOKUP($N38,data!$A$2:$C$23,2,FALSE),"%0",$O38),"%1",$P38),"%2",$Q38))</f>
        <v/>
      </c>
      <c r="S38" s="23" t="str">
        <f>IF($N38="","",SUBSTITUTE(SUBSTITUTE(SUBSTITUTE(VLOOKUP($N38,data!$A$2:$C$23,3,FALSE),"%0",$O38),"%1",$P38),"%2",$Q38))</f>
        <v/>
      </c>
      <c r="T38" s="15"/>
      <c r="U38" s="37"/>
      <c r="V38" s="37"/>
      <c r="W38" s="37"/>
      <c r="X38" s="37"/>
      <c r="Y38" s="34"/>
      <c r="Z38" s="34"/>
      <c r="AA38" s="5"/>
      <c r="AB38" s="12"/>
    </row>
    <row r="39" spans="1:28" x14ac:dyDescent="0.15">
      <c r="A39" s="20" t="str">
        <f t="shared" ca="1" si="6"/>
        <v>2-1</v>
      </c>
      <c r="B39" s="42">
        <f t="shared" si="1"/>
        <v>2</v>
      </c>
      <c r="C39" s="41">
        <f t="shared" ca="1" si="2"/>
        <v>1</v>
      </c>
      <c r="D39" s="41">
        <f t="shared" ca="1" si="3"/>
        <v>0</v>
      </c>
      <c r="E39" s="41">
        <f t="shared" ca="1" si="4"/>
        <v>0</v>
      </c>
      <c r="F39" s="41">
        <f t="shared" ca="1" si="5"/>
        <v>0</v>
      </c>
      <c r="G39" s="4"/>
      <c r="H39" s="5"/>
      <c r="I39" s="5"/>
      <c r="J39" s="5"/>
      <c r="K39" s="5"/>
      <c r="L39" s="6"/>
      <c r="M39" s="6"/>
      <c r="N39" s="16"/>
      <c r="O39" s="16"/>
      <c r="P39" s="16"/>
      <c r="Q39" s="16"/>
      <c r="R39" s="23" t="str">
        <f>IF($N39="","",SUBSTITUTE(SUBSTITUTE(SUBSTITUTE(VLOOKUP($N39,data!$A$2:$C$23,2,FALSE),"%0",$O39),"%1",$P39),"%2",$Q39))</f>
        <v/>
      </c>
      <c r="S39" s="23" t="str">
        <f>IF($N39="","",SUBSTITUTE(SUBSTITUTE(SUBSTITUTE(VLOOKUP($N39,data!$A$2:$C$23,3,FALSE),"%0",$O39),"%1",$P39),"%2",$Q39))</f>
        <v/>
      </c>
      <c r="T39" s="15"/>
      <c r="U39" s="37"/>
      <c r="V39" s="37"/>
      <c r="W39" s="37"/>
      <c r="X39" s="37"/>
      <c r="Y39" s="34"/>
      <c r="Z39" s="34"/>
      <c r="AA39" s="5"/>
      <c r="AB39" s="12"/>
    </row>
    <row r="40" spans="1:28" x14ac:dyDescent="0.15">
      <c r="A40" s="20" t="str">
        <f t="shared" ca="1" si="6"/>
        <v>2-1</v>
      </c>
      <c r="B40" s="42">
        <f t="shared" si="1"/>
        <v>2</v>
      </c>
      <c r="C40" s="41">
        <f t="shared" ca="1" si="2"/>
        <v>1</v>
      </c>
      <c r="D40" s="41">
        <f t="shared" ca="1" si="3"/>
        <v>0</v>
      </c>
      <c r="E40" s="41">
        <f t="shared" ca="1" si="4"/>
        <v>0</v>
      </c>
      <c r="F40" s="41">
        <f t="shared" ca="1" si="5"/>
        <v>0</v>
      </c>
      <c r="G40" s="4"/>
      <c r="H40" s="5"/>
      <c r="I40" s="5"/>
      <c r="J40" s="5"/>
      <c r="K40" s="5"/>
      <c r="L40" s="6"/>
      <c r="M40" s="6"/>
      <c r="N40" s="16"/>
      <c r="O40" s="16"/>
      <c r="P40" s="16"/>
      <c r="Q40" s="16"/>
      <c r="R40" s="23" t="str">
        <f>IF($N40="","",SUBSTITUTE(SUBSTITUTE(SUBSTITUTE(VLOOKUP($N40,data!$A$2:$C$23,2,FALSE),"%0",$O40),"%1",$P40),"%2",$Q40))</f>
        <v/>
      </c>
      <c r="S40" s="23" t="str">
        <f>IF($N40="","",SUBSTITUTE(SUBSTITUTE(SUBSTITUTE(VLOOKUP($N40,data!$A$2:$C$23,3,FALSE),"%0",$O40),"%1",$P40),"%2",$Q40))</f>
        <v/>
      </c>
      <c r="T40" s="15"/>
      <c r="U40" s="37"/>
      <c r="V40" s="37"/>
      <c r="W40" s="37"/>
      <c r="X40" s="37"/>
      <c r="Y40" s="34"/>
      <c r="Z40" s="34"/>
      <c r="AA40" s="5"/>
      <c r="AB40" s="12"/>
    </row>
    <row r="41" spans="1:28" x14ac:dyDescent="0.15">
      <c r="A41" s="20" t="str">
        <f t="shared" ca="1" si="6"/>
        <v>2-1</v>
      </c>
      <c r="B41" s="42">
        <f t="shared" si="1"/>
        <v>2</v>
      </c>
      <c r="C41" s="41">
        <f t="shared" ca="1" si="2"/>
        <v>1</v>
      </c>
      <c r="D41" s="41">
        <f t="shared" ca="1" si="3"/>
        <v>0</v>
      </c>
      <c r="E41" s="41">
        <f t="shared" ca="1" si="4"/>
        <v>0</v>
      </c>
      <c r="F41" s="41">
        <f t="shared" ca="1" si="5"/>
        <v>0</v>
      </c>
      <c r="G41" s="4"/>
      <c r="H41" s="5"/>
      <c r="I41" s="5"/>
      <c r="J41" s="5"/>
      <c r="K41" s="5"/>
      <c r="L41" s="6"/>
      <c r="M41" s="6"/>
      <c r="N41" s="16"/>
      <c r="O41" s="16"/>
      <c r="P41" s="16"/>
      <c r="Q41" s="16"/>
      <c r="R41" s="23" t="str">
        <f>IF($N41="","",SUBSTITUTE(SUBSTITUTE(SUBSTITUTE(VLOOKUP($N41,data!$A$2:$C$23,2,FALSE),"%0",$O41),"%1",$P41),"%2",$Q41))</f>
        <v/>
      </c>
      <c r="S41" s="23" t="str">
        <f>IF($N41="","",SUBSTITUTE(SUBSTITUTE(SUBSTITUTE(VLOOKUP($N41,data!$A$2:$C$23,3,FALSE),"%0",$O41),"%1",$P41),"%2",$Q41))</f>
        <v/>
      </c>
      <c r="T41" s="15"/>
      <c r="U41" s="37"/>
      <c r="V41" s="37"/>
      <c r="W41" s="37"/>
      <c r="X41" s="37"/>
      <c r="Y41" s="34"/>
      <c r="Z41" s="34"/>
      <c r="AA41" s="5"/>
      <c r="AB41" s="12"/>
    </row>
    <row r="42" spans="1:28" x14ac:dyDescent="0.15">
      <c r="A42" s="20" t="str">
        <f t="shared" ca="1" si="6"/>
        <v>2-1</v>
      </c>
      <c r="B42" s="42">
        <f t="shared" si="1"/>
        <v>2</v>
      </c>
      <c r="C42" s="41">
        <f t="shared" ca="1" si="2"/>
        <v>1</v>
      </c>
      <c r="D42" s="41">
        <f t="shared" ca="1" si="3"/>
        <v>0</v>
      </c>
      <c r="E42" s="41">
        <f t="shared" ca="1" si="4"/>
        <v>0</v>
      </c>
      <c r="F42" s="41">
        <f t="shared" ca="1" si="5"/>
        <v>0</v>
      </c>
      <c r="G42" s="4"/>
      <c r="H42" s="5"/>
      <c r="I42" s="5"/>
      <c r="J42" s="5"/>
      <c r="K42" s="5"/>
      <c r="L42" s="6"/>
      <c r="M42" s="6"/>
      <c r="N42" s="16"/>
      <c r="O42" s="16"/>
      <c r="P42" s="16"/>
      <c r="Q42" s="16"/>
      <c r="R42" s="23" t="str">
        <f>IF($N42="","",SUBSTITUTE(SUBSTITUTE(SUBSTITUTE(VLOOKUP($N42,data!$A$2:$C$23,2,FALSE),"%0",$O42),"%1",$P42),"%2",$Q42))</f>
        <v/>
      </c>
      <c r="S42" s="23" t="str">
        <f>IF($N42="","",SUBSTITUTE(SUBSTITUTE(SUBSTITUTE(VLOOKUP($N42,data!$A$2:$C$23,3,FALSE),"%0",$O42),"%1",$P42),"%2",$Q42))</f>
        <v/>
      </c>
      <c r="T42" s="15"/>
      <c r="U42" s="37"/>
      <c r="V42" s="37"/>
      <c r="W42" s="37"/>
      <c r="X42" s="37"/>
      <c r="Y42" s="34"/>
      <c r="Z42" s="34"/>
      <c r="AA42" s="5"/>
      <c r="AB42" s="12"/>
    </row>
    <row r="43" spans="1:28" x14ac:dyDescent="0.15">
      <c r="A43" s="20" t="str">
        <f t="shared" ca="1" si="6"/>
        <v>2-1</v>
      </c>
      <c r="B43" s="42">
        <f t="shared" si="1"/>
        <v>2</v>
      </c>
      <c r="C43" s="41">
        <f t="shared" ca="1" si="2"/>
        <v>1</v>
      </c>
      <c r="D43" s="41">
        <f t="shared" ca="1" si="3"/>
        <v>0</v>
      </c>
      <c r="E43" s="41">
        <f t="shared" ca="1" si="4"/>
        <v>0</v>
      </c>
      <c r="F43" s="41">
        <f t="shared" ca="1" si="5"/>
        <v>0</v>
      </c>
      <c r="G43" s="4"/>
      <c r="H43" s="5"/>
      <c r="I43" s="5"/>
      <c r="J43" s="5"/>
      <c r="K43" s="5"/>
      <c r="L43" s="6"/>
      <c r="M43" s="6"/>
      <c r="N43" s="16"/>
      <c r="O43" s="16"/>
      <c r="P43" s="16"/>
      <c r="Q43" s="16"/>
      <c r="R43" s="23" t="str">
        <f>IF($N43="","",SUBSTITUTE(SUBSTITUTE(SUBSTITUTE(VLOOKUP($N43,data!$A$2:$C$23,2,FALSE),"%0",$O43),"%1",$P43),"%2",$Q43))</f>
        <v/>
      </c>
      <c r="S43" s="23" t="str">
        <f>IF($N43="","",SUBSTITUTE(SUBSTITUTE(SUBSTITUTE(VLOOKUP($N43,data!$A$2:$C$23,3,FALSE),"%0",$O43),"%1",$P43),"%2",$Q43))</f>
        <v/>
      </c>
      <c r="T43" s="15"/>
      <c r="U43" s="37"/>
      <c r="V43" s="37"/>
      <c r="W43" s="37"/>
      <c r="X43" s="37"/>
      <c r="Y43" s="34"/>
      <c r="Z43" s="34"/>
      <c r="AA43" s="5"/>
      <c r="AB43" s="12"/>
    </row>
    <row r="44" spans="1:28" x14ac:dyDescent="0.15">
      <c r="A44" s="20" t="str">
        <f t="shared" ca="1" si="6"/>
        <v>2-1</v>
      </c>
      <c r="B44" s="42">
        <f t="shared" si="1"/>
        <v>2</v>
      </c>
      <c r="C44" s="41">
        <f t="shared" ca="1" si="2"/>
        <v>1</v>
      </c>
      <c r="D44" s="41">
        <f t="shared" ca="1" si="3"/>
        <v>0</v>
      </c>
      <c r="E44" s="41">
        <f t="shared" ca="1" si="4"/>
        <v>0</v>
      </c>
      <c r="F44" s="41">
        <f t="shared" ca="1" si="5"/>
        <v>0</v>
      </c>
      <c r="G44" s="4"/>
      <c r="H44" s="5"/>
      <c r="I44" s="5"/>
      <c r="J44" s="5"/>
      <c r="K44" s="5"/>
      <c r="L44" s="6"/>
      <c r="M44" s="6"/>
      <c r="N44" s="16"/>
      <c r="O44" s="16"/>
      <c r="P44" s="16"/>
      <c r="Q44" s="16"/>
      <c r="R44" s="23" t="str">
        <f>IF($N44="","",SUBSTITUTE(SUBSTITUTE(SUBSTITUTE(VLOOKUP($N44,data!$A$2:$C$23,2,FALSE),"%0",$O44),"%1",$P44),"%2",$Q44))</f>
        <v/>
      </c>
      <c r="S44" s="23" t="str">
        <f>IF($N44="","",SUBSTITUTE(SUBSTITUTE(SUBSTITUTE(VLOOKUP($N44,data!$A$2:$C$23,3,FALSE),"%0",$O44),"%1",$P44),"%2",$Q44))</f>
        <v/>
      </c>
      <c r="T44" s="15"/>
      <c r="U44" s="37"/>
      <c r="V44" s="37"/>
      <c r="W44" s="37"/>
      <c r="X44" s="37"/>
      <c r="Y44" s="34"/>
      <c r="Z44" s="34"/>
      <c r="AA44" s="5"/>
      <c r="AB44" s="12"/>
    </row>
    <row r="45" spans="1:28" x14ac:dyDescent="0.15">
      <c r="A45" s="20" t="str">
        <f t="shared" ca="1" si="0"/>
        <v>2-1</v>
      </c>
      <c r="B45" s="42">
        <f t="shared" si="1"/>
        <v>2</v>
      </c>
      <c r="C45" s="41">
        <f t="shared" ca="1" si="2"/>
        <v>1</v>
      </c>
      <c r="D45" s="41">
        <f t="shared" ca="1" si="3"/>
        <v>0</v>
      </c>
      <c r="E45" s="41">
        <f t="shared" ca="1" si="4"/>
        <v>0</v>
      </c>
      <c r="F45" s="41">
        <f t="shared" ca="1" si="5"/>
        <v>0</v>
      </c>
      <c r="G45" s="4"/>
      <c r="H45" s="5"/>
      <c r="I45" s="5"/>
      <c r="J45" s="5"/>
      <c r="K45" s="5"/>
      <c r="L45" s="6"/>
      <c r="M45" s="6"/>
      <c r="N45" s="16"/>
      <c r="O45" s="16"/>
      <c r="P45" s="16"/>
      <c r="Q45" s="16"/>
      <c r="R45" s="23" t="str">
        <f>IF($N45="","",SUBSTITUTE(SUBSTITUTE(SUBSTITUTE(VLOOKUP($N45,data!$A$2:$C$23,2,FALSE),"%0",$O45),"%1",$P45),"%2",$Q45))</f>
        <v/>
      </c>
      <c r="S45" s="23" t="str">
        <f>IF($N45="","",SUBSTITUTE(SUBSTITUTE(SUBSTITUTE(VLOOKUP($N45,data!$A$2:$C$23,3,FALSE),"%0",$O45),"%1",$P45),"%2",$Q45))</f>
        <v/>
      </c>
      <c r="T45" s="15"/>
      <c r="U45" s="37"/>
      <c r="V45" s="37"/>
      <c r="W45" s="37"/>
      <c r="X45" s="37"/>
      <c r="Y45" s="34"/>
      <c r="Z45" s="34"/>
      <c r="AA45" s="5"/>
      <c r="AB45" s="12"/>
    </row>
    <row r="46" spans="1:28" x14ac:dyDescent="0.15">
      <c r="A46" s="20" t="str">
        <f t="shared" ca="1" si="0"/>
        <v>2-1</v>
      </c>
      <c r="B46" s="42">
        <f t="shared" si="1"/>
        <v>2</v>
      </c>
      <c r="C46" s="41">
        <f t="shared" ca="1" si="2"/>
        <v>1</v>
      </c>
      <c r="D46" s="41">
        <f t="shared" ca="1" si="3"/>
        <v>0</v>
      </c>
      <c r="E46" s="41">
        <f t="shared" ca="1" si="4"/>
        <v>0</v>
      </c>
      <c r="F46" s="41">
        <f t="shared" ca="1" si="5"/>
        <v>0</v>
      </c>
      <c r="G46" s="4"/>
      <c r="H46" s="5"/>
      <c r="I46" s="5"/>
      <c r="J46" s="5"/>
      <c r="K46" s="5"/>
      <c r="L46" s="6"/>
      <c r="M46" s="6"/>
      <c r="N46" s="16"/>
      <c r="O46" s="16"/>
      <c r="P46" s="16"/>
      <c r="Q46" s="16"/>
      <c r="R46" s="23" t="str">
        <f>IF($N46="","",SUBSTITUTE(SUBSTITUTE(SUBSTITUTE(VLOOKUP($N46,data!$A$2:$C$23,2,FALSE),"%0",$O46),"%1",$P46),"%2",$Q46))</f>
        <v/>
      </c>
      <c r="S46" s="23" t="str">
        <f>IF($N46="","",SUBSTITUTE(SUBSTITUTE(SUBSTITUTE(VLOOKUP($N46,data!$A$2:$C$23,3,FALSE),"%0",$O46),"%1",$P46),"%2",$Q46))</f>
        <v/>
      </c>
      <c r="T46" s="15"/>
      <c r="U46" s="37"/>
      <c r="V46" s="37"/>
      <c r="W46" s="37"/>
      <c r="X46" s="37"/>
      <c r="Y46" s="34"/>
      <c r="Z46" s="34"/>
      <c r="AA46" s="5"/>
      <c r="AB46" s="12"/>
    </row>
    <row r="47" spans="1:28" x14ac:dyDescent="0.15">
      <c r="A47" s="20" t="str">
        <f t="shared" ca="1" si="0"/>
        <v>2-1</v>
      </c>
      <c r="B47" s="42">
        <f t="shared" si="1"/>
        <v>2</v>
      </c>
      <c r="C47" s="41">
        <f t="shared" ca="1" si="2"/>
        <v>1</v>
      </c>
      <c r="D47" s="41">
        <f t="shared" ca="1" si="3"/>
        <v>0</v>
      </c>
      <c r="E47" s="41">
        <f t="shared" ca="1" si="4"/>
        <v>0</v>
      </c>
      <c r="F47" s="41">
        <f t="shared" ca="1" si="5"/>
        <v>0</v>
      </c>
      <c r="G47" s="4"/>
      <c r="H47" s="5"/>
      <c r="I47" s="5"/>
      <c r="J47" s="5"/>
      <c r="K47" s="5"/>
      <c r="L47" s="6"/>
      <c r="M47" s="6"/>
      <c r="N47" s="16"/>
      <c r="O47" s="16"/>
      <c r="P47" s="16"/>
      <c r="Q47" s="16"/>
      <c r="R47" s="23" t="str">
        <f>IF($N47="","",SUBSTITUTE(SUBSTITUTE(SUBSTITUTE(VLOOKUP($N47,data!$A$2:$C$23,2,FALSE),"%0",$O47),"%1",$P47),"%2",$Q47))</f>
        <v/>
      </c>
      <c r="S47" s="23" t="str">
        <f>IF($N47="","",SUBSTITUTE(SUBSTITUTE(SUBSTITUTE(VLOOKUP($N47,data!$A$2:$C$23,3,FALSE),"%0",$O47),"%1",$P47),"%2",$Q47))</f>
        <v/>
      </c>
      <c r="T47" s="15"/>
      <c r="U47" s="37"/>
      <c r="V47" s="37"/>
      <c r="W47" s="37"/>
      <c r="X47" s="37"/>
      <c r="Y47" s="34"/>
      <c r="Z47" s="34"/>
      <c r="AA47" s="5"/>
      <c r="AB47" s="12"/>
    </row>
    <row r="48" spans="1:28" x14ac:dyDescent="0.15">
      <c r="A48" s="20" t="str">
        <f ca="1">IF(B48,B48,"")&amp;IF(C48,"-"&amp;C48,"")&amp;IF(D48,"-"&amp;D48,"")&amp;IF(E48,"-"&amp;E48,"")&amp;IF(F48,"-"&amp;F48,"")</f>
        <v>2-1</v>
      </c>
      <c r="B48" s="42">
        <f t="shared" si="1"/>
        <v>2</v>
      </c>
      <c r="C48" s="41">
        <f t="shared" ca="1" si="2"/>
        <v>1</v>
      </c>
      <c r="D48" s="41">
        <f t="shared" ca="1" si="3"/>
        <v>0</v>
      </c>
      <c r="E48" s="41">
        <f t="shared" ca="1" si="4"/>
        <v>0</v>
      </c>
      <c r="F48" s="41">
        <f t="shared" ca="1" si="5"/>
        <v>0</v>
      </c>
      <c r="G48" s="4"/>
      <c r="H48" s="5"/>
      <c r="I48" s="5"/>
      <c r="J48" s="5"/>
      <c r="K48" s="5"/>
      <c r="L48" s="6"/>
      <c r="M48" s="6"/>
      <c r="N48" s="16"/>
      <c r="O48" s="16"/>
      <c r="P48" s="16"/>
      <c r="Q48" s="16"/>
      <c r="R48" s="23" t="str">
        <f>IF($N48="","",SUBSTITUTE(SUBSTITUTE(SUBSTITUTE(VLOOKUP($N48,data!$A$2:$C$23,2,FALSE),"%0",$O48),"%1",$P48),"%2",$Q48))</f>
        <v/>
      </c>
      <c r="S48" s="23" t="str">
        <f>IF($N48="","",SUBSTITUTE(SUBSTITUTE(SUBSTITUTE(VLOOKUP($N48,data!$A$2:$C$23,3,FALSE),"%0",$O48),"%1",$P48),"%2",$Q48))</f>
        <v/>
      </c>
      <c r="T48" s="15"/>
      <c r="U48" s="37"/>
      <c r="V48" s="37"/>
      <c r="W48" s="37"/>
      <c r="X48" s="37"/>
      <c r="Y48" s="34"/>
      <c r="Z48" s="34"/>
      <c r="AA48" s="5"/>
      <c r="AB48" s="12"/>
    </row>
    <row r="49" spans="1:28" x14ac:dyDescent="0.15">
      <c r="A49" s="20" t="str">
        <f ca="1">IF(B49,B49,"")&amp;IF(C49,"-"&amp;C49,"")&amp;IF(D49,"-"&amp;D49,"")&amp;IF(E49,"-"&amp;E49,"")&amp;IF(F49,"-"&amp;F49,"")</f>
        <v>2-1</v>
      </c>
      <c r="B49" s="42">
        <f t="shared" si="1"/>
        <v>2</v>
      </c>
      <c r="C49" s="41">
        <f t="shared" ca="1" si="2"/>
        <v>1</v>
      </c>
      <c r="D49" s="41">
        <f t="shared" ca="1" si="3"/>
        <v>0</v>
      </c>
      <c r="E49" s="41">
        <f t="shared" ca="1" si="4"/>
        <v>0</v>
      </c>
      <c r="F49" s="41">
        <f t="shared" ca="1" si="5"/>
        <v>0</v>
      </c>
      <c r="G49" s="4"/>
      <c r="H49" s="5"/>
      <c r="I49" s="5"/>
      <c r="J49" s="5"/>
      <c r="K49" s="5"/>
      <c r="L49" s="6"/>
      <c r="M49" s="6"/>
      <c r="N49" s="16"/>
      <c r="O49" s="16"/>
      <c r="P49" s="16"/>
      <c r="Q49" s="16"/>
      <c r="R49" s="23" t="str">
        <f>IF($N49="","",SUBSTITUTE(SUBSTITUTE(SUBSTITUTE(VLOOKUP($N49,data!$A$2:$C$23,2,FALSE),"%0",$O49),"%1",$P49),"%2",$Q49))</f>
        <v/>
      </c>
      <c r="S49" s="23" t="str">
        <f>IF($N49="","",SUBSTITUTE(SUBSTITUTE(SUBSTITUTE(VLOOKUP($N49,data!$A$2:$C$23,3,FALSE),"%0",$O49),"%1",$P49),"%2",$Q49))</f>
        <v/>
      </c>
      <c r="T49" s="15"/>
      <c r="U49" s="37"/>
      <c r="V49" s="37"/>
      <c r="W49" s="37"/>
      <c r="X49" s="37"/>
      <c r="Y49" s="34"/>
      <c r="Z49" s="34"/>
      <c r="AA49" s="5"/>
      <c r="AB49" s="12"/>
    </row>
    <row r="50" spans="1:28" x14ac:dyDescent="0.15">
      <c r="A50" s="20" t="str">
        <f ca="1">IF(B50,B50,"")&amp;IF(C50,"-"&amp;C50,"")&amp;IF(D50,"-"&amp;D50,"")&amp;IF(E50,"-"&amp;E50,"")&amp;IF(F50,"-"&amp;F50,"")</f>
        <v>2-1</v>
      </c>
      <c r="B50" s="42">
        <f t="shared" si="1"/>
        <v>2</v>
      </c>
      <c r="C50" s="41">
        <f t="shared" ca="1" si="2"/>
        <v>1</v>
      </c>
      <c r="D50" s="41">
        <f t="shared" ca="1" si="3"/>
        <v>0</v>
      </c>
      <c r="E50" s="41">
        <f t="shared" ca="1" si="4"/>
        <v>0</v>
      </c>
      <c r="F50" s="41">
        <f t="shared" ca="1" si="5"/>
        <v>0</v>
      </c>
      <c r="G50" s="4"/>
      <c r="H50" s="5"/>
      <c r="I50" s="5"/>
      <c r="J50" s="5"/>
      <c r="K50" s="5"/>
      <c r="L50" s="6"/>
      <c r="M50" s="6"/>
      <c r="N50" s="16"/>
      <c r="O50" s="16"/>
      <c r="P50" s="16"/>
      <c r="Q50" s="16"/>
      <c r="R50" s="23" t="str">
        <f>IF($N50="","",SUBSTITUTE(SUBSTITUTE(SUBSTITUTE(VLOOKUP($N50,data!$A$2:$C$23,2,FALSE),"%0",$O50),"%1",$P50),"%2",$Q50))</f>
        <v/>
      </c>
      <c r="S50" s="23" t="str">
        <f>IF($N50="","",SUBSTITUTE(SUBSTITUTE(SUBSTITUTE(VLOOKUP($N50,data!$A$2:$C$23,3,FALSE),"%0",$O50),"%1",$P50),"%2",$Q50))</f>
        <v/>
      </c>
      <c r="T50" s="15"/>
      <c r="U50" s="37"/>
      <c r="V50" s="37"/>
      <c r="W50" s="37"/>
      <c r="X50" s="37"/>
      <c r="Y50" s="34"/>
      <c r="Z50" s="34"/>
      <c r="AA50" s="5"/>
      <c r="AB50" s="12"/>
    </row>
    <row r="51" spans="1:28" x14ac:dyDescent="0.15">
      <c r="A51" s="20" t="str">
        <f ca="1">IF(B51,B51,"")&amp;IF(C51,"-"&amp;C51,"")&amp;IF(D51,"-"&amp;D51,"")&amp;IF(E51,"-"&amp;E51,"")&amp;IF(F51,"-"&amp;F51,"")</f>
        <v>2-1</v>
      </c>
      <c r="B51" s="42">
        <f t="shared" si="1"/>
        <v>2</v>
      </c>
      <c r="C51" s="41">
        <f t="shared" ca="1" si="2"/>
        <v>1</v>
      </c>
      <c r="D51" s="41">
        <f t="shared" ca="1" si="3"/>
        <v>0</v>
      </c>
      <c r="E51" s="41">
        <f t="shared" ca="1" si="4"/>
        <v>0</v>
      </c>
      <c r="F51" s="41">
        <f t="shared" ca="1" si="5"/>
        <v>0</v>
      </c>
      <c r="G51" s="4"/>
      <c r="H51" s="5"/>
      <c r="I51" s="5"/>
      <c r="J51" s="5"/>
      <c r="K51" s="5"/>
      <c r="L51" s="6"/>
      <c r="M51" s="6"/>
      <c r="N51" s="16"/>
      <c r="O51" s="16"/>
      <c r="P51" s="16"/>
      <c r="Q51" s="16"/>
      <c r="R51" s="23" t="str">
        <f>IF($N51="","",SUBSTITUTE(SUBSTITUTE(SUBSTITUTE(VLOOKUP($N51,data!$A$2:$C$23,2,FALSE),"%0",$O51),"%1",$P51),"%2",$Q51))</f>
        <v/>
      </c>
      <c r="S51" s="23" t="str">
        <f>IF($N51="","",SUBSTITUTE(SUBSTITUTE(SUBSTITUTE(VLOOKUP($N51,data!$A$2:$C$23,3,FALSE),"%0",$O51),"%1",$P51),"%2",$Q51))</f>
        <v/>
      </c>
      <c r="T51" s="15"/>
      <c r="U51" s="37"/>
      <c r="V51" s="37"/>
      <c r="W51" s="37"/>
      <c r="X51" s="37"/>
      <c r="Y51" s="34"/>
      <c r="Z51" s="34"/>
      <c r="AA51" s="5"/>
      <c r="AB51" s="12"/>
    </row>
    <row r="52" spans="1:28" ht="14.25" thickBot="1" x14ac:dyDescent="0.2">
      <c r="A52" s="21" t="str">
        <f ca="1">IF(B52,B52,"")&amp;IF(C52,"-"&amp;C52,"")&amp;IF(D52,"-"&amp;D52,"")&amp;IF(E52,"-"&amp;E52,"")&amp;IF(F52,"-"&amp;F52,"")</f>
        <v>2-1</v>
      </c>
      <c r="B52" s="43">
        <f t="shared" si="1"/>
        <v>2</v>
      </c>
      <c r="C52" s="44">
        <f t="shared" ca="1" si="2"/>
        <v>1</v>
      </c>
      <c r="D52" s="44">
        <f t="shared" ca="1" si="3"/>
        <v>0</v>
      </c>
      <c r="E52" s="44">
        <f t="shared" ca="1" si="4"/>
        <v>0</v>
      </c>
      <c r="F52" s="44">
        <f t="shared" ca="1" si="5"/>
        <v>0</v>
      </c>
      <c r="G52" s="29"/>
      <c r="H52" s="30"/>
      <c r="I52" s="30"/>
      <c r="J52" s="30"/>
      <c r="K52" s="30"/>
      <c r="L52" s="31"/>
      <c r="M52" s="31"/>
      <c r="N52" s="18"/>
      <c r="O52" s="18"/>
      <c r="P52" s="18"/>
      <c r="Q52" s="18"/>
      <c r="R52" s="24" t="str">
        <f>IF($N52="","",SUBSTITUTE(SUBSTITUTE(SUBSTITUTE(VLOOKUP($N52,data!$A$2:$C$23,2,FALSE),"%0",$O52),"%1",$P52),"%2",$Q52))</f>
        <v/>
      </c>
      <c r="S52" s="24" t="str">
        <f>IF($N52="","",SUBSTITUTE(SUBSTITUTE(SUBSTITUTE(VLOOKUP($N52,data!$A$2:$C$23,3,FALSE),"%0",$O52),"%1",$P52),"%2",$Q52))</f>
        <v/>
      </c>
      <c r="T52" s="17"/>
      <c r="U52" s="38"/>
      <c r="V52" s="38"/>
      <c r="W52" s="38"/>
      <c r="X52" s="38"/>
      <c r="Y52" s="35"/>
      <c r="Z52" s="35"/>
      <c r="AA52" s="7"/>
      <c r="AB52" s="12"/>
    </row>
    <row r="53" spans="1:28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9"/>
      <c r="P53" s="9"/>
      <c r="Q53" s="9"/>
      <c r="R53" s="9"/>
      <c r="S53" s="8"/>
      <c r="T53" s="8"/>
      <c r="U53" s="8"/>
      <c r="V53" s="8"/>
      <c r="W53" s="8"/>
      <c r="X53" s="8"/>
      <c r="Y53" s="8"/>
      <c r="Z53" s="8"/>
      <c r="AA53" s="8"/>
    </row>
    <row r="54" spans="1:28" x14ac:dyDescent="0.1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  <c r="Q54" s="11"/>
      <c r="R54" s="11"/>
      <c r="S54" s="10"/>
      <c r="T54" s="10"/>
      <c r="U54" s="10"/>
      <c r="V54" s="10"/>
      <c r="W54" s="10"/>
      <c r="X54" s="10"/>
      <c r="Y54" s="10"/>
      <c r="Z54" s="10"/>
      <c r="AA54" s="10"/>
    </row>
  </sheetData>
  <sheetProtection selectLockedCells="1" selectUnlockedCells="1"/>
  <phoneticPr fontId="3"/>
  <conditionalFormatting sqref="A5:F52">
    <cfRule type="expression" dxfId="0" priority="1" stopIfTrue="1">
      <formula>OR(A5=0, A5=OFFSET(A5,-1,0))</formula>
    </cfRule>
  </conditionalFormatting>
  <hyperlinks>
    <hyperlink ref="O6" r:id="rId1"/>
  </hyperlinks>
  <pageMargins left="0.70833333333333337" right="0.70833333333333337" top="0.74791666666666667" bottom="0.74791666666666667" header="0.51180555555555551" footer="0.51180555555555551"/>
  <pageSetup paperSize="9" firstPageNumber="0" fitToHeight="0" orientation="portrait" horizontalDpi="300" verticalDpi="300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data!$A$2:$A$23</xm:f>
          </x14:formula1>
          <xm:sqref>N5:N52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23"/>
  <sheetViews>
    <sheetView topLeftCell="A10" workbookViewId="0"/>
  </sheetViews>
  <sheetFormatPr defaultRowHeight="13.5" x14ac:dyDescent="0.15"/>
  <cols>
    <col min="1" max="1" width="48.125" customWidth="1"/>
    <col min="2" max="2" width="47.75" bestFit="1" customWidth="1"/>
    <col min="3" max="3" width="70.625" customWidth="1"/>
  </cols>
  <sheetData>
    <row r="1" spans="1:3" ht="14.25" thickBot="1" x14ac:dyDescent="0.2">
      <c r="A1" s="61" t="s">
        <v>11</v>
      </c>
      <c r="B1" s="62" t="s">
        <v>12</v>
      </c>
      <c r="C1" s="63" t="s">
        <v>13</v>
      </c>
    </row>
    <row r="2" spans="1:3" ht="67.5" x14ac:dyDescent="0.15">
      <c r="A2" s="64" t="s">
        <v>14</v>
      </c>
      <c r="B2" s="65" t="s">
        <v>88</v>
      </c>
      <c r="C2" s="66" t="s">
        <v>15</v>
      </c>
    </row>
    <row r="3" spans="1:3" ht="40.5" x14ac:dyDescent="0.15">
      <c r="A3" s="53" t="s">
        <v>16</v>
      </c>
      <c r="B3" s="54" t="s">
        <v>70</v>
      </c>
      <c r="C3" s="55" t="s">
        <v>17</v>
      </c>
    </row>
    <row r="4" spans="1:3" ht="27" x14ac:dyDescent="0.15">
      <c r="A4" s="53" t="s">
        <v>18</v>
      </c>
      <c r="B4" s="54" t="s">
        <v>71</v>
      </c>
      <c r="C4" s="55" t="s">
        <v>19</v>
      </c>
    </row>
    <row r="5" spans="1:3" ht="27" x14ac:dyDescent="0.15">
      <c r="A5" s="53" t="s">
        <v>20</v>
      </c>
      <c r="B5" s="54" t="s">
        <v>72</v>
      </c>
      <c r="C5" s="55" t="s">
        <v>21</v>
      </c>
    </row>
    <row r="6" spans="1:3" ht="27" x14ac:dyDescent="0.15">
      <c r="A6" s="53" t="s">
        <v>22</v>
      </c>
      <c r="B6" s="54" t="s">
        <v>73</v>
      </c>
      <c r="C6" s="55" t="s">
        <v>53</v>
      </c>
    </row>
    <row r="7" spans="1:3" ht="40.5" x14ac:dyDescent="0.15">
      <c r="A7" s="53" t="s">
        <v>23</v>
      </c>
      <c r="B7" s="54" t="s">
        <v>74</v>
      </c>
      <c r="C7" s="55" t="s">
        <v>24</v>
      </c>
    </row>
    <row r="8" spans="1:3" ht="81" x14ac:dyDescent="0.15">
      <c r="A8" s="53" t="s">
        <v>49</v>
      </c>
      <c r="B8" s="56" t="s">
        <v>75</v>
      </c>
      <c r="C8" s="55" t="s">
        <v>50</v>
      </c>
    </row>
    <row r="9" spans="1:3" ht="67.5" x14ac:dyDescent="0.15">
      <c r="A9" s="53" t="s">
        <v>51</v>
      </c>
      <c r="B9" s="56" t="s">
        <v>76</v>
      </c>
      <c r="C9" s="55" t="s">
        <v>50</v>
      </c>
    </row>
    <row r="10" spans="1:3" ht="27" x14ac:dyDescent="0.15">
      <c r="A10" s="53" t="s">
        <v>25</v>
      </c>
      <c r="B10" s="56" t="s">
        <v>77</v>
      </c>
      <c r="C10" s="55" t="s">
        <v>26</v>
      </c>
    </row>
    <row r="11" spans="1:3" ht="27" x14ac:dyDescent="0.15">
      <c r="A11" s="53" t="s">
        <v>27</v>
      </c>
      <c r="B11" s="54" t="s">
        <v>78</v>
      </c>
      <c r="C11" s="55" t="s">
        <v>28</v>
      </c>
    </row>
    <row r="12" spans="1:3" ht="27" x14ac:dyDescent="0.15">
      <c r="A12" s="53" t="s">
        <v>29</v>
      </c>
      <c r="B12" s="54" t="s">
        <v>79</v>
      </c>
      <c r="C12" s="55" t="s">
        <v>63</v>
      </c>
    </row>
    <row r="13" spans="1:3" ht="27" x14ac:dyDescent="0.15">
      <c r="A13" s="53" t="s">
        <v>30</v>
      </c>
      <c r="B13" s="54" t="s">
        <v>80</v>
      </c>
      <c r="C13" s="55" t="s">
        <v>64</v>
      </c>
    </row>
    <row r="14" spans="1:3" ht="27" x14ac:dyDescent="0.15">
      <c r="A14" s="53" t="s">
        <v>31</v>
      </c>
      <c r="B14" s="54" t="s">
        <v>81</v>
      </c>
      <c r="C14" s="55" t="s">
        <v>65</v>
      </c>
    </row>
    <row r="15" spans="1:3" ht="27" x14ac:dyDescent="0.15">
      <c r="A15" s="53" t="s">
        <v>34</v>
      </c>
      <c r="B15" s="54" t="s">
        <v>82</v>
      </c>
      <c r="C15" s="57" t="s">
        <v>35</v>
      </c>
    </row>
    <row r="16" spans="1:3" ht="27" x14ac:dyDescent="0.15">
      <c r="A16" s="53" t="s">
        <v>38</v>
      </c>
      <c r="B16" s="54" t="s">
        <v>83</v>
      </c>
      <c r="C16" s="55" t="s">
        <v>36</v>
      </c>
    </row>
    <row r="17" spans="1:3" ht="27" x14ac:dyDescent="0.15">
      <c r="A17" s="53" t="s">
        <v>39</v>
      </c>
      <c r="B17" s="54" t="s">
        <v>84</v>
      </c>
      <c r="C17" s="55" t="s">
        <v>37</v>
      </c>
    </row>
    <row r="18" spans="1:3" ht="40.5" x14ac:dyDescent="0.15">
      <c r="A18" s="53" t="s">
        <v>40</v>
      </c>
      <c r="B18" s="54" t="s">
        <v>89</v>
      </c>
      <c r="C18" s="57" t="s">
        <v>41</v>
      </c>
    </row>
    <row r="19" spans="1:3" ht="40.5" x14ac:dyDescent="0.15">
      <c r="A19" s="53" t="s">
        <v>42</v>
      </c>
      <c r="B19" s="54" t="s">
        <v>91</v>
      </c>
      <c r="C19" s="57" t="s">
        <v>43</v>
      </c>
    </row>
    <row r="20" spans="1:3" ht="108" x14ac:dyDescent="0.15">
      <c r="A20" s="53" t="s">
        <v>46</v>
      </c>
      <c r="B20" s="54" t="s">
        <v>85</v>
      </c>
      <c r="C20" s="55" t="s">
        <v>52</v>
      </c>
    </row>
    <row r="21" spans="1:3" ht="27" x14ac:dyDescent="0.15">
      <c r="A21" s="53" t="s">
        <v>32</v>
      </c>
      <c r="B21" s="54" t="s">
        <v>86</v>
      </c>
      <c r="C21" s="55" t="s">
        <v>44</v>
      </c>
    </row>
    <row r="22" spans="1:3" ht="27" x14ac:dyDescent="0.15">
      <c r="A22" s="53" t="s">
        <v>33</v>
      </c>
      <c r="B22" s="54" t="s">
        <v>87</v>
      </c>
      <c r="C22" s="55" t="s">
        <v>45</v>
      </c>
    </row>
    <row r="23" spans="1:3" ht="14.25" thickBot="1" x14ac:dyDescent="0.2">
      <c r="A23" s="58"/>
      <c r="B23" s="59"/>
      <c r="C23" s="60"/>
    </row>
  </sheetData>
  <sheetProtection selectLockedCells="1" selectUnlockedCells="1"/>
  <phoneticPr fontId="3"/>
  <pageMargins left="0.70866141732283472" right="0.70866141732283472" top="0.74803149606299213" bottom="0.74803149606299213" header="0.51181102362204722" footer="0.51181102362204722"/>
  <pageSetup paperSize="9" scale="53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1"/>
  <sheetViews>
    <sheetView workbookViewId="0"/>
  </sheetViews>
  <sheetFormatPr defaultRowHeight="13.5" x14ac:dyDescent="0.15"/>
  <sheetData>
    <row r="1" spans="1:1" x14ac:dyDescent="0.15">
      <c r="A1" s="52" t="s">
        <v>102</v>
      </c>
    </row>
    <row r="3" spans="1:1" x14ac:dyDescent="0.15">
      <c r="A3" s="52" t="s">
        <v>103</v>
      </c>
    </row>
    <row r="5" spans="1:1" x14ac:dyDescent="0.15">
      <c r="A5" s="52" t="s">
        <v>104</v>
      </c>
    </row>
    <row r="6" spans="1:1" x14ac:dyDescent="0.15">
      <c r="A6" s="52" t="s">
        <v>105</v>
      </c>
    </row>
    <row r="7" spans="1:1" x14ac:dyDescent="0.15">
      <c r="A7" s="52" t="s">
        <v>106</v>
      </c>
    </row>
    <row r="8" spans="1:1" x14ac:dyDescent="0.15">
      <c r="A8" s="52" t="s">
        <v>107</v>
      </c>
    </row>
    <row r="9" spans="1:1" x14ac:dyDescent="0.15">
      <c r="A9" s="52" t="s">
        <v>108</v>
      </c>
    </row>
    <row r="10" spans="1:1" x14ac:dyDescent="0.15">
      <c r="A10" s="52" t="s">
        <v>109</v>
      </c>
    </row>
    <row r="12" spans="1:1" x14ac:dyDescent="0.15">
      <c r="A12" s="52" t="s">
        <v>110</v>
      </c>
    </row>
    <row r="13" spans="1:1" x14ac:dyDescent="0.15">
      <c r="A13" s="52" t="s">
        <v>111</v>
      </c>
    </row>
    <row r="15" spans="1:1" x14ac:dyDescent="0.15">
      <c r="A15" s="52" t="s">
        <v>112</v>
      </c>
    </row>
    <row r="16" spans="1:1" x14ac:dyDescent="0.15">
      <c r="A16" s="52" t="s">
        <v>113</v>
      </c>
    </row>
    <row r="17" spans="1:1" x14ac:dyDescent="0.15">
      <c r="A17" s="52" t="s">
        <v>114</v>
      </c>
    </row>
    <row r="18" spans="1:1" x14ac:dyDescent="0.15">
      <c r="A18" s="52" t="s">
        <v>115</v>
      </c>
    </row>
    <row r="19" spans="1:1" x14ac:dyDescent="0.15">
      <c r="A19" s="52" t="s">
        <v>116</v>
      </c>
    </row>
    <row r="20" spans="1:1" x14ac:dyDescent="0.15">
      <c r="A20" s="52" t="s">
        <v>117</v>
      </c>
    </row>
    <row r="21" spans="1:1" x14ac:dyDescent="0.15">
      <c r="A21" s="52" t="s">
        <v>118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dcterms:created xsi:type="dcterms:W3CDTF">2014-08-26T12:25:04Z</dcterms:created>
  <dcterms:modified xsi:type="dcterms:W3CDTF">2014-08-26T13:01:12Z</dcterms:modified>
</cp:coreProperties>
</file>