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0" i="1" l="1"/>
  <c r="B10" i="1"/>
  <c r="Q6" i="1"/>
  <c r="B6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8" i="1"/>
  <c r="Q4" i="1" l="1"/>
  <c r="B4" i="1"/>
  <c r="Q16" i="1" l="1"/>
  <c r="B16" i="1"/>
  <c r="A7" i="1" l="1"/>
  <c r="P7" i="1" s="1"/>
  <c r="Q7" i="1" l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7" i="1"/>
  <c r="Q15" i="1"/>
  <c r="Q13" i="1"/>
  <c r="Q12" i="1"/>
  <c r="Q9" i="1"/>
  <c r="Q8" i="1"/>
  <c r="Q3" i="1"/>
  <c r="Q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F9" i="1"/>
  <c r="E9" i="1"/>
  <c r="D9" i="1"/>
  <c r="B9" i="1"/>
  <c r="F8" i="1"/>
  <c r="E8" i="1"/>
  <c r="D8" i="1"/>
  <c r="C8" i="1"/>
  <c r="C9" i="1" s="1"/>
  <c r="C10" i="1" s="1"/>
  <c r="B8" i="1"/>
  <c r="B5" i="1"/>
  <c r="B3" i="1"/>
  <c r="F2" i="1"/>
  <c r="F3" i="1" s="1"/>
  <c r="E2" i="1"/>
  <c r="D2" i="1"/>
  <c r="C2" i="1"/>
  <c r="B2" i="1"/>
  <c r="D10" i="1" l="1"/>
  <c r="D11" i="1" s="1"/>
  <c r="D12" i="1" s="1"/>
  <c r="D13" i="1" s="1"/>
  <c r="D14" i="1" s="1"/>
  <c r="D15" i="1" s="1"/>
  <c r="D16" i="1" s="1"/>
  <c r="F10" i="1"/>
  <c r="F11" i="1" s="1"/>
  <c r="F12" i="1" s="1"/>
  <c r="F13" i="1" s="1"/>
  <c r="F14" i="1" s="1"/>
  <c r="F15" i="1" s="1"/>
  <c r="F16" i="1" s="1"/>
  <c r="E10" i="1"/>
  <c r="E11" i="1" s="1"/>
  <c r="E12" i="1" s="1"/>
  <c r="E13" i="1" s="1"/>
  <c r="E14" i="1" s="1"/>
  <c r="E15" i="1" s="1"/>
  <c r="E16" i="1" s="1"/>
  <c r="F4" i="1"/>
  <c r="F5" i="1" s="1"/>
  <c r="F6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D3" i="1"/>
  <c r="C3" i="1"/>
  <c r="A8" i="1"/>
  <c r="A9" i="1"/>
  <c r="P9" i="1" s="1"/>
  <c r="C11" i="1"/>
  <c r="A2" i="1"/>
  <c r="P2" i="1" s="1"/>
  <c r="A10" i="1" l="1"/>
  <c r="P10" i="1" s="1"/>
  <c r="C4" i="1"/>
  <c r="C5" i="1" s="1"/>
  <c r="C6" i="1" s="1"/>
  <c r="D4" i="1"/>
  <c r="D5" i="1" s="1"/>
  <c r="D6" i="1" s="1"/>
  <c r="E4" i="1"/>
  <c r="E5" i="1" s="1"/>
  <c r="E6" i="1" s="1"/>
  <c r="Q14" i="1"/>
  <c r="A3" i="1"/>
  <c r="P3" i="1" s="1"/>
  <c r="C12" i="1"/>
  <c r="A11" i="1"/>
  <c r="P11" i="1" s="1"/>
  <c r="A6" i="1" l="1"/>
  <c r="P6" i="1" s="1"/>
  <c r="Q11" i="1"/>
  <c r="A5" i="1"/>
  <c r="O5" i="1" s="1"/>
  <c r="P5" i="1" s="1"/>
  <c r="A4" i="1"/>
  <c r="P4" i="1" s="1"/>
  <c r="C13" i="1"/>
  <c r="A12" i="1"/>
  <c r="P12" i="1" s="1"/>
  <c r="Q5" i="1" l="1"/>
  <c r="A13" i="1"/>
  <c r="P13" i="1" s="1"/>
  <c r="C14" i="1"/>
  <c r="A14" i="1" l="1"/>
  <c r="P14" i="1" s="1"/>
  <c r="C15" i="1"/>
  <c r="C16" i="1" s="1"/>
  <c r="A16" i="1" s="1"/>
  <c r="P16" i="1" s="1"/>
  <c r="A15" i="1" l="1"/>
  <c r="P15" i="1" s="1"/>
  <c r="C17" i="1"/>
  <c r="C18" i="1" l="1"/>
  <c r="A17" i="1"/>
  <c r="P17" i="1" s="1"/>
  <c r="Q18" i="1" l="1"/>
  <c r="C19" i="1"/>
  <c r="A18" i="1"/>
  <c r="P18" i="1" s="1"/>
  <c r="C20" i="1" l="1"/>
  <c r="A19" i="1"/>
  <c r="P19" i="1" s="1"/>
  <c r="C21" i="1" l="1"/>
  <c r="A20" i="1"/>
  <c r="P20" i="1" s="1"/>
  <c r="C22" i="1" l="1"/>
  <c r="A21" i="1"/>
  <c r="P21" i="1" s="1"/>
  <c r="C23" i="1" l="1"/>
  <c r="A22" i="1"/>
  <c r="P22" i="1" s="1"/>
  <c r="C24" i="1" l="1"/>
  <c r="A23" i="1"/>
  <c r="P23" i="1" s="1"/>
  <c r="C25" i="1" l="1"/>
  <c r="A24" i="1"/>
  <c r="P24" i="1" s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A48" i="1" l="1"/>
  <c r="C49" i="1" l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<sst xmlns="http://schemas.openxmlformats.org/spreadsheetml/2006/main" count="201" uniqueCount="159">
  <si>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</si>
  <si>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</si>
  <si>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</si>
  <si>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</si>
  <si>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</si>
  <si>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</si>
  <si>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</si>
  <si>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</si>
  <si>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</si>
  <si>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</si>
  <si>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</si>
  <si>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</si>
  <si>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</si>
  <si>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</si>
  <si>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</si>
  <si>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</si>
  <si>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</si>
  <si>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</si>
  <si>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</si>
  <si>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</si>
  <si>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</si>
  <si>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</si>
  <si>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</si>
  <si>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</si>
  <si>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</si>
  <si>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</si>
  <si>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</si>
  <si>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</si>
  <si>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</si>
  <si>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</si>
  <si>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</si>
  <si>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</si>
  <si>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IEを閉じる</t>
  </si>
  <si>
    <t>InternetExplorerを閉じる。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</si>
  <si>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</si>
  <si>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</si>
  <si>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</si>
  <si>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</si>
  <si>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</si>
  <si>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</si>
  <si>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</si>
  <si>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</si>
  <si>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</si>
  <si>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</si>
  <si>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</si>
  <si>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</si>
  <si>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</si>
  <si>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</si>
  <si>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</si>
  <si>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</si>
  <si>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</si>
  <si>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</si>
  <si>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</si>
  <si>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</si>
  <si>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</si>
  <si>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</si>
  <si>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</si>
  <si>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</si>
  <si>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</si>
  <si>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</si>
  <si>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</si>
  <si>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</si>
  <si>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</si>
  <si>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</si>
  <si>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</si>
  <si>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</si>
  <si>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</si>
  <si>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</si>
  <si>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</si>
  <si>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</si>
  <si>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</si>
  <si>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</si>
  <si>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</si>
  <si>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</si>
  <si>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</si>
  <si>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</si>
  <si>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</si>
  <si>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</si>
  <si>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</si>
  <si>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</si>
  <si>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</si>
  <si>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</si>
  <si>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</si>
  <si>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</si>
  <si>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</si>
  <si>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</si>
  <si>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</si>
  <si>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</si>
  <si>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</si>
  <si>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</si>
  <si>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</si>
  <si>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</si>
  <si>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</si>
  <si>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</si>
  <si>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</si>
  <si>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</si>
  <si>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</si>
  <si>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</si>
  <si>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</si>
  <si>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</si>
  <si>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</si>
  <si>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InternetExplorerを開く。</t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</si>
  <si>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</si>
  <si>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</si>
  <si>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</si>
  <si>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</si>
  <si>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</si>
  <si>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</si>
  <si>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pt.Open : onErrorExit</t>
  </si>
  <si>
    <t>pt.GetIE True : onErrorExit</t>
  </si>
  <si>
    <t>pt.GetIE False : onErrorExit</t>
  </si>
  <si>
    <t>pt.Close : onErrorExit</t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</si>
  <si>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</si>
  <si>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</si>
  <si>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</si>
  <si>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</si>
  <si>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</si>
  <si>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</si>
  <si>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pt.Navigate "%0" : onErrorExit</t>
  </si>
  <si>
    <t>pt.ActivateChildWindow : onErrorExit</t>
  </si>
  <si>
    <t>pt.ActivateParentWindow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</si>
  <si>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</si>
  <si>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</si>
  <si>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</si>
  <si>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</si>
  <si>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</si>
  <si>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</si>
  <si>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</si>
  <si>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</si>
  <si>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</si>
  <si>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</si>
  <si>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</si>
  <si>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</si>
  <si>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</si>
  <si>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</si>
  <si>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</si>
  <si>
    <t>pt.ValidateAttribute "%0" : onErrorExit</t>
    <phoneticPr fontId="5"/>
  </si>
  <si>
    <t>項目の属性値を検証する。検証NG時は処理を中断する。"%0"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チュウダン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</si>
  <si>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</si>
  <si>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rPh sb="105" eb="107">
      <t>フカ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</si>
  <si>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</si>
  <si>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</si>
  <si>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検証する（検証NG時は処理中断）</t>
    <rPh sb="0" eb="2">
      <t>ケンショウ</t>
    </rPh>
    <rPh sb="5" eb="7">
      <t>ケンショウ</t>
    </rPh>
    <rPh sb="9" eb="10">
      <t>トキ</t>
    </rPh>
    <rPh sb="11" eb="15">
      <t>ショリチュウダン</t>
    </rPh>
    <phoneticPr fontId="5"/>
  </si>
  <si>
    <t>検証する（検証NG時は処理続行）</t>
    <rPh sb="0" eb="2">
      <t>ケンショウ</t>
    </rPh>
    <rPh sb="5" eb="7">
      <t>ケンショウ</t>
    </rPh>
    <rPh sb="9" eb="10">
      <t>トキ</t>
    </rPh>
    <rPh sb="11" eb="13">
      <t>ショリ</t>
    </rPh>
    <rPh sb="13" eb="15">
      <t>ゾッコウ</t>
    </rPh>
    <phoneticPr fontId="5"/>
  </si>
  <si>
    <t>項目の属性値を検証する。検証NG時は処理を続行する。"%0"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ゾッコウ</t>
    </rPh>
    <phoneticPr fontId="5"/>
  </si>
  <si>
    <t>id=txtQuery &lt;- 'ラブライブ！ '
id=txtPHPSessID &lt;- '0'</t>
    <phoneticPr fontId="5"/>
  </si>
  <si>
    <t>id=txtQuery &lt;- '{DEL 19}'</t>
    <phoneticPr fontId="5"/>
  </si>
  <si>
    <t>id=ddlEndpoint &lt;- '0'
id=txtQuery &lt;- 'あああああ '</t>
    <phoneticPr fontId="5"/>
  </si>
  <si>
    <t>文字列をペーストする</t>
    <rPh sb="0" eb="3">
      <t>モジレツ</t>
    </rPh>
    <phoneticPr fontId="5"/>
  </si>
  <si>
    <t>pt.Paste "%0" : onErrorExit</t>
    <phoneticPr fontId="5"/>
  </si>
  <si>
    <t>アクティブ画面へ「%0」を貼り付ける。</t>
    <rPh sb="13" eb="14">
      <t>ハ</t>
    </rPh>
    <rPh sb="15" eb="16">
      <t>ツ</t>
    </rPh>
    <phoneticPr fontId="5"/>
  </si>
  <si>
    <t>pt.Sleep %0 : onErrorExit</t>
    <phoneticPr fontId="5"/>
  </si>
  <si>
    <t>引数の形式は「&lt;画面項目の検索方法&gt;=&lt;検索キーワード&gt;#&lt;インデックス&gt; &lt;- &lt;検証対象の属性名&gt;='&lt;属性値&gt;'」。
　※valueの検証の場合は、「&lt;画面項目の検索方法&gt;=&lt;検索キーワード&gt;#&lt;インデックス&gt; &lt;- '&lt;属性値&gt;'」も可。
　&lt;検証対象の属性名&gt;
    ・検証対象の属性（Ex. value, href, alt）
　&lt;属性値&gt;
    ・検証対象の属性に設定される予定の値。実際の値と異なっていた場合は検証処理を中断する。</t>
    <rPh sb="42" eb="44">
      <t>ケンショウ</t>
    </rPh>
    <rPh sb="44" eb="46">
      <t>タイショウ</t>
    </rPh>
    <rPh sb="54" eb="56">
      <t>ゾクセイ</t>
    </rPh>
    <rPh sb="56" eb="57">
      <t>アタイ</t>
    </rPh>
    <rPh sb="70" eb="72">
      <t>ケンショウ</t>
    </rPh>
    <rPh sb="73" eb="75">
      <t>バアイ</t>
    </rPh>
    <rPh sb="121" eb="122">
      <t>カ</t>
    </rPh>
    <rPh sb="126" eb="130">
      <t>ケンショウタイショウ</t>
    </rPh>
    <rPh sb="131" eb="134">
      <t>ゾクセイメイ</t>
    </rPh>
    <rPh sb="141" eb="143">
      <t>ケンショウ</t>
    </rPh>
    <rPh sb="143" eb="145">
      <t>タイショウ</t>
    </rPh>
    <rPh sb="146" eb="148">
      <t>ゾクセイ</t>
    </rPh>
    <rPh sb="173" eb="176">
      <t>ゾクセイアタイ</t>
    </rPh>
    <rPh sb="183" eb="185">
      <t>ケンショウ</t>
    </rPh>
    <rPh sb="185" eb="187">
      <t>タイショウ</t>
    </rPh>
    <rPh sb="188" eb="190">
      <t>ゾクセイ</t>
    </rPh>
    <rPh sb="191" eb="193">
      <t>セッテイ</t>
    </rPh>
    <rPh sb="196" eb="198">
      <t>ヨテイ</t>
    </rPh>
    <rPh sb="199" eb="200">
      <t>アタイ</t>
    </rPh>
    <rPh sb="201" eb="203">
      <t>ジッサイ</t>
    </rPh>
    <rPh sb="204" eb="205">
      <t>アタイ</t>
    </rPh>
    <rPh sb="206" eb="207">
      <t>コト</t>
    </rPh>
    <rPh sb="212" eb="214">
      <t>バアイ</t>
    </rPh>
    <rPh sb="215" eb="219">
      <t>ケンショウショリ</t>
    </rPh>
    <rPh sb="220" eb="222">
      <t>チュウダン</t>
    </rPh>
    <phoneticPr fontId="5"/>
  </si>
  <si>
    <t>引数の形式は「&lt;画面項目の検索方法&gt;=&lt;検索キーワード&gt;#&lt;インデックス&gt; &lt;- &lt;検証対象の属性名&gt;='&lt;属性値&gt;'」。
　※valueの検証の場合は、「&lt;画面項目の検索方法&gt;=&lt;検索キーワード&gt;#&lt;インデックス&gt; &lt;- '&lt;属性値&gt;'」も可。</t>
    <rPh sb="54" eb="56">
      <t>ゾクセイ</t>
    </rPh>
    <rPh sb="56" eb="57">
      <t>アタイ</t>
    </rPh>
    <phoneticPr fontId="5"/>
  </si>
  <si>
    <t>Javascriptを実行する</t>
    <rPh sb="11" eb="13">
      <t>ジッコウ</t>
    </rPh>
    <phoneticPr fontId="5"/>
  </si>
  <si>
    <t>Javascriptコード「%0」を実行する。</t>
    <rPh sb="18" eb="20">
      <t>ジッコウ</t>
    </rPh>
    <phoneticPr fontId="5"/>
  </si>
  <si>
    <t>pt.Record2ValidateAttribute "%0" : onErrorExit</t>
    <phoneticPr fontId="5"/>
  </si>
  <si>
    <t>pt.ExecuteJS "%0" : onErrorExit</t>
    <phoneticPr fontId="5"/>
  </si>
  <si>
    <t>alert('任意のJavascriptを実行できます。')</t>
    <rPh sb="7" eb="9">
      <t>ニンイ</t>
    </rPh>
    <rPh sb="21" eb="23">
      <t>ジッコウ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</si>
</sst>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  <xf numFmtId="0" fontId="0" fillId="0" borderId="30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5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N2" activePane="bottomRight" state="frozen"/>
      <selection pane="topRight" activeCell="M1" sqref="M1"/>
      <selection pane="bottomLeft" activeCell="A2" sqref="A2"/>
      <selection pane="bottomRight" activeCell="P24" sqref="P2:P24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68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 ca="1">IF($N2="","",SUBSTITUTE(SUBSTITUTE(VLOOKUP($N2,data!$A$2:$C$33,2,0),"%0",$O2), CHAR(10), OPTIONROW_SEPERATE_KEYWORD) &amp; " ""テストケース = " &amp; A2 &amp; ", Excel行 = " &amp; ROW() &amp; """")</f>
        <v>pt.Open : onErrorExit "テストケース = 1, Excel行 = 2"</v>
      </c>
      <c r="Q2" s="16" t="str">
        <f>IF($N2="","",SUBSTITUTE(SUBSTITUTE(VLOOKUP($N2,data!$A$2:$C$33,3,0),"%0",$O2),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 ca="1">IF($N3="","",SUBSTITUTE(SUBSTITUTE(VLOOKUP($N3,data!$A$2:$C$33,2,0),"%0",$O3),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IF($N3="","",SUBSTITUTE(SUBSTITUTE(VLOOKUP($N3,data!$A$2:$C$33,3,0),"%0",$O3),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90</v>
      </c>
      <c r="O4" s="57"/>
      <c r="P4" s="28" t="str">
        <f ca="1">IF($N4="","",SUBSTITUTE(SUBSTITUTE(VLOOKUP($N4,data!$A$2:$C$33,2,0),"%0",$O4),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IF($N4="","",SUBSTITUTE(SUBSTITUTE(VLOOKUP($N4,data!$A$2:$C$33,3,0),"%0",$O4),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46</v>
      </c>
      <c r="O5" s="57" t="str">
        <f ca="1">A5</f>
        <v>1</v>
      </c>
      <c r="P5" s="28" t="str">
        <f ca="1">IF($N5="","",SUBSTITUTE(SUBSTITUTE(VLOOKUP($N5,data!$A$2:$C$33,2,0),"%0",$O5),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IF($N5="","",SUBSTITUTE(SUBSTITUTE(VLOOKUP($N5,data!$A$2:$C$33,3,0),"%0",$O5),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40.5" x14ac:dyDescent="0.15">
      <c r="A6" s="22" t="str">
        <f t="shared" ref="A6" ca="1" si="10">IF(B6,B6,"")&amp;IF(C6,"-"&amp;C6,"")&amp;IF(D6,"-"&amp;D6,"")&amp;IF(E6,"-"&amp;E6,"")&amp;IF(F6,"-"&amp;F6,"")</f>
        <v>1</v>
      </c>
      <c r="B6" s="32">
        <f>COUNTA($G$1:$G6)-1</f>
        <v>1</v>
      </c>
      <c r="C6" s="23">
        <f t="shared" ref="C6" ca="1" si="11">IF(TRIM(G6)="",OFFSET(C6,-1,0)+NOT(TRIM(H6)=""),0)</f>
        <v>0</v>
      </c>
      <c r="D6" s="23">
        <f t="shared" ref="D6" ca="1" si="12">IF(SUBSTITUTE(G6&amp;H6," ","")="",OFFSET(D6,-1,0)+NOT(TRIM(I6)=""),0)</f>
        <v>0</v>
      </c>
      <c r="E6" s="23">
        <f t="shared" ref="E6" ca="1" si="13">IF(SUBSTITUTE(G6&amp;H6&amp;I6," ","")="",OFFSET(E6,-1,0)+NOT(TRIM(J6)=""),0)</f>
        <v>0</v>
      </c>
      <c r="F6" s="23">
        <f t="shared" ref="F6" ca="1" si="14">IF(SUBSTITUTE(G6&amp;H6&amp;I6&amp;J6," ","")="",OFFSET(F6,-1,0)+NOT(TRIM(K6)=""),0)</f>
        <v>0</v>
      </c>
      <c r="G6" s="24"/>
      <c r="H6" s="25"/>
      <c r="I6" s="25"/>
      <c r="J6" s="25"/>
      <c r="K6" s="25"/>
      <c r="L6" s="26"/>
      <c r="M6" s="26"/>
      <c r="N6" s="27" t="s">
        <v>143</v>
      </c>
      <c r="O6" s="58" t="s">
        <v>147</v>
      </c>
      <c r="P6" s="28" t="str">
        <f ca="1">IF($N6="","",SUBSTITUTE(SUBSTITUTE(VLOOKUP($N6,data!$A$2:$C$33,2,0),"%0",$O6), CHAR(10), OPTIONROW_SEPERATE_KEYWORD) &amp; " ""テストケース = " &amp; A6 &amp; ", Excel行 = " &amp; ROW() &amp; """")</f>
        <v>pt.Record2ValidateAttribute "id=ddlEndpoint &lt;- '0' %|% id=txtQuery &lt;- 'あああああ '" : onErrorExit "テストケース = 1, Excel行 = 6"</v>
      </c>
      <c r="Q6" s="28" t="str">
        <f>IF($N6="","",SUBSTITUTE(SUBSTITUTE(VLOOKUP($N6,data!$A$2:$C$33,3,0),"%0",$O6), CHAR(10), OPTIONROW_SEPERATE_KEYWORD))</f>
        <v>項目の属性値を検証する。検証NG時は処理を続行する。"id=ddlEndpoint &lt;- '0' %|% id=txtQuery &lt;- 'あああああ '"</v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27" x14ac:dyDescent="0.15">
      <c r="A7" s="22" t="str">
        <f t="shared" si="0"/>
        <v/>
      </c>
      <c r="B7" s="32"/>
      <c r="C7" s="11"/>
      <c r="D7" s="23"/>
      <c r="E7" s="23"/>
      <c r="F7" s="23"/>
      <c r="G7" s="24"/>
      <c r="H7" s="25"/>
      <c r="I7" s="25"/>
      <c r="J7" s="25"/>
      <c r="K7" s="25"/>
      <c r="L7" s="26"/>
      <c r="M7" s="26"/>
      <c r="N7" s="27" t="s">
        <v>73</v>
      </c>
      <c r="O7" s="57" t="s">
        <v>76</v>
      </c>
      <c r="P7" s="28" t="str">
        <f>IF($N7="","",SUBSTITUTE(SUBSTITUTE(VLOOKUP($N7,data!$A$2:$C$33,2,0),"%0",$O7), CHAR(10), OPTIONROW_SEPERATE_KEYWORD) &amp; " ""テストケース = " &amp; A7 &amp; ", Excel行 = " &amp; ROW() &amp; """")</f>
        <v>pt.ExecuteSQL "SELECT * FROM [Sheet1$] " : onErrorExit "テストケース = , Excel行 = 7"</v>
      </c>
      <c r="Q7" s="28" t="str">
        <f>IF($N7="","",SUBSTITUTE(SUBSTITUTE(VLOOKUP($N7,data!$A$2:$C$33,3,0),"%0",$O7), CHAR(10), OPTIONROW_SEPERATE_KEYWORD))</f>
        <v>SQL文を発行する。"SELECT * FROM [Sheet1$] "</v>
      </c>
      <c r="R7" s="29"/>
      <c r="S7" s="30"/>
      <c r="T7" s="30"/>
      <c r="U7" s="30"/>
      <c r="V7" s="30"/>
      <c r="W7" s="31"/>
      <c r="X7" s="31"/>
      <c r="Y7" s="25"/>
      <c r="Z7" s="21"/>
    </row>
    <row r="8" spans="1:26" x14ac:dyDescent="0.15">
      <c r="A8" s="22" t="str">
        <f t="shared" ca="1" si="0"/>
        <v>2</v>
      </c>
      <c r="B8" s="32">
        <f>COUNTA($G$1:$G8)-1</f>
        <v>2</v>
      </c>
      <c r="C8" s="23">
        <f t="shared" ca="1" si="1"/>
        <v>0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 t="s">
        <v>23</v>
      </c>
      <c r="H8" s="25"/>
      <c r="I8" s="25"/>
      <c r="J8" s="25"/>
      <c r="K8" s="25"/>
      <c r="L8" s="26"/>
      <c r="M8" s="26"/>
      <c r="N8" s="27"/>
      <c r="O8" s="57"/>
      <c r="P8" s="28" t="str">
        <f>IF($N8="","",SUBSTITUTE(SUBSTITUTE(VLOOKUP($N8,data!$A$2:$C$33,2,0),"%0",$O8), CHAR(10), OPTIONROW_SEPERATE_KEYWORD) &amp; " ""テストケース = " &amp; A8 &amp; ", Excel行 = " &amp; ROW() &amp; """")</f>
        <v/>
      </c>
      <c r="Q8" s="28" t="str">
        <f>IF($N8="","",SUBSTITUTE(SUBSTITUTE(VLOOKUP($N8,data!$A$2:$C$33,3,0),"%0",$O8), CHAR(10), OPTIONROW_SEPERATE_KEYWORD))</f>
        <v/>
      </c>
      <c r="R8" s="33"/>
      <c r="S8" s="30"/>
      <c r="T8" s="30"/>
      <c r="U8" s="30"/>
      <c r="V8" s="30"/>
      <c r="W8" s="31"/>
      <c r="X8" s="31"/>
      <c r="Y8" s="25"/>
      <c r="Z8" s="21"/>
    </row>
    <row r="9" spans="1:26" ht="27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 t="s">
        <v>24</v>
      </c>
      <c r="I9" s="25"/>
      <c r="J9" s="25"/>
      <c r="K9" s="25"/>
      <c r="L9" s="26"/>
      <c r="M9" s="26" t="s">
        <v>82</v>
      </c>
      <c r="N9" s="27" t="s">
        <v>65</v>
      </c>
      <c r="O9" s="58" t="s">
        <v>146</v>
      </c>
      <c r="P9" s="28" t="str">
        <f ca="1">IF($N9="","",SUBSTITUTE(SUBSTITUTE(VLOOKUP($N9,data!$A$2:$C$33,2,0),"%0",$O9), CHAR(10), OPTIONROW_SEPERATE_KEYWORD) &amp; " ""テストケース = " &amp; A9 &amp; ", Excel行 = " &amp; ROW() &amp; """")</f>
        <v>pt.KeyInput "id=txtQuery &lt;- '{DEL 19}'" : onErrorExit "テストケース = 2-1, Excel行 = 9"</v>
      </c>
      <c r="Q9" s="28" t="str">
        <f>IF($N9="","",SUBSTITUTE(SUBSTITUTE(VLOOKUP($N9,data!$A$2:$C$33,3,0),"%0",$O9), CHAR(10), OPTIONROW_SEPERATE_KEYWORD))</f>
        <v>項目「引数の前部分」に値「引数の後部分」を入力する。"id=txtQuery &lt;- '{DEL 19}'"</v>
      </c>
      <c r="R9" s="29" t="s">
        <v>25</v>
      </c>
      <c r="S9" s="30" t="s">
        <v>18</v>
      </c>
      <c r="T9" s="30" t="s">
        <v>18</v>
      </c>
      <c r="U9" s="30" t="s">
        <v>18</v>
      </c>
      <c r="V9" s="30" t="s">
        <v>18</v>
      </c>
      <c r="W9" s="31" t="s">
        <v>19</v>
      </c>
      <c r="X9" s="31" t="s">
        <v>20</v>
      </c>
      <c r="Y9" s="25"/>
      <c r="Z9" s="21"/>
    </row>
    <row r="10" spans="1:26" ht="40.5" x14ac:dyDescent="0.15">
      <c r="A10" s="22" t="str">
        <f t="shared" ref="A10" ca="1" si="15">IF(B10,B10,"")&amp;IF(C10,"-"&amp;C10,"")&amp;IF(D10,"-"&amp;D10,"")&amp;IF(E10,"-"&amp;E10,"")&amp;IF(F10,"-"&amp;F10,"")</f>
        <v>2-1</v>
      </c>
      <c r="B10" s="32">
        <f>COUNTA($G$1:$G10)-1</f>
        <v>2</v>
      </c>
      <c r="C10" s="23">
        <f t="shared" ref="C10" ca="1" si="16">IF(TRIM(G10)="",OFFSET(C10,-1,0)+NOT(TRIM(H10)=""),0)</f>
        <v>1</v>
      </c>
      <c r="D10" s="23">
        <f t="shared" ref="D10" ca="1" si="17">IF(SUBSTITUTE(G10&amp;H10," ","")="",OFFSET(D10,-1,0)+NOT(TRIM(I10)=""),0)</f>
        <v>0</v>
      </c>
      <c r="E10" s="23">
        <f t="shared" ref="E10" ca="1" si="18">IF(SUBSTITUTE(G10&amp;H10&amp;I10," ","")="",OFFSET(E10,-1,0)+NOT(TRIM(J10)=""),0)</f>
        <v>0</v>
      </c>
      <c r="F10" s="23">
        <f t="shared" ref="F10" ca="1" si="19">IF(SUBSTITUTE(G10&amp;H10&amp;I10&amp;J10," ","")="",OFFSET(F10,-1,0)+NOT(TRIM(K10)=""),0)</f>
        <v>0</v>
      </c>
      <c r="G10" s="24"/>
      <c r="H10" s="25"/>
      <c r="I10" s="25"/>
      <c r="J10" s="25"/>
      <c r="K10" s="25"/>
      <c r="L10" s="26"/>
      <c r="M10" s="26"/>
      <c r="N10" s="27" t="s">
        <v>100</v>
      </c>
      <c r="O10" s="58" t="s">
        <v>145</v>
      </c>
      <c r="P10" s="28" t="str">
        <f ca="1">IF($N10="","",SUBSTITUTE(SUBSTITUTE(VLOOKUP($N10,data!$A$2:$C$33,2,0),"%0",$O10), CHAR(10), OPTIONROW_SEPERATE_KEYWORD) &amp; " ""テストケース = " &amp; A10 &amp; ", Excel行 = " &amp; ROW() &amp; """")</f>
        <v>pt.PasteInput "id=txtQuery &lt;- 'ラブライブ！ ' %|% id=txtPHPSessID &lt;- '0'" : onErrorExit "テストケース = 2-1, Excel行 = 10"</v>
      </c>
      <c r="Q10" s="28" t="str">
        <f>IF($N10="","",SUBSTITUTE(SUBSTITUTE(VLOOKUP($N10,data!$A$2:$C$33,3,0),"%0",$O10), CHAR(10), OPTIONROW_SEPERATE_KEYWORD))</f>
        <v>項目「引数の前部分」に値「引数の後部分」を入力する。"id=txtQuery &lt;- 'ラブライブ！ ' %|% id=txtPHPSessID &lt;- '0'"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45</v>
      </c>
      <c r="O11" s="63" t="s">
        <v>85</v>
      </c>
      <c r="P11" s="28" t="str">
        <f ca="1">IF($N11="","",SUBSTITUTE(SUBSTITUTE(VLOOKUP($N11,data!$A$2:$C$33,2,0),"%0",$O11), CHAR(10), OPTIONROW_SEPERATE_KEYWORD) &amp; " ""テストケース = " &amp; A11 &amp; ", Excel行 = " &amp; ROW() &amp; """")</f>
        <v>pt.FullScreenShot "2-1" : onErrorExit "テストケース = 2-1, Excel行 = 11"</v>
      </c>
      <c r="Q11" s="28" t="str">
        <f>IF($N11="","",SUBSTITUTE(SUBSTITUTE(VLOOKUP($N11,data!$A$2:$C$33,3,0),"%0",$O11), CHAR(10), OPTIONROW_SEPERATE_KEYWORD))</f>
        <v>スクリーンショットを撮る。（画面全体, コメント："2-1"）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26</v>
      </c>
      <c r="O12" s="57" t="s">
        <v>72</v>
      </c>
      <c r="P12" s="28" t="str">
        <f ca="1">IF($N12="","",SUBSTITUTE(SUBSTITUTE(VLOOKUP($N12,data!$A$2:$C$33,2,0),"%0",$O12), CHAR(10), OPTIONROW_SEPERATE_KEYWORD) &amp; " ""テストケース = " &amp; A12 &amp; ", Excel行 = " &amp; ROW() &amp; """")</f>
        <v>pt.Click "tag=input#4" : onErrorExit "テストケース = 2-1, Excel行 = 12"</v>
      </c>
      <c r="Q12" s="28" t="str">
        <f>IF($N12="","",SUBSTITUTE(SUBSTITUTE(VLOOKUP($N12,data!$A$2:$C$33,3,0),"%0",$O12), CHAR(10), OPTIONROW_SEPERATE_KEYWORD))</f>
        <v>項目「tag=input#4」をクリックする。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28</v>
      </c>
      <c r="O13" s="57"/>
      <c r="P13" s="28" t="str">
        <f ca="1">IF($N13="","",SUBSTITUTE(SUBSTITUTE(VLOOKUP($N13,data!$A$2:$C$33,2,0),"%0",$O13), CHAR(10), OPTIONROW_SEPERATE_KEYWORD) &amp; " ""テストケース = " &amp; A13 &amp; ", Excel行 = " &amp; ROW() &amp; """")</f>
        <v>pt.ActivateChildWindow : onErrorExit "テストケース = 2-1, Excel行 = 13"</v>
      </c>
      <c r="Q13" s="28" t="str">
        <f>IF($N13="","",SUBSTITUTE(SUBSTITUTE(VLOOKUP($N13,data!$A$2:$C$33,3,0),"%0",$O13), CHAR(10), OPTIONROW_SEPERATE_KEYWORD))</f>
        <v>子画面のウィンドウをアクティブにする。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27" x14ac:dyDescent="0.15">
      <c r="A14" s="22" t="str">
        <f t="shared" ca="1" si="0"/>
        <v>2-1</v>
      </c>
      <c r="B14" s="32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 t="s">
        <v>45</v>
      </c>
      <c r="O14" s="57"/>
      <c r="P14" s="28" t="str">
        <f ca="1">IF($N14="","",SUBSTITUTE(SUBSTITUTE(VLOOKUP($N14,data!$A$2:$C$33,2,0),"%0",$O14), CHAR(10), OPTIONROW_SEPERATE_KEYWORD) &amp; " ""テストケース = " &amp; A14 &amp; ", Excel行 = " &amp; ROW() &amp; """")</f>
        <v>pt.FullScreenShot "" : onErrorExit "テストケース = 2-1, Excel行 = 14"</v>
      </c>
      <c r="Q14" s="28" t="str">
        <f>IF($N14="","",SUBSTITUTE(SUBSTITUTE(VLOOKUP($N14,data!$A$2:$C$33,3,0),"%0",$O14), CHAR(10), OPTIONROW_SEPERATE_KEYWORD))</f>
        <v>スクリーンショットを撮る。（画面全体, コメント：""）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27" x14ac:dyDescent="0.15">
      <c r="A15" s="22" t="str">
        <f t="shared" ca="1" si="0"/>
        <v>2-1</v>
      </c>
      <c r="B15" s="32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73</v>
      </c>
      <c r="O15" s="59" t="s">
        <v>86</v>
      </c>
      <c r="P15" s="28" t="str">
        <f ca="1">IF($N15="","",SUBSTITUTE(SUBSTITUTE(VLOOKUP($N15,data!$A$2:$C$33,2,0),"%0",$O15), CHAR(10), OPTIONROW_SEPERATE_KEYWORD) &amp; " ""テストケース = " &amp; A15 &amp; ", Excel行 = " &amp; ROW() &amp; """")</f>
        <v>pt.ExecuteSQL "SELECT * FROM [Sheet2$] " : onErrorExit "テストケース = 2-1, Excel行 = 15"</v>
      </c>
      <c r="Q15" s="28" t="str">
        <f>IF($N15="","",SUBSTITUTE(SUBSTITUTE(VLOOKUP($N15,data!$A$2:$C$33,3,0),"%0",$O15), CHAR(10), OPTIONROW_SEPERATE_KEYWORD))</f>
        <v>SQL文を発行する。"SELECT * FROM [Sheet2$] "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ref="A16" ca="1" si="20">IF(B16,B16,"")&amp;IF(C16,"-"&amp;C16,"")&amp;IF(D16,"-"&amp;D16,"")&amp;IF(E16,"-"&amp;E16,"")&amp;IF(F16,"-"&amp;F16,"")</f>
        <v>2-1</v>
      </c>
      <c r="B16" s="32">
        <f>COUNTA($G$1:$G16)-1</f>
        <v>2</v>
      </c>
      <c r="C16" s="23">
        <f t="shared" ref="C16" ca="1" si="21">IF(TRIM(G16)="",OFFSET(C16,-1,0)+NOT(TRIM(H16)=""),0)</f>
        <v>1</v>
      </c>
      <c r="D16" s="23">
        <f t="shared" ref="D16" ca="1" si="22">IF(SUBSTITUTE(G16&amp;H16," ","")="",OFFSET(D16,-1,0)+NOT(TRIM(I16)=""),0)</f>
        <v>0</v>
      </c>
      <c r="E16" s="23">
        <f t="shared" ref="E16" ca="1" si="23">IF(SUBSTITUTE(G16&amp;H16&amp;I16," ","")="",OFFSET(E16,-1,0)+NOT(TRIM(J16)=""),0)</f>
        <v>0</v>
      </c>
      <c r="F16" s="23">
        <f t="shared" ref="F16" ca="1" si="24">IF(SUBSTITUTE(G16&amp;H16&amp;I16&amp;J16," ","")="",OFFSET(F16,-1,0)+NOT(TRIM(K16)=""),0)</f>
        <v>0</v>
      </c>
      <c r="G16" s="24"/>
      <c r="H16" s="25"/>
      <c r="I16" s="25"/>
      <c r="J16" s="25"/>
      <c r="K16" s="25"/>
      <c r="L16" s="26"/>
      <c r="M16" s="26"/>
      <c r="N16" s="27" t="s">
        <v>32</v>
      </c>
      <c r="O16" s="57"/>
      <c r="P16" s="28" t="str">
        <f ca="1">IF($N16="","",SUBSTITUTE(SUBSTITUTE(VLOOKUP($N16,data!$A$2:$C$33,2,0),"%0",$O16), CHAR(10), OPTIONROW_SEPERATE_KEYWORD) &amp; " ""テストケース = " &amp; A16 &amp; ", Excel行 = " &amp; ROW() &amp; """")</f>
        <v>pt.Close : onErrorExit "テストケース = 2-1, Excel行 = 16"</v>
      </c>
      <c r="Q16" s="28" t="str">
        <f>IF($N16="","",SUBSTITUTE(SUBSTITUTE(VLOOKUP($N16,data!$A$2:$C$33,3,0),"%0",$O16), CHAR(10), OPTIONROW_SEPERATE_KEYWORD))</f>
        <v>InternetExplorerを閉じる。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ht="54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 t="s">
        <v>81</v>
      </c>
      <c r="I17" s="25"/>
      <c r="J17" s="25"/>
      <c r="K17" s="25"/>
      <c r="L17" s="26"/>
      <c r="M17" s="26" t="s">
        <v>82</v>
      </c>
      <c r="N17" s="27" t="s">
        <v>66</v>
      </c>
      <c r="O17" s="58" t="s">
        <v>135</v>
      </c>
      <c r="P17" s="28" t="str">
        <f ca="1">IF($N17="","",SUBSTITUTE(SUBSTITUTE(VLOOKUP($N17,data!$A$2:$C$33,2,0),"%0",$O17), CHAR(10), OPTIONROW_SEPERATE_KEYWORD) &amp; " ""テストケース = " &amp; A17 &amp; ", Excel行 = " &amp; ROW() &amp; """")</f>
        <v>pt.ValueInput "id=ddlEndpoint &lt;- '1' %|% id=ddlSearchType &lt;- '1' %|% id=txtQuery &lt;- '艦隊これくしょん' %|% id=txtPHPSessID &lt;- ''" : onErrorExit "テストケース = 2-2, Excel行 = 17"</v>
      </c>
      <c r="Q17" s="28" t="str">
        <f>IF($N17="","",SUBSTITUTE(SUBSTITUTE(VLOOKUP($N17,data!$A$2:$C$33,3,0),"%0",$O17),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7" s="29" t="s">
        <v>25</v>
      </c>
      <c r="S17" s="30" t="s">
        <v>18</v>
      </c>
      <c r="T17" s="30" t="s">
        <v>18</v>
      </c>
      <c r="U17" s="30" t="s">
        <v>18</v>
      </c>
      <c r="V17" s="30" t="s">
        <v>18</v>
      </c>
      <c r="W17" s="31" t="s">
        <v>19</v>
      </c>
      <c r="X17" s="31" t="s">
        <v>20</v>
      </c>
      <c r="Y17" s="25"/>
      <c r="Z17" s="21"/>
    </row>
    <row r="18" spans="1:26" ht="27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45</v>
      </c>
      <c r="O18" s="63" t="s">
        <v>84</v>
      </c>
      <c r="P18" s="28" t="str">
        <f ca="1">IF($N18="","",SUBSTITUTE(SUBSTITUTE(VLOOKUP($N18,data!$A$2:$C$33,2,0),"%0",$O18), CHAR(10), OPTIONROW_SEPERATE_KEYWORD) &amp; " ""テストケース = " &amp; A18 &amp; ", Excel行 = " &amp; ROW() &amp; """")</f>
        <v>pt.FullScreenShot "2-2" : onErrorExit "テストケース = 2-2, Excel行 = 18"</v>
      </c>
      <c r="Q18" s="28" t="str">
        <f>IF($N18="","",SUBSTITUTE(SUBSTITUTE(VLOOKUP($N18,data!$A$2:$C$33,3,0),"%0",$O18), CHAR(10), OPTIONROW_SEPERATE_KEYWORD))</f>
        <v>スクリーンショットを撮る。（画面全体, コメント："2-2"）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ht="27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26</v>
      </c>
      <c r="O19" s="57" t="s">
        <v>83</v>
      </c>
      <c r="P19" s="28" t="str">
        <f ca="1">IF($N19="","",SUBSTITUTE(SUBSTITUTE(VLOOKUP($N19,data!$A$2:$C$33,2,0),"%0",$O19), CHAR(10), OPTIONROW_SEPERATE_KEYWORD) &amp; " ""テストケース = " &amp; A19 &amp; ", Excel行 = " &amp; ROW() &amp; """")</f>
        <v>pt.Click "tag=input#4" : onErrorExit "テストケース = 2-2, Excel行 = 19"</v>
      </c>
      <c r="Q19" s="28" t="str">
        <f>IF($N19="","",SUBSTITUTE(SUBSTITUTE(VLOOKUP($N19,data!$A$2:$C$33,3,0),"%0",$O19), CHAR(10), OPTIONROW_SEPERATE_KEYWORD))</f>
        <v>項目「tag=input#4」をクリックする。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28</v>
      </c>
      <c r="O20" s="57"/>
      <c r="P20" s="28" t="str">
        <f ca="1">IF($N20="","",SUBSTITUTE(SUBSTITUTE(VLOOKUP($N20,data!$A$2:$C$33,2,0),"%0",$O20), CHAR(10), OPTIONROW_SEPERATE_KEYWORD) &amp; " ""テストケース = " &amp; A20 &amp; ", Excel行 = " &amp; ROW() &amp; """")</f>
        <v>pt.ActivateChildWindow : onErrorExit "テストケース = 2-2, Excel行 = 20"</v>
      </c>
      <c r="Q20" s="28" t="str">
        <f>IF($N20="","",SUBSTITUTE(SUBSTITUTE(VLOOKUP($N20,data!$A$2:$C$33,3,0),"%0",$O20), CHAR(10), OPTIONROW_SEPERATE_KEYWORD))</f>
        <v>子画面のウィンドウをアクティブにする。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ht="27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 t="s">
        <v>45</v>
      </c>
      <c r="O21" s="57"/>
      <c r="P21" s="28" t="str">
        <f ca="1">IF($N21="","",SUBSTITUTE(SUBSTITUTE(VLOOKUP($N21,data!$A$2:$C$33,2,0),"%0",$O21), CHAR(10), OPTIONROW_SEPERATE_KEYWORD) &amp; " ""テストケース = " &amp; A21 &amp; ", Excel行 = " &amp; ROW() &amp; """")</f>
        <v>pt.FullScreenShot "" : onErrorExit "テストケース = 2-2, Excel行 = 21"</v>
      </c>
      <c r="Q21" s="28" t="str">
        <f>IF($N21="","",SUBSTITUTE(SUBSTITUTE(VLOOKUP($N21,data!$A$2:$C$33,3,0),"%0",$O21), CHAR(10), OPTIONROW_SEPERATE_KEYWORD))</f>
        <v>スクリーンショットを撮る。（画面全体, コメント：""）</v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ht="27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 t="s">
        <v>73</v>
      </c>
      <c r="O22" s="59" t="s">
        <v>132</v>
      </c>
      <c r="P22" s="28" t="str">
        <f ca="1">IF($N22="","",SUBSTITUTE(SUBSTITUTE(VLOOKUP($N22,data!$A$2:$C$33,2,0),"%0",$O22), CHAR(10), OPTIONROW_SEPERATE_KEYWORD) &amp; " ""テストケース = " &amp; A22 &amp; ", Excel行 = " &amp; ROW() &amp; """")</f>
        <v>pt.ExecuteSQL "SELECT * FROM [Sheet1$] WHERE 列名1 = 2" : onErrorExit "テストケース = 2-2, Excel行 = 22"</v>
      </c>
      <c r="Q22" s="28" t="str">
        <f>IF($N22="","",SUBSTITUTE(SUBSTITUTE(VLOOKUP($N22,data!$A$2:$C$33,3,0),"%0",$O22), CHAR(10), OPTIONROW_SEPERATE_KEYWORD))</f>
        <v>SQL文を発行する。"SELECT * FROM [Sheet1$] WHERE 列名1 = 2"</v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IF($N23="","",SUBSTITUTE(SUBSTITUTE(VLOOKUP($N23,data!$A$2:$C$33,2,0),"%0",$O23), CHAR(10), OPTIONROW_SEPERATE_KEYWORD) &amp; " ""テストケース = " &amp; A23 &amp; ", Excel行 = " &amp; ROW() &amp; """")</f>
        <v/>
      </c>
      <c r="Q23" s="28" t="str">
        <f>IF($N23="","",SUBSTITUTE(SUBSTITUTE(VLOOKUP($N23,data!$A$2:$C$33,3,0),"%0",$O23),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ht="27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 t="s">
        <v>154</v>
      </c>
      <c r="O24" s="57" t="s">
        <v>158</v>
      </c>
      <c r="P24" s="28" t="str">
        <f ca="1">IF($N24="","",SUBSTITUTE(SUBSTITUTE(VLOOKUP($N24,data!$A$2:$C$33,2,0),"%0",$O24), CHAR(10), OPTIONROW_SEPERATE_KEYWORD) &amp; " ""テストケース = " &amp; A24 &amp; ", Excel行 = " &amp; ROW() &amp; """")</f>
        <v>pt.ExecuteJS "alert('任意のJavascriptを実行できます。')" : onErrorExit "テストケース = 2-2, Excel行 = 24"</v>
      </c>
      <c r="Q24" s="28" t="str">
        <f>IF($N24="","",SUBSTITUTE(SUBSTITUTE(VLOOKUP($N24,data!$A$2:$C$33,3,0),"%0",$O24), CHAR(10), OPTIONROW_SEPERATE_KEYWORD))</f>
        <v>Javascriptコード「alert('任意のJavascriptを実行できます。')」を実行する。</v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IF($N25="","",SUBSTITUTE(SUBSTITUTE(VLOOKUP($N25,data!$A$2:$C$33,2,0),"%0",$O25), CHAR(10), OPTIONROW_SEPERATE_KEYWORD) &amp; " ""テストケース = " &amp; A25 &amp; ", Excel行 = " &amp; ROW() &amp; """")</f>
        <v/>
      </c>
      <c r="Q25" s="28" t="str">
        <f>IF($N25="","",SUBSTITUTE(SUBSTITUTE(VLOOKUP($N25,data!$A$2:$C$33,3,0),"%0",$O25),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IF($N26="","",SUBSTITUTE(SUBSTITUTE(VLOOKUP($N26,data!$A$2:$C$33,2,0),"%0",$O26), CHAR(10), OPTIONROW_SEPERATE_KEYWORD) &amp; " ""テストケース = " &amp; A26 &amp; ", Excel行 = " &amp; ROW() &amp; """")</f>
        <v/>
      </c>
      <c r="Q26" s="28" t="str">
        <f>IF($N26="","",SUBSTITUTE(SUBSTITUTE(VLOOKUP($N26,data!$A$2:$C$33,3,0),"%0",$O26),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IF($N27="","",SUBSTITUTE(SUBSTITUTE(VLOOKUP($N27,data!$A$2:$C$33,2,0),"%0",$O27), CHAR(10), OPTIONROW_SEPERATE_KEYWORD) &amp; " ""テストケース = " &amp; A27 &amp; ", Excel行 = " &amp; ROW() &amp; """")</f>
        <v/>
      </c>
      <c r="Q27" s="28" t="str">
        <f>IF($N27="","",SUBSTITUTE(SUBSTITUTE(VLOOKUP($N27,data!$A$2:$C$33,3,0),"%0",$O27),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IF($N28="","",SUBSTITUTE(SUBSTITUTE(VLOOKUP($N28,data!$A$2:$C$33,2,0),"%0",$O28), CHAR(10), OPTIONROW_SEPERATE_KEYWORD) &amp; " ""テストケース = " &amp; A28 &amp; ", Excel行 = " &amp; ROW() &amp; """")</f>
        <v/>
      </c>
      <c r="Q28" s="28" t="str">
        <f>IF($N28="","",SUBSTITUTE(SUBSTITUTE(VLOOKUP($N28,data!$A$2:$C$33,3,0),"%0",$O28),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IF($N29="","",SUBSTITUTE(SUBSTITUTE(VLOOKUP($N29,data!$A$2:$C$33,2,0),"%0",$O29), CHAR(10), OPTIONROW_SEPERATE_KEYWORD) &amp; " ""テストケース = " &amp; A29 &amp; ", Excel行 = " &amp; ROW() &amp; """")</f>
        <v/>
      </c>
      <c r="Q29" s="28" t="str">
        <f>IF($N29="","",SUBSTITUTE(SUBSTITUTE(VLOOKUP($N29,data!$A$2:$C$33,3,0),"%0",$O29),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IF($N30="","",SUBSTITUTE(SUBSTITUTE(VLOOKUP($N30,data!$A$2:$C$33,2,0),"%0",$O30), CHAR(10), OPTIONROW_SEPERATE_KEYWORD) &amp; " ""テストケース = " &amp; A30 &amp; ", Excel行 = " &amp; ROW() &amp; """")</f>
        <v/>
      </c>
      <c r="Q30" s="28" t="str">
        <f>IF($N30="","",SUBSTITUTE(SUBSTITUTE(VLOOKUP($N30,data!$A$2:$C$33,3,0),"%0",$O30),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IF($N31="","",SUBSTITUTE(SUBSTITUTE(VLOOKUP($N31,data!$A$2:$C$33,2,0),"%0",$O31), CHAR(10), OPTIONROW_SEPERATE_KEYWORD) &amp; " ""テストケース = " &amp; A31 &amp; ", Excel行 = " &amp; ROW() &amp; """")</f>
        <v/>
      </c>
      <c r="Q31" s="28" t="str">
        <f>IF($N31="","",SUBSTITUTE(SUBSTITUTE(VLOOKUP($N31,data!$A$2:$C$33,3,0),"%0",$O31),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IF($N32="","",SUBSTITUTE(SUBSTITUTE(VLOOKUP($N32,data!$A$2:$C$33,2,0),"%0",$O32), CHAR(10), OPTIONROW_SEPERATE_KEYWORD) &amp; " ""テストケース = " &amp; A32 &amp; ", Excel行 = " &amp; ROW() &amp; """")</f>
        <v/>
      </c>
      <c r="Q32" s="28" t="str">
        <f>IF($N32="","",SUBSTITUTE(SUBSTITUTE(VLOOKUP($N32,data!$A$2:$C$33,3,0),"%0",$O32),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IF($N33="","",SUBSTITUTE(SUBSTITUTE(VLOOKUP($N33,data!$A$2:$C$33,2,0),"%0",$O33),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IF($N33="","",SUBSTITUTE(SUBSTITUTE(VLOOKUP($N33,data!$A$2:$C$33,3,0),"%0",$O33),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IF($N34="","",SUBSTITUTE(SUBSTITUTE(VLOOKUP($N34,data!$A$2:$C$33,2,0),"%0",$O34),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IF($N34="","",SUBSTITUTE(SUBSTITUTE(VLOOKUP($N34,data!$A$2:$C$33,3,0),"%0",$O34),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IF($N35="","",SUBSTITUTE(SUBSTITUTE(VLOOKUP($N35,data!$A$2:$C$33,2,0),"%0",$O35),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IF($N35="","",SUBSTITUTE(SUBSTITUTE(VLOOKUP($N35,data!$A$2:$C$33,3,0),"%0",$O35),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IF($N36="","",SUBSTITUTE(SUBSTITUTE(VLOOKUP($N36,data!$A$2:$C$33,2,0),"%0",$O36),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IF($N36="","",SUBSTITUTE(SUBSTITUTE(VLOOKUP($N36,data!$A$2:$C$33,3,0),"%0",$O36),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IF($N37="","",SUBSTITUTE(SUBSTITUTE(VLOOKUP($N37,data!$A$2:$C$33,2,0),"%0",$O37),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IF($N37="","",SUBSTITUTE(SUBSTITUTE(VLOOKUP($N37,data!$A$2:$C$33,3,0),"%0",$O37),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IF($N38="","",SUBSTITUTE(SUBSTITUTE(VLOOKUP($N38,data!$A$2:$C$33,2,0),"%0",$O38),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IF($N38="","",SUBSTITUTE(SUBSTITUTE(VLOOKUP($N38,data!$A$2:$C$33,3,0),"%0",$O38),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IF($N39="","",SUBSTITUTE(SUBSTITUTE(VLOOKUP($N39,data!$A$2:$C$33,2,0),"%0",$O39),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IF($N39="","",SUBSTITUTE(SUBSTITUTE(VLOOKUP($N39,data!$A$2:$C$33,3,0),"%0",$O39),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IF($N40="","",SUBSTITUTE(SUBSTITUTE(VLOOKUP($N40,data!$A$2:$C$33,2,0),"%0",$O40),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IF($N40="","",SUBSTITUTE(SUBSTITUTE(VLOOKUP($N40,data!$A$2:$C$33,3,0),"%0",$O40),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IF($N41="","",SUBSTITUTE(SUBSTITUTE(VLOOKUP($N41,data!$A$2:$C$33,2,0),"%0",$O41),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IF($N41="","",SUBSTITUTE(SUBSTITUTE(VLOOKUP($N41,data!$A$2:$C$33,3,0),"%0",$O41),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IF($N42="","",SUBSTITUTE(SUBSTITUTE(VLOOKUP($N42,data!$A$2:$C$33,2,0),"%0",$O42),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IF($N42="","",SUBSTITUTE(SUBSTITUTE(VLOOKUP($N42,data!$A$2:$C$33,3,0),"%0",$O42),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IF($N43="","",SUBSTITUTE(SUBSTITUTE(VLOOKUP($N43,data!$A$2:$C$33,2,0),"%0",$O43),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IF($N43="","",SUBSTITUTE(SUBSTITUTE(VLOOKUP($N43,data!$A$2:$C$33,3,0),"%0",$O43),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IF($N44="","",SUBSTITUTE(SUBSTITUTE(VLOOKUP($N44,data!$A$2:$C$33,2,0),"%0",$O44),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IF($N44="","",SUBSTITUTE(SUBSTITUTE(VLOOKUP($N44,data!$A$2:$C$33,3,0),"%0",$O44),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IF($N45="","",SUBSTITUTE(SUBSTITUTE(VLOOKUP($N45,data!$A$2:$C$33,2,0),"%0",$O45),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IF($N45="","",SUBSTITUTE(SUBSTITUTE(VLOOKUP($N45,data!$A$2:$C$33,3,0),"%0",$O45),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IF($N46="","",SUBSTITUTE(SUBSTITUTE(VLOOKUP($N46,data!$A$2:$C$33,2,0),"%0",$O46),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IF($N46="","",SUBSTITUTE(SUBSTITUTE(VLOOKUP($N46,data!$A$2:$C$33,3,0),"%0",$O46),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IF($N47="","",SUBSTITUTE(SUBSTITUTE(VLOOKUP($N47,data!$A$2:$C$33,2,0),"%0",$O47),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IF($N47="","",SUBSTITUTE(SUBSTITUTE(VLOOKUP($N47,data!$A$2:$C$33,3,0),"%0",$O47),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IF($N48="","",SUBSTITUTE(SUBSTITUTE(VLOOKUP($N48,data!$A$2:$C$33,2,0),"%0",$O48),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IF($N48="","",SUBSTITUTE(SUBSTITUTE(VLOOKUP($N48,data!$A$2:$C$33,3,0),"%0",$O48),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IF($N49="","",SUBSTITUTE(SUBSTITUTE(VLOOKUP($N49,data!$A$2:$C$33,2,0),"%0",$O49),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IF($N49="","",SUBSTITUTE(SUBSTITUTE(VLOOKUP($N49,data!$A$2:$C$33,3,0),"%0",$O49),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IF($N50="","",SUBSTITUTE(SUBSTITUTE(VLOOKUP($N50,data!$A$2:$C$33,2,0),"%0",$O50),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IF($N50="","",SUBSTITUTE(SUBSTITUTE(VLOOKUP($N50,data!$A$2:$C$33,3,0),"%0",$O50),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IF($N51="","",SUBSTITUTE(SUBSTITUTE(VLOOKUP($N51,data!$A$2:$C$33,2,0),"%0",$O51), CHAR(10), OPTIONROW_SEPERATE_KEYWORD) &amp; " ""テストケース = " &amp; A51 &amp; ", Excel行 = " &amp; ROW() &amp; """")</f>
        <v/>
      </c>
      <c r="Q51" s="41" t="str">
        <f>IF($N51="","",SUBSTITUTE(SUBSTITUTE(VLOOKUP($N51,data!$A$2:$C$33,3,0),"%0",$O51),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3 A5:F5 A7:F9 A11:F15 A17:F51">
    <cfRule type="expression" dxfId="4" priority="6">
      <formula>OR(A2=0, A2=OFFSET(A2,-1,0))</formula>
    </cfRule>
  </conditionalFormatting>
  <conditionalFormatting sqref="A16:F16">
    <cfRule type="expression" dxfId="3" priority="4">
      <formula>OR(A16=0, A16=OFFSET(A16,-1,0))</formula>
    </cfRule>
  </conditionalFormatting>
  <conditionalFormatting sqref="A4:F4">
    <cfRule type="expression" dxfId="2" priority="3">
      <formula>OR(A4=0, A4=OFFSET(A4,-1,0))</formula>
    </cfRule>
  </conditionalFormatting>
  <conditionalFormatting sqref="A6:F6">
    <cfRule type="expression" dxfId="1" priority="2">
      <formula>OR(A6=0, A6=OFFSET(A6,-1,0))</formula>
    </cfRule>
  </conditionalFormatting>
  <conditionalFormatting sqref="A10:F10">
    <cfRule type="expression" dxfId="0" priority="1">
      <formula>OR(A10=0, A10=OFFSET(A10,-1,0))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data!$A$2:$A$33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69</v>
      </c>
    </row>
    <row r="2" spans="1:4" x14ac:dyDescent="0.15">
      <c r="A2" s="50" t="s">
        <v>16</v>
      </c>
      <c r="B2" s="51" t="s">
        <v>108</v>
      </c>
      <c r="C2" s="51" t="s">
        <v>101</v>
      </c>
      <c r="D2" s="50"/>
    </row>
    <row r="3" spans="1:4" x14ac:dyDescent="0.15">
      <c r="A3" s="50" t="s">
        <v>103</v>
      </c>
      <c r="B3" s="51" t="s">
        <v>109</v>
      </c>
      <c r="C3" s="51" t="s">
        <v>102</v>
      </c>
      <c r="D3" s="50"/>
    </row>
    <row r="4" spans="1:4" x14ac:dyDescent="0.15">
      <c r="A4" s="50" t="s">
        <v>104</v>
      </c>
      <c r="B4" s="51" t="s">
        <v>110</v>
      </c>
      <c r="C4" s="51" t="s">
        <v>105</v>
      </c>
      <c r="D4" s="50"/>
    </row>
    <row r="5" spans="1:4" x14ac:dyDescent="0.15">
      <c r="A5" s="50" t="s">
        <v>32</v>
      </c>
      <c r="B5" s="51" t="s">
        <v>111</v>
      </c>
      <c r="C5" s="51" t="s">
        <v>33</v>
      </c>
      <c r="D5" s="50"/>
    </row>
    <row r="6" spans="1:4" x14ac:dyDescent="0.15">
      <c r="A6" s="50" t="s">
        <v>98</v>
      </c>
      <c r="B6" s="51" t="s">
        <v>112</v>
      </c>
      <c r="C6" s="51" t="s">
        <v>99</v>
      </c>
      <c r="D6" s="50"/>
    </row>
    <row r="7" spans="1:4" x14ac:dyDescent="0.15">
      <c r="A7" s="50" t="s">
        <v>88</v>
      </c>
      <c r="B7" s="51" t="s">
        <v>113</v>
      </c>
      <c r="C7" s="51" t="s">
        <v>93</v>
      </c>
      <c r="D7" s="50"/>
    </row>
    <row r="8" spans="1:4" x14ac:dyDescent="0.15">
      <c r="A8" s="50" t="s">
        <v>89</v>
      </c>
      <c r="B8" s="51" t="s">
        <v>114</v>
      </c>
      <c r="C8" s="51" t="s">
        <v>94</v>
      </c>
      <c r="D8" s="50"/>
    </row>
    <row r="9" spans="1:4" x14ac:dyDescent="0.15">
      <c r="A9" s="50" t="s">
        <v>90</v>
      </c>
      <c r="B9" s="51" t="s">
        <v>115</v>
      </c>
      <c r="C9" s="51" t="s">
        <v>95</v>
      </c>
      <c r="D9" s="50"/>
    </row>
    <row r="10" spans="1:4" x14ac:dyDescent="0.15">
      <c r="A10" s="50" t="s">
        <v>91</v>
      </c>
      <c r="B10" s="51" t="s">
        <v>116</v>
      </c>
      <c r="C10" s="51" t="s">
        <v>96</v>
      </c>
      <c r="D10" s="50"/>
    </row>
    <row r="11" spans="1:4" x14ac:dyDescent="0.15">
      <c r="A11" s="50" t="s">
        <v>92</v>
      </c>
      <c r="B11" s="51" t="s">
        <v>117</v>
      </c>
      <c r="C11" s="51" t="s">
        <v>97</v>
      </c>
      <c r="D11" s="50"/>
    </row>
    <row r="12" spans="1:4" x14ac:dyDescent="0.15">
      <c r="A12" s="50" t="s">
        <v>27</v>
      </c>
      <c r="B12" s="51" t="s">
        <v>151</v>
      </c>
      <c r="C12" s="51" t="s">
        <v>34</v>
      </c>
      <c r="D12" s="50"/>
    </row>
    <row r="13" spans="1:4" x14ac:dyDescent="0.15">
      <c r="A13" s="50" t="s">
        <v>21</v>
      </c>
      <c r="B13" s="51" t="s">
        <v>118</v>
      </c>
      <c r="C13" s="51" t="s">
        <v>35</v>
      </c>
      <c r="D13" s="50"/>
    </row>
    <row r="14" spans="1:4" x14ac:dyDescent="0.15">
      <c r="A14" s="50" t="s">
        <v>28</v>
      </c>
      <c r="B14" s="51" t="s">
        <v>119</v>
      </c>
      <c r="C14" s="51" t="s">
        <v>36</v>
      </c>
      <c r="D14" s="50"/>
    </row>
    <row r="15" spans="1:4" ht="27" x14ac:dyDescent="0.15">
      <c r="A15" s="50" t="s">
        <v>37</v>
      </c>
      <c r="B15" s="51" t="s">
        <v>120</v>
      </c>
      <c r="C15" s="51" t="s">
        <v>36</v>
      </c>
      <c r="D15" s="50"/>
    </row>
    <row r="16" spans="1:4" x14ac:dyDescent="0.15">
      <c r="A16" s="50" t="s">
        <v>38</v>
      </c>
      <c r="B16" s="51" t="s">
        <v>121</v>
      </c>
      <c r="C16" s="51" t="s">
        <v>39</v>
      </c>
      <c r="D16" s="50"/>
    </row>
    <row r="17" spans="1:4" x14ac:dyDescent="0.15">
      <c r="A17" s="50" t="s">
        <v>106</v>
      </c>
      <c r="B17" s="51" t="s">
        <v>122</v>
      </c>
      <c r="C17" s="51" t="s">
        <v>107</v>
      </c>
      <c r="D17" s="50"/>
    </row>
    <row r="18" spans="1:4" ht="135" x14ac:dyDescent="0.15">
      <c r="A18" s="50" t="s">
        <v>40</v>
      </c>
      <c r="B18" s="51" t="s">
        <v>123</v>
      </c>
      <c r="C18" s="51" t="s">
        <v>41</v>
      </c>
      <c r="D18" s="51" t="s">
        <v>141</v>
      </c>
    </row>
    <row r="19" spans="1:4" ht="54" x14ac:dyDescent="0.15">
      <c r="A19" s="50" t="s">
        <v>67</v>
      </c>
      <c r="B19" s="51" t="s">
        <v>133</v>
      </c>
      <c r="C19" s="51" t="s">
        <v>75</v>
      </c>
      <c r="D19" s="51" t="s">
        <v>140</v>
      </c>
    </row>
    <row r="20" spans="1:4" ht="54" x14ac:dyDescent="0.15">
      <c r="A20" s="50" t="s">
        <v>100</v>
      </c>
      <c r="B20" s="51" t="s">
        <v>134</v>
      </c>
      <c r="C20" s="51" t="s">
        <v>87</v>
      </c>
      <c r="D20" s="51" t="s">
        <v>139</v>
      </c>
    </row>
    <row r="21" spans="1:4" ht="54" x14ac:dyDescent="0.15">
      <c r="A21" s="50" t="s">
        <v>65</v>
      </c>
      <c r="B21" s="51" t="s">
        <v>124</v>
      </c>
      <c r="C21" s="51" t="s">
        <v>87</v>
      </c>
      <c r="D21" s="51" t="s">
        <v>138</v>
      </c>
    </row>
    <row r="22" spans="1:4" x14ac:dyDescent="0.15">
      <c r="A22" s="50" t="s">
        <v>26</v>
      </c>
      <c r="B22" s="51" t="s">
        <v>125</v>
      </c>
      <c r="C22" s="51" t="s">
        <v>42</v>
      </c>
      <c r="D22" s="51" t="s">
        <v>70</v>
      </c>
    </row>
    <row r="23" spans="1:4" x14ac:dyDescent="0.15">
      <c r="A23" s="50" t="s">
        <v>148</v>
      </c>
      <c r="B23" s="51" t="s">
        <v>149</v>
      </c>
      <c r="C23" s="51" t="s">
        <v>150</v>
      </c>
      <c r="D23" s="51"/>
    </row>
    <row r="24" spans="1:4" x14ac:dyDescent="0.15">
      <c r="A24" s="50" t="s">
        <v>43</v>
      </c>
      <c r="B24" s="51" t="s">
        <v>126</v>
      </c>
      <c r="C24" s="51" t="s">
        <v>44</v>
      </c>
      <c r="D24" s="51"/>
    </row>
    <row r="25" spans="1:4" x14ac:dyDescent="0.15">
      <c r="A25" s="50" t="s">
        <v>45</v>
      </c>
      <c r="B25" s="51" t="s">
        <v>127</v>
      </c>
      <c r="C25" s="51" t="s">
        <v>77</v>
      </c>
      <c r="D25" s="50"/>
    </row>
    <row r="26" spans="1:4" x14ac:dyDescent="0.15">
      <c r="A26" s="50" t="s">
        <v>29</v>
      </c>
      <c r="B26" s="51" t="s">
        <v>128</v>
      </c>
      <c r="C26" s="51" t="s">
        <v>78</v>
      </c>
      <c r="D26" s="53" t="s">
        <v>71</v>
      </c>
    </row>
    <row r="27" spans="1:4" ht="27" x14ac:dyDescent="0.15">
      <c r="A27" s="50" t="s">
        <v>46</v>
      </c>
      <c r="B27" s="51" t="s">
        <v>129</v>
      </c>
      <c r="C27" s="51" t="s">
        <v>79</v>
      </c>
      <c r="D27" s="50"/>
    </row>
    <row r="28" spans="1:4" ht="27" x14ac:dyDescent="0.15">
      <c r="A28" s="50" t="s">
        <v>47</v>
      </c>
      <c r="B28" s="51" t="s">
        <v>130</v>
      </c>
      <c r="C28" s="51" t="s">
        <v>80</v>
      </c>
      <c r="D28" s="53" t="s">
        <v>71</v>
      </c>
    </row>
    <row r="29" spans="1:4" x14ac:dyDescent="0.15">
      <c r="A29" s="50" t="s">
        <v>73</v>
      </c>
      <c r="B29" s="51" t="s">
        <v>131</v>
      </c>
      <c r="C29" s="51" t="s">
        <v>74</v>
      </c>
      <c r="D29" s="53"/>
    </row>
    <row r="30" spans="1:4" ht="81" x14ac:dyDescent="0.15">
      <c r="A30" s="50" t="s">
        <v>142</v>
      </c>
      <c r="B30" s="51" t="s">
        <v>136</v>
      </c>
      <c r="C30" s="51" t="s">
        <v>137</v>
      </c>
      <c r="D30" s="51" t="s">
        <v>152</v>
      </c>
    </row>
    <row r="31" spans="1:4" ht="27" x14ac:dyDescent="0.15">
      <c r="A31" s="50" t="s">
        <v>143</v>
      </c>
      <c r="B31" s="51" t="s">
        <v>156</v>
      </c>
      <c r="C31" s="51" t="s">
        <v>144</v>
      </c>
      <c r="D31" s="51" t="s">
        <v>153</v>
      </c>
    </row>
    <row r="32" spans="1:4" x14ac:dyDescent="0.15">
      <c r="A32" s="52" t="s">
        <v>154</v>
      </c>
      <c r="B32" s="52" t="s">
        <v>157</v>
      </c>
      <c r="C32" s="64" t="s">
        <v>155</v>
      </c>
      <c r="D32" s="52"/>
    </row>
    <row r="33" spans="1:4" x14ac:dyDescent="0.15">
      <c r="A33" s="52"/>
      <c r="B33" s="52"/>
      <c r="C33" s="64"/>
      <c r="D33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48</v>
      </c>
    </row>
    <row r="3" spans="1:1" x14ac:dyDescent="0.15">
      <c r="A3" s="48" t="s">
        <v>49</v>
      </c>
    </row>
    <row r="5" spans="1:1" x14ac:dyDescent="0.15">
      <c r="A5" s="48" t="s">
        <v>50</v>
      </c>
    </row>
    <row r="6" spans="1:1" x14ac:dyDescent="0.15">
      <c r="A6" s="48" t="s">
        <v>51</v>
      </c>
    </row>
    <row r="7" spans="1:1" x14ac:dyDescent="0.15">
      <c r="A7" s="48" t="s">
        <v>52</v>
      </c>
    </row>
    <row r="8" spans="1:1" x14ac:dyDescent="0.15">
      <c r="A8" s="48" t="s">
        <v>53</v>
      </c>
    </row>
    <row r="9" spans="1:1" x14ac:dyDescent="0.15">
      <c r="A9" s="48" t="s">
        <v>54</v>
      </c>
    </row>
    <row r="10" spans="1:1" x14ac:dyDescent="0.15">
      <c r="A10" s="48" t="s">
        <v>55</v>
      </c>
    </row>
    <row r="12" spans="1:1" x14ac:dyDescent="0.15">
      <c r="A12" s="48" t="s">
        <v>56</v>
      </c>
    </row>
    <row r="13" spans="1:1" x14ac:dyDescent="0.15">
      <c r="A13" s="48" t="s">
        <v>57</v>
      </c>
    </row>
    <row r="15" spans="1:1" x14ac:dyDescent="0.15">
      <c r="A15" s="48" t="s">
        <v>58</v>
      </c>
    </row>
    <row r="16" spans="1:1" x14ac:dyDescent="0.15">
      <c r="A16" s="48" t="s">
        <v>59</v>
      </c>
    </row>
    <row r="17" spans="1:1" x14ac:dyDescent="0.15">
      <c r="A17" s="48" t="s">
        <v>60</v>
      </c>
    </row>
    <row r="18" spans="1:1" x14ac:dyDescent="0.15">
      <c r="A18" s="48" t="s">
        <v>61</v>
      </c>
    </row>
    <row r="19" spans="1:1" x14ac:dyDescent="0.15">
      <c r="A19" s="48" t="s">
        <v>62</v>
      </c>
    </row>
    <row r="20" spans="1:1" x14ac:dyDescent="0.15">
      <c r="A20" s="48" t="s">
        <v>63</v>
      </c>
    </row>
    <row r="21" spans="1:1" x14ac:dyDescent="0.15">
      <c r="A21" s="48" t="s">
        <v>64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2015-01-19T16:24:00Z</dcterms:modified>
</cp:coreProperties>
</file>