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wsponline.sharepoint.com/sites/NZ-PRO-6-DY119.00/Project Files/5 Technical Work/PSHA/source_models/subduction_interface/"/>
    </mc:Choice>
  </mc:AlternateContent>
  <xr:revisionPtr revIDLastSave="820" documentId="13_ncr:1_{19B97BFD-C1E2-457A-9C42-6D799AB26CCD}" xr6:coauthVersionLast="47" xr6:coauthVersionMax="47" xr10:uidLastSave="{8002F484-335E-4555-87C4-D023DAD2081E}"/>
  <bookViews>
    <workbookView xWindow="23790" yWindow="-16395" windowWidth="29040" windowHeight="15840" activeTab="2" xr2:uid="{00000000-000D-0000-FFFF-FFFF00000000}"/>
  </bookViews>
  <sheets>
    <sheet name="Digitising" sheetId="1" r:id="rId1"/>
    <sheet name="Rate and area inputs" sheetId="3" r:id="rId2"/>
    <sheet name="Section 2" sheetId="5" r:id="rId3"/>
    <sheet name="Section 3" sheetId="6" r:id="rId4"/>
    <sheet name="Section 4" sheetId="7" r:id="rId5"/>
    <sheet name="Section 5" sheetId="8" state="hidden" r:id="rId6"/>
    <sheet name="Section 6" sheetId="10" state="hidden" r:id="rId7"/>
    <sheet name="Section 7" sheetId="11" state="hidden" r:id="rId8"/>
    <sheet name="Section 8" sheetId="12" state="hidden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3" l="1"/>
  <c r="C4" i="12"/>
  <c r="C5" i="12"/>
  <c r="E5" i="12" s="1"/>
  <c r="C6" i="12"/>
  <c r="C7" i="12"/>
  <c r="C8" i="12"/>
  <c r="C9" i="12"/>
  <c r="E9" i="12" s="1"/>
  <c r="C10" i="12"/>
  <c r="C11" i="12"/>
  <c r="C12" i="12"/>
  <c r="E12" i="12" s="1"/>
  <c r="C13" i="12"/>
  <c r="C14" i="12"/>
  <c r="D14" i="12" s="1"/>
  <c r="C15" i="12"/>
  <c r="C16" i="12"/>
  <c r="E16" i="12" s="1"/>
  <c r="C17" i="12"/>
  <c r="C18" i="12"/>
  <c r="E18" i="12" s="1"/>
  <c r="C19" i="12"/>
  <c r="C20" i="12"/>
  <c r="D20" i="12" s="1"/>
  <c r="C21" i="12"/>
  <c r="C22" i="12"/>
  <c r="E22" i="12" s="1"/>
  <c r="C23" i="12"/>
  <c r="C24" i="12"/>
  <c r="C25" i="12"/>
  <c r="C26" i="12"/>
  <c r="D26" i="12" s="1"/>
  <c r="C27" i="12"/>
  <c r="C28" i="12"/>
  <c r="E28" i="12" s="1"/>
  <c r="C29" i="12"/>
  <c r="E29" i="12" s="1"/>
  <c r="C30" i="12"/>
  <c r="C3" i="12"/>
  <c r="E3" i="12" s="1"/>
  <c r="B29" i="12"/>
  <c r="B30" i="12"/>
  <c r="C44" i="12"/>
  <c r="BP1" i="12" s="1"/>
  <c r="C43" i="12"/>
  <c r="BI1" i="12" s="1"/>
  <c r="C42" i="12"/>
  <c r="BB1" i="12" s="1"/>
  <c r="C41" i="12"/>
  <c r="AU1" i="12" s="1"/>
  <c r="C40" i="12"/>
  <c r="AN1" i="12" s="1"/>
  <c r="C39" i="12"/>
  <c r="AG1" i="12" s="1"/>
  <c r="C38" i="12"/>
  <c r="Z1" i="12" s="1"/>
  <c r="C37" i="12"/>
  <c r="S1" i="12" s="1"/>
  <c r="C36" i="12"/>
  <c r="L1" i="12" s="1"/>
  <c r="F30" i="12"/>
  <c r="F29" i="12"/>
  <c r="B28" i="12"/>
  <c r="F28" i="12" s="1"/>
  <c r="B27" i="12"/>
  <c r="F27" i="12" s="1"/>
  <c r="B26" i="12"/>
  <c r="F26" i="12" s="1"/>
  <c r="B25" i="12"/>
  <c r="F25" i="12" s="1"/>
  <c r="B24" i="12"/>
  <c r="F24" i="12" s="1"/>
  <c r="D23" i="12"/>
  <c r="B23" i="12"/>
  <c r="F23" i="12" s="1"/>
  <c r="B22" i="12"/>
  <c r="F22" i="12" s="1"/>
  <c r="B21" i="12"/>
  <c r="F21" i="12" s="1"/>
  <c r="B20" i="12"/>
  <c r="F20" i="12" s="1"/>
  <c r="F19" i="12"/>
  <c r="B19" i="12"/>
  <c r="B18" i="12"/>
  <c r="F18" i="12" s="1"/>
  <c r="B17" i="12"/>
  <c r="F17" i="12" s="1"/>
  <c r="B16" i="12"/>
  <c r="F16" i="12" s="1"/>
  <c r="D15" i="12"/>
  <c r="B15" i="12"/>
  <c r="F15" i="12" s="1"/>
  <c r="B14" i="12"/>
  <c r="F14" i="12" s="1"/>
  <c r="E13" i="12"/>
  <c r="B13" i="12"/>
  <c r="F13" i="12" s="1"/>
  <c r="D12" i="12"/>
  <c r="B12" i="12"/>
  <c r="F12" i="12" s="1"/>
  <c r="E11" i="12"/>
  <c r="B11" i="12"/>
  <c r="F11" i="12" s="1"/>
  <c r="B10" i="12"/>
  <c r="F10" i="12" s="1"/>
  <c r="B9" i="12"/>
  <c r="F9" i="12" s="1"/>
  <c r="E8" i="12"/>
  <c r="D8" i="12"/>
  <c r="B8" i="12"/>
  <c r="F8" i="12" s="1"/>
  <c r="E7" i="12"/>
  <c r="B7" i="12"/>
  <c r="F7" i="12" s="1"/>
  <c r="B6" i="12"/>
  <c r="F6" i="12" s="1"/>
  <c r="B5" i="12"/>
  <c r="F5" i="12" s="1"/>
  <c r="D4" i="12"/>
  <c r="B4" i="12"/>
  <c r="F4" i="12" s="1"/>
  <c r="B3" i="12"/>
  <c r="F3" i="12" s="1"/>
  <c r="C4" i="11"/>
  <c r="C5" i="11"/>
  <c r="E5" i="11" s="1"/>
  <c r="C6" i="11"/>
  <c r="E6" i="11" s="1"/>
  <c r="C7" i="11"/>
  <c r="C8" i="11"/>
  <c r="C9" i="11"/>
  <c r="C10" i="11"/>
  <c r="C11" i="11"/>
  <c r="E11" i="11" s="1"/>
  <c r="C12" i="11"/>
  <c r="C13" i="11"/>
  <c r="D13" i="11" s="1"/>
  <c r="C14" i="11"/>
  <c r="C15" i="11"/>
  <c r="D15" i="11" s="1"/>
  <c r="C16" i="11"/>
  <c r="C17" i="11"/>
  <c r="C18" i="11"/>
  <c r="C19" i="11"/>
  <c r="C20" i="11"/>
  <c r="C21" i="11"/>
  <c r="C22" i="11"/>
  <c r="C23" i="11"/>
  <c r="E23" i="11" s="1"/>
  <c r="C24" i="11"/>
  <c r="C25" i="11"/>
  <c r="E25" i="11" s="1"/>
  <c r="C26" i="11"/>
  <c r="C27" i="11"/>
  <c r="C28" i="11"/>
  <c r="C29" i="11"/>
  <c r="C30" i="11"/>
  <c r="E30" i="11" s="1"/>
  <c r="C31" i="11"/>
  <c r="C32" i="11"/>
  <c r="C33" i="11"/>
  <c r="C34" i="11"/>
  <c r="E34" i="11" s="1"/>
  <c r="C35" i="11"/>
  <c r="E35" i="11" s="1"/>
  <c r="C36" i="11"/>
  <c r="C3" i="11"/>
  <c r="D3" i="11" s="1"/>
  <c r="B35" i="11"/>
  <c r="B36" i="11"/>
  <c r="F36" i="11" s="1"/>
  <c r="C50" i="11"/>
  <c r="BP1" i="11" s="1"/>
  <c r="C49" i="11"/>
  <c r="BI1" i="11" s="1"/>
  <c r="C48" i="11"/>
  <c r="BB1" i="11" s="1"/>
  <c r="C47" i="11"/>
  <c r="AU1" i="11" s="1"/>
  <c r="C46" i="11"/>
  <c r="AN1" i="11" s="1"/>
  <c r="C45" i="11"/>
  <c r="AG1" i="11" s="1"/>
  <c r="C44" i="11"/>
  <c r="Z1" i="11" s="1"/>
  <c r="C43" i="11"/>
  <c r="S1" i="11" s="1"/>
  <c r="C42" i="11"/>
  <c r="L1" i="11" s="1"/>
  <c r="F35" i="11"/>
  <c r="B34" i="11"/>
  <c r="F34" i="11" s="1"/>
  <c r="B33" i="11"/>
  <c r="F33" i="11" s="1"/>
  <c r="B32" i="11"/>
  <c r="F32" i="11" s="1"/>
  <c r="D31" i="11"/>
  <c r="B31" i="11"/>
  <c r="F31" i="11" s="1"/>
  <c r="B30" i="11"/>
  <c r="F30" i="11" s="1"/>
  <c r="B29" i="11"/>
  <c r="F29" i="11" s="1"/>
  <c r="E28" i="11"/>
  <c r="B28" i="11"/>
  <c r="F28" i="11" s="1"/>
  <c r="B27" i="11"/>
  <c r="F27" i="11" s="1"/>
  <c r="B26" i="11"/>
  <c r="F26" i="11" s="1"/>
  <c r="B25" i="11"/>
  <c r="F25" i="11" s="1"/>
  <c r="B24" i="11"/>
  <c r="F24" i="11" s="1"/>
  <c r="B23" i="11"/>
  <c r="F23" i="11" s="1"/>
  <c r="B22" i="11"/>
  <c r="F22" i="11" s="1"/>
  <c r="B21" i="11"/>
  <c r="F21" i="11" s="1"/>
  <c r="E20" i="11"/>
  <c r="D20" i="11"/>
  <c r="B20" i="11"/>
  <c r="F20" i="11" s="1"/>
  <c r="B19" i="11"/>
  <c r="F19" i="11" s="1"/>
  <c r="B18" i="11"/>
  <c r="F18" i="11" s="1"/>
  <c r="B17" i="11"/>
  <c r="F17" i="11" s="1"/>
  <c r="E16" i="11"/>
  <c r="B16" i="11"/>
  <c r="F16" i="11" s="1"/>
  <c r="B15" i="11"/>
  <c r="F15" i="11" s="1"/>
  <c r="B14" i="11"/>
  <c r="F14" i="11" s="1"/>
  <c r="B13" i="11"/>
  <c r="F13" i="11" s="1"/>
  <c r="B12" i="11"/>
  <c r="F12" i="11" s="1"/>
  <c r="B11" i="11"/>
  <c r="F11" i="11" s="1"/>
  <c r="B10" i="11"/>
  <c r="F10" i="11" s="1"/>
  <c r="B9" i="11"/>
  <c r="F9" i="11" s="1"/>
  <c r="E8" i="11"/>
  <c r="B8" i="11"/>
  <c r="F8" i="11" s="1"/>
  <c r="B7" i="11"/>
  <c r="F7" i="11" s="1"/>
  <c r="B6" i="11"/>
  <c r="F6" i="11" s="1"/>
  <c r="B5" i="11"/>
  <c r="F5" i="11" s="1"/>
  <c r="E4" i="11"/>
  <c r="B4" i="11"/>
  <c r="F4" i="11" s="1"/>
  <c r="B3" i="11"/>
  <c r="F3" i="11" s="1"/>
  <c r="C4" i="10"/>
  <c r="D4" i="10" s="1"/>
  <c r="C5" i="10"/>
  <c r="E5" i="10" s="1"/>
  <c r="C6" i="10"/>
  <c r="E6" i="10" s="1"/>
  <c r="C7" i="10"/>
  <c r="E7" i="10" s="1"/>
  <c r="C8" i="10"/>
  <c r="C9" i="10"/>
  <c r="E9" i="10" s="1"/>
  <c r="C10" i="10"/>
  <c r="C11" i="10"/>
  <c r="E11" i="10" s="1"/>
  <c r="C12" i="10"/>
  <c r="E12" i="10" s="1"/>
  <c r="C13" i="10"/>
  <c r="C14" i="10"/>
  <c r="C15" i="10"/>
  <c r="E15" i="10" s="1"/>
  <c r="C16" i="10"/>
  <c r="E16" i="10" s="1"/>
  <c r="C17" i="10"/>
  <c r="C18" i="10"/>
  <c r="E18" i="10" s="1"/>
  <c r="C19" i="10"/>
  <c r="E19" i="10" s="1"/>
  <c r="C20" i="10"/>
  <c r="C21" i="10"/>
  <c r="E21" i="10" s="1"/>
  <c r="C22" i="10"/>
  <c r="C23" i="10"/>
  <c r="C24" i="10"/>
  <c r="E24" i="10" s="1"/>
  <c r="C25" i="10"/>
  <c r="D25" i="10" s="1"/>
  <c r="C26" i="10"/>
  <c r="C27" i="10"/>
  <c r="C28" i="10"/>
  <c r="D28" i="10" s="1"/>
  <c r="C29" i="10"/>
  <c r="E29" i="10" s="1"/>
  <c r="C30" i="10"/>
  <c r="C31" i="10"/>
  <c r="E31" i="10" s="1"/>
  <c r="C32" i="10"/>
  <c r="C33" i="10"/>
  <c r="E33" i="10" s="1"/>
  <c r="C34" i="10"/>
  <c r="D34" i="10" s="1"/>
  <c r="C35" i="10"/>
  <c r="C36" i="10"/>
  <c r="C37" i="10"/>
  <c r="E37" i="10" s="1"/>
  <c r="C3" i="10"/>
  <c r="E3" i="10" s="1"/>
  <c r="B37" i="10"/>
  <c r="F37" i="10" s="1"/>
  <c r="C51" i="10"/>
  <c r="BP1" i="10" s="1"/>
  <c r="C50" i="10"/>
  <c r="BI1" i="10" s="1"/>
  <c r="C49" i="10"/>
  <c r="BB1" i="10" s="1"/>
  <c r="C48" i="10"/>
  <c r="AU1" i="10" s="1"/>
  <c r="C47" i="10"/>
  <c r="AN1" i="10" s="1"/>
  <c r="C46" i="10"/>
  <c r="AG1" i="10" s="1"/>
  <c r="C45" i="10"/>
  <c r="Z1" i="10" s="1"/>
  <c r="C44" i="10"/>
  <c r="S1" i="10" s="1"/>
  <c r="C43" i="10"/>
  <c r="L1" i="10" s="1"/>
  <c r="E36" i="10"/>
  <c r="B36" i="10"/>
  <c r="F36" i="10" s="1"/>
  <c r="B35" i="10"/>
  <c r="F35" i="10" s="1"/>
  <c r="E34" i="10"/>
  <c r="B34" i="10"/>
  <c r="F34" i="10" s="1"/>
  <c r="B33" i="10"/>
  <c r="F33" i="10" s="1"/>
  <c r="E32" i="10"/>
  <c r="B32" i="10"/>
  <c r="F32" i="10" s="1"/>
  <c r="B31" i="10"/>
  <c r="F31" i="10" s="1"/>
  <c r="B30" i="10"/>
  <c r="F30" i="10" s="1"/>
  <c r="B29" i="10"/>
  <c r="F29" i="10" s="1"/>
  <c r="B28" i="10"/>
  <c r="F28" i="10" s="1"/>
  <c r="E27" i="10"/>
  <c r="B27" i="10"/>
  <c r="F27" i="10" s="1"/>
  <c r="E26" i="10"/>
  <c r="B26" i="10"/>
  <c r="F26" i="10" s="1"/>
  <c r="B25" i="10"/>
  <c r="F25" i="10" s="1"/>
  <c r="B24" i="10"/>
  <c r="F24" i="10" s="1"/>
  <c r="E23" i="10"/>
  <c r="B23" i="10"/>
  <c r="F23" i="10" s="1"/>
  <c r="B22" i="10"/>
  <c r="F22" i="10" s="1"/>
  <c r="B21" i="10"/>
  <c r="F21" i="10" s="1"/>
  <c r="E20" i="10"/>
  <c r="B20" i="10"/>
  <c r="F20" i="10" s="1"/>
  <c r="B19" i="10"/>
  <c r="F19" i="10" s="1"/>
  <c r="B18" i="10"/>
  <c r="F18" i="10" s="1"/>
  <c r="E17" i="10"/>
  <c r="B17" i="10"/>
  <c r="F17" i="10" s="1"/>
  <c r="B16" i="10"/>
  <c r="F16" i="10" s="1"/>
  <c r="B15" i="10"/>
  <c r="F15" i="10" s="1"/>
  <c r="E14" i="10"/>
  <c r="B14" i="10"/>
  <c r="F14" i="10" s="1"/>
  <c r="D13" i="10"/>
  <c r="B13" i="10"/>
  <c r="F13" i="10" s="1"/>
  <c r="B12" i="10"/>
  <c r="F12" i="10" s="1"/>
  <c r="B11" i="10"/>
  <c r="F11" i="10" s="1"/>
  <c r="E10" i="10"/>
  <c r="B10" i="10"/>
  <c r="F10" i="10" s="1"/>
  <c r="B9" i="10"/>
  <c r="F9" i="10" s="1"/>
  <c r="B8" i="10"/>
  <c r="F8" i="10" s="1"/>
  <c r="B7" i="10"/>
  <c r="F7" i="10" s="1"/>
  <c r="B6" i="10"/>
  <c r="F6" i="10" s="1"/>
  <c r="B5" i="10"/>
  <c r="F5" i="10" s="1"/>
  <c r="B4" i="10"/>
  <c r="F4" i="10" s="1"/>
  <c r="B3" i="10"/>
  <c r="F3" i="10" s="1"/>
  <c r="C4" i="8"/>
  <c r="C5" i="8"/>
  <c r="C6" i="8"/>
  <c r="E6" i="8" s="1"/>
  <c r="C7" i="8"/>
  <c r="C8" i="8"/>
  <c r="C9" i="8"/>
  <c r="E9" i="8" s="1"/>
  <c r="C10" i="8"/>
  <c r="C11" i="8"/>
  <c r="E11" i="8" s="1"/>
  <c r="C12" i="8"/>
  <c r="C13" i="8"/>
  <c r="E13" i="8" s="1"/>
  <c r="C14" i="8"/>
  <c r="E14" i="8" s="1"/>
  <c r="C15" i="8"/>
  <c r="C16" i="8"/>
  <c r="C17" i="8"/>
  <c r="C18" i="8"/>
  <c r="C19" i="8"/>
  <c r="E19" i="8" s="1"/>
  <c r="C20" i="8"/>
  <c r="C21" i="8"/>
  <c r="D20" i="8" s="1"/>
  <c r="C22" i="8"/>
  <c r="E22" i="8" s="1"/>
  <c r="C23" i="8"/>
  <c r="E23" i="8" s="1"/>
  <c r="C24" i="8"/>
  <c r="E24" i="8" s="1"/>
  <c r="C25" i="8"/>
  <c r="E25" i="8" s="1"/>
  <c r="C26" i="8"/>
  <c r="E26" i="8" s="1"/>
  <c r="C27" i="8"/>
  <c r="C28" i="8"/>
  <c r="C29" i="8"/>
  <c r="C30" i="8"/>
  <c r="C31" i="8"/>
  <c r="C32" i="8"/>
  <c r="C33" i="8"/>
  <c r="E33" i="8" s="1"/>
  <c r="C34" i="8"/>
  <c r="C35" i="8"/>
  <c r="E35" i="8" s="1"/>
  <c r="C3" i="8"/>
  <c r="D3" i="8" s="1"/>
  <c r="C52" i="8"/>
  <c r="BP1" i="8" s="1"/>
  <c r="C51" i="8"/>
  <c r="BI1" i="8" s="1"/>
  <c r="C50" i="8"/>
  <c r="BB1" i="8" s="1"/>
  <c r="C49" i="8"/>
  <c r="AU1" i="8" s="1"/>
  <c r="C48" i="8"/>
  <c r="AN1" i="8" s="1"/>
  <c r="C47" i="8"/>
  <c r="AG1" i="8" s="1"/>
  <c r="C46" i="8"/>
  <c r="Z1" i="8" s="1"/>
  <c r="C45" i="8"/>
  <c r="S1" i="8" s="1"/>
  <c r="C44" i="8"/>
  <c r="L1" i="8" s="1"/>
  <c r="B35" i="8"/>
  <c r="F35" i="8" s="1"/>
  <c r="B34" i="8"/>
  <c r="F34" i="8" s="1"/>
  <c r="B33" i="8"/>
  <c r="F33" i="8" s="1"/>
  <c r="E32" i="8"/>
  <c r="B32" i="8"/>
  <c r="F32" i="8" s="1"/>
  <c r="B31" i="8"/>
  <c r="F31" i="8" s="1"/>
  <c r="E30" i="8"/>
  <c r="B30" i="8"/>
  <c r="F30" i="8" s="1"/>
  <c r="B29" i="8"/>
  <c r="F29" i="8" s="1"/>
  <c r="E28" i="8"/>
  <c r="B28" i="8"/>
  <c r="F28" i="8" s="1"/>
  <c r="B27" i="8"/>
  <c r="F27" i="8" s="1"/>
  <c r="B26" i="8"/>
  <c r="F26" i="8" s="1"/>
  <c r="B25" i="8"/>
  <c r="F25" i="8" s="1"/>
  <c r="B24" i="8"/>
  <c r="F24" i="8" s="1"/>
  <c r="B23" i="8"/>
  <c r="F23" i="8" s="1"/>
  <c r="B22" i="8"/>
  <c r="F22" i="8" s="1"/>
  <c r="B21" i="8"/>
  <c r="F21" i="8" s="1"/>
  <c r="E20" i="8"/>
  <c r="B20" i="8"/>
  <c r="F20" i="8" s="1"/>
  <c r="B19" i="8"/>
  <c r="F19" i="8" s="1"/>
  <c r="B18" i="8"/>
  <c r="F18" i="8" s="1"/>
  <c r="B17" i="8"/>
  <c r="F17" i="8" s="1"/>
  <c r="E16" i="8"/>
  <c r="B16" i="8"/>
  <c r="F16" i="8" s="1"/>
  <c r="B15" i="8"/>
  <c r="F15" i="8" s="1"/>
  <c r="B14" i="8"/>
  <c r="F14" i="8" s="1"/>
  <c r="B13" i="8"/>
  <c r="F13" i="8" s="1"/>
  <c r="B12" i="8"/>
  <c r="F12" i="8" s="1"/>
  <c r="B11" i="8"/>
  <c r="F11" i="8" s="1"/>
  <c r="B10" i="8"/>
  <c r="F10" i="8" s="1"/>
  <c r="B9" i="8"/>
  <c r="F9" i="8" s="1"/>
  <c r="B8" i="8"/>
  <c r="F8" i="8" s="1"/>
  <c r="B7" i="8"/>
  <c r="F7" i="8" s="1"/>
  <c r="B6" i="8"/>
  <c r="F6" i="8" s="1"/>
  <c r="B5" i="8"/>
  <c r="F5" i="8" s="1"/>
  <c r="E4" i="8"/>
  <c r="B4" i="8"/>
  <c r="F4" i="8" s="1"/>
  <c r="B3" i="8"/>
  <c r="F3" i="8" s="1"/>
  <c r="C4" i="7"/>
  <c r="C5" i="7"/>
  <c r="E5" i="7" s="1"/>
  <c r="C6" i="7"/>
  <c r="C7" i="7"/>
  <c r="E7" i="7" s="1"/>
  <c r="C8" i="7"/>
  <c r="C9" i="7"/>
  <c r="E9" i="7" s="1"/>
  <c r="C10" i="7"/>
  <c r="C11" i="7"/>
  <c r="E11" i="7" s="1"/>
  <c r="C12" i="7"/>
  <c r="E12" i="7" s="1"/>
  <c r="C13" i="7"/>
  <c r="C14" i="7"/>
  <c r="E14" i="7" s="1"/>
  <c r="C15" i="7"/>
  <c r="C16" i="7"/>
  <c r="E16" i="7" s="1"/>
  <c r="C17" i="7"/>
  <c r="C18" i="7"/>
  <c r="E18" i="7" s="1"/>
  <c r="C19" i="7"/>
  <c r="C20" i="7"/>
  <c r="E20" i="7" s="1"/>
  <c r="C21" i="7"/>
  <c r="E21" i="7" s="1"/>
  <c r="C22" i="7"/>
  <c r="C23" i="7"/>
  <c r="E23" i="7" s="1"/>
  <c r="C24" i="7"/>
  <c r="C25" i="7"/>
  <c r="E25" i="7" s="1"/>
  <c r="C26" i="7"/>
  <c r="C27" i="7"/>
  <c r="E27" i="7" s="1"/>
  <c r="C28" i="7"/>
  <c r="C29" i="7"/>
  <c r="E29" i="7" s="1"/>
  <c r="C30" i="7"/>
  <c r="E30" i="7" s="1"/>
  <c r="C31" i="7"/>
  <c r="C32" i="7"/>
  <c r="E32" i="7" s="1"/>
  <c r="C33" i="7"/>
  <c r="C34" i="7"/>
  <c r="E34" i="7" s="1"/>
  <c r="C35" i="7"/>
  <c r="C36" i="7"/>
  <c r="E36" i="7" s="1"/>
  <c r="C3" i="7"/>
  <c r="E3" i="7" s="1"/>
  <c r="C53" i="7"/>
  <c r="BP1" i="7" s="1"/>
  <c r="C52" i="7"/>
  <c r="BI1" i="7" s="1"/>
  <c r="C51" i="7"/>
  <c r="BB1" i="7" s="1"/>
  <c r="C50" i="7"/>
  <c r="AU1" i="7" s="1"/>
  <c r="C49" i="7"/>
  <c r="AN1" i="7" s="1"/>
  <c r="C48" i="7"/>
  <c r="AG1" i="7" s="1"/>
  <c r="C47" i="7"/>
  <c r="Z1" i="7" s="1"/>
  <c r="C46" i="7"/>
  <c r="S1" i="7" s="1"/>
  <c r="C45" i="7"/>
  <c r="L1" i="7" s="1"/>
  <c r="D36" i="7"/>
  <c r="B36" i="7"/>
  <c r="F36" i="7" s="1"/>
  <c r="B35" i="7"/>
  <c r="F35" i="7" s="1"/>
  <c r="B34" i="7"/>
  <c r="F34" i="7" s="1"/>
  <c r="B33" i="7"/>
  <c r="F33" i="7" s="1"/>
  <c r="B32" i="7"/>
  <c r="F32" i="7" s="1"/>
  <c r="B31" i="7"/>
  <c r="F31" i="7" s="1"/>
  <c r="B30" i="7"/>
  <c r="F30" i="7" s="1"/>
  <c r="B29" i="7"/>
  <c r="F29" i="7" s="1"/>
  <c r="B28" i="7"/>
  <c r="F28" i="7" s="1"/>
  <c r="B27" i="7"/>
  <c r="F27" i="7" s="1"/>
  <c r="B26" i="7"/>
  <c r="F26" i="7" s="1"/>
  <c r="B25" i="7"/>
  <c r="F25" i="7" s="1"/>
  <c r="B24" i="7"/>
  <c r="F24" i="7" s="1"/>
  <c r="B23" i="7"/>
  <c r="F23" i="7" s="1"/>
  <c r="B22" i="7"/>
  <c r="F22" i="7" s="1"/>
  <c r="B21" i="7"/>
  <c r="F21" i="7" s="1"/>
  <c r="B20" i="7"/>
  <c r="F20" i="7" s="1"/>
  <c r="B19" i="7"/>
  <c r="F19" i="7" s="1"/>
  <c r="B18" i="7"/>
  <c r="F18" i="7" s="1"/>
  <c r="B17" i="7"/>
  <c r="F17" i="7" s="1"/>
  <c r="B16" i="7"/>
  <c r="F16" i="7" s="1"/>
  <c r="B15" i="7"/>
  <c r="F15" i="7" s="1"/>
  <c r="B14" i="7"/>
  <c r="F14" i="7" s="1"/>
  <c r="B13" i="7"/>
  <c r="F13" i="7" s="1"/>
  <c r="B12" i="7"/>
  <c r="F12" i="7" s="1"/>
  <c r="B11" i="7"/>
  <c r="F11" i="7" s="1"/>
  <c r="B10" i="7"/>
  <c r="F10" i="7" s="1"/>
  <c r="B9" i="7"/>
  <c r="F9" i="7" s="1"/>
  <c r="B8" i="7"/>
  <c r="F8" i="7" s="1"/>
  <c r="B7" i="7"/>
  <c r="F7" i="7" s="1"/>
  <c r="B6" i="7"/>
  <c r="F6" i="7" s="1"/>
  <c r="B5" i="7"/>
  <c r="F5" i="7" s="1"/>
  <c r="B4" i="7"/>
  <c r="F4" i="7" s="1"/>
  <c r="B3" i="7"/>
  <c r="F3" i="7" s="1"/>
  <c r="C4" i="6"/>
  <c r="E4" i="6" s="1"/>
  <c r="C5" i="6"/>
  <c r="D5" i="6" s="1"/>
  <c r="C6" i="6"/>
  <c r="E6" i="6" s="1"/>
  <c r="C7" i="6"/>
  <c r="E7" i="6" s="1"/>
  <c r="C8" i="6"/>
  <c r="C9" i="6"/>
  <c r="E9" i="6" s="1"/>
  <c r="C10" i="6"/>
  <c r="C11" i="6"/>
  <c r="E11" i="6" s="1"/>
  <c r="C12" i="6"/>
  <c r="C13" i="6"/>
  <c r="E13" i="6" s="1"/>
  <c r="C14" i="6"/>
  <c r="C15" i="6"/>
  <c r="E15" i="6" s="1"/>
  <c r="C16" i="6"/>
  <c r="E16" i="6" s="1"/>
  <c r="C17" i="6"/>
  <c r="E17" i="6" s="1"/>
  <c r="C18" i="6"/>
  <c r="E18" i="6" s="1"/>
  <c r="C19" i="6"/>
  <c r="E19" i="6" s="1"/>
  <c r="C20" i="6"/>
  <c r="E20" i="6" s="1"/>
  <c r="C21" i="6"/>
  <c r="E21" i="6" s="1"/>
  <c r="C22" i="6"/>
  <c r="E22" i="6" s="1"/>
  <c r="C23" i="6"/>
  <c r="E23" i="6" s="1"/>
  <c r="C24" i="6"/>
  <c r="C25" i="6"/>
  <c r="E25" i="6" s="1"/>
  <c r="C26" i="6"/>
  <c r="C27" i="6"/>
  <c r="E27" i="6" s="1"/>
  <c r="C28" i="6"/>
  <c r="C29" i="6"/>
  <c r="E29" i="6" s="1"/>
  <c r="C30" i="6"/>
  <c r="C31" i="6"/>
  <c r="E31" i="6" s="1"/>
  <c r="C32" i="6"/>
  <c r="C33" i="6"/>
  <c r="C34" i="6"/>
  <c r="E34" i="6" s="1"/>
  <c r="C35" i="6"/>
  <c r="E35" i="6" s="1"/>
  <c r="C36" i="6"/>
  <c r="E36" i="6" s="1"/>
  <c r="C37" i="6"/>
  <c r="C38" i="6"/>
  <c r="C39" i="6"/>
  <c r="D39" i="6" s="1"/>
  <c r="C3" i="6"/>
  <c r="D3" i="6" s="1"/>
  <c r="C53" i="6"/>
  <c r="BP1" i="6" s="1"/>
  <c r="C52" i="6"/>
  <c r="BI1" i="6" s="1"/>
  <c r="C51" i="6"/>
  <c r="BB1" i="6" s="1"/>
  <c r="C50" i="6"/>
  <c r="AU1" i="6" s="1"/>
  <c r="C49" i="6"/>
  <c r="AN1" i="6" s="1"/>
  <c r="C48" i="6"/>
  <c r="AG1" i="6" s="1"/>
  <c r="C47" i="6"/>
  <c r="Z1" i="6" s="1"/>
  <c r="C46" i="6"/>
  <c r="S1" i="6" s="1"/>
  <c r="C45" i="6"/>
  <c r="L1" i="6" s="1"/>
  <c r="B39" i="6"/>
  <c r="F39" i="6" s="1"/>
  <c r="B38" i="6"/>
  <c r="F38" i="6" s="1"/>
  <c r="B37" i="6"/>
  <c r="F37" i="6" s="1"/>
  <c r="B36" i="6"/>
  <c r="F36" i="6" s="1"/>
  <c r="B35" i="6"/>
  <c r="F35" i="6" s="1"/>
  <c r="B34" i="6"/>
  <c r="F34" i="6" s="1"/>
  <c r="E33" i="6"/>
  <c r="B33" i="6"/>
  <c r="F33" i="6" s="1"/>
  <c r="B32" i="6"/>
  <c r="F32" i="6" s="1"/>
  <c r="B31" i="6"/>
  <c r="F31" i="6" s="1"/>
  <c r="B30" i="6"/>
  <c r="F30" i="6" s="1"/>
  <c r="B29" i="6"/>
  <c r="F29" i="6" s="1"/>
  <c r="B28" i="6"/>
  <c r="F28" i="6" s="1"/>
  <c r="B27" i="6"/>
  <c r="F27" i="6" s="1"/>
  <c r="B26" i="6"/>
  <c r="F26" i="6" s="1"/>
  <c r="B25" i="6"/>
  <c r="F25" i="6" s="1"/>
  <c r="B24" i="6"/>
  <c r="F24" i="6" s="1"/>
  <c r="B23" i="6"/>
  <c r="F23" i="6" s="1"/>
  <c r="B22" i="6"/>
  <c r="F22" i="6" s="1"/>
  <c r="B21" i="6"/>
  <c r="F21" i="6" s="1"/>
  <c r="B20" i="6"/>
  <c r="F20" i="6" s="1"/>
  <c r="B19" i="6"/>
  <c r="F19" i="6" s="1"/>
  <c r="B18" i="6"/>
  <c r="F18" i="6" s="1"/>
  <c r="B17" i="6"/>
  <c r="F17" i="6" s="1"/>
  <c r="B16" i="6"/>
  <c r="F16" i="6" s="1"/>
  <c r="B15" i="6"/>
  <c r="F15" i="6" s="1"/>
  <c r="B14" i="6"/>
  <c r="F14" i="6" s="1"/>
  <c r="B13" i="6"/>
  <c r="F13" i="6" s="1"/>
  <c r="B12" i="6"/>
  <c r="F12" i="6" s="1"/>
  <c r="B11" i="6"/>
  <c r="F11" i="6" s="1"/>
  <c r="B10" i="6"/>
  <c r="F10" i="6" s="1"/>
  <c r="B9" i="6"/>
  <c r="F9" i="6" s="1"/>
  <c r="B8" i="6"/>
  <c r="F8" i="6" s="1"/>
  <c r="B7" i="6"/>
  <c r="F7" i="6" s="1"/>
  <c r="B6" i="6"/>
  <c r="F6" i="6" s="1"/>
  <c r="B5" i="6"/>
  <c r="F5" i="6" s="1"/>
  <c r="B4" i="6"/>
  <c r="F4" i="6" s="1"/>
  <c r="B3" i="6"/>
  <c r="F3" i="6" s="1"/>
  <c r="C4" i="5"/>
  <c r="E4" i="5" s="1"/>
  <c r="C5" i="5"/>
  <c r="E5" i="5" s="1"/>
  <c r="C6" i="5"/>
  <c r="E6" i="5" s="1"/>
  <c r="C7" i="5"/>
  <c r="C8" i="5"/>
  <c r="E8" i="5" s="1"/>
  <c r="C9" i="5"/>
  <c r="E9" i="5" s="1"/>
  <c r="C10" i="5"/>
  <c r="E10" i="5" s="1"/>
  <c r="C11" i="5"/>
  <c r="C12" i="5"/>
  <c r="C13" i="5"/>
  <c r="E13" i="5" s="1"/>
  <c r="C14" i="5"/>
  <c r="E14" i="5" s="1"/>
  <c r="C15" i="5"/>
  <c r="C16" i="5"/>
  <c r="E16" i="5" s="1"/>
  <c r="C17" i="5"/>
  <c r="E17" i="5" s="1"/>
  <c r="C18" i="5"/>
  <c r="E18" i="5" s="1"/>
  <c r="C19" i="5"/>
  <c r="C20" i="5"/>
  <c r="E20" i="5" s="1"/>
  <c r="C21" i="5"/>
  <c r="E21" i="5" s="1"/>
  <c r="C22" i="5"/>
  <c r="E22" i="5" s="1"/>
  <c r="C23" i="5"/>
  <c r="C24" i="5"/>
  <c r="E24" i="5" s="1"/>
  <c r="C25" i="5"/>
  <c r="E25" i="5" s="1"/>
  <c r="C26" i="5"/>
  <c r="E26" i="5" s="1"/>
  <c r="C27" i="5"/>
  <c r="C28" i="5"/>
  <c r="C29" i="5"/>
  <c r="E29" i="5" s="1"/>
  <c r="C30" i="5"/>
  <c r="E30" i="5" s="1"/>
  <c r="C31" i="5"/>
  <c r="E31" i="5" s="1"/>
  <c r="C32" i="5"/>
  <c r="E32" i="5" s="1"/>
  <c r="C33" i="5"/>
  <c r="E33" i="5" s="1"/>
  <c r="C34" i="5"/>
  <c r="E34" i="5" s="1"/>
  <c r="C35" i="5"/>
  <c r="E35" i="5" s="1"/>
  <c r="C36" i="5"/>
  <c r="E36" i="5" s="1"/>
  <c r="C37" i="5"/>
  <c r="E37" i="5" s="1"/>
  <c r="C38" i="5"/>
  <c r="E38" i="5" s="1"/>
  <c r="C39" i="5"/>
  <c r="E39" i="5" s="1"/>
  <c r="C3" i="5"/>
  <c r="E3" i="5" s="1"/>
  <c r="B4" i="5"/>
  <c r="F4" i="5" s="1"/>
  <c r="B5" i="5"/>
  <c r="F5" i="5" s="1"/>
  <c r="B6" i="5"/>
  <c r="F6" i="5" s="1"/>
  <c r="B7" i="5"/>
  <c r="F7" i="5" s="1"/>
  <c r="B8" i="5"/>
  <c r="F8" i="5" s="1"/>
  <c r="B9" i="5"/>
  <c r="F9" i="5" s="1"/>
  <c r="B10" i="5"/>
  <c r="F10" i="5" s="1"/>
  <c r="B11" i="5"/>
  <c r="F11" i="5" s="1"/>
  <c r="B12" i="5"/>
  <c r="F12" i="5" s="1"/>
  <c r="B13" i="5"/>
  <c r="F13" i="5" s="1"/>
  <c r="B14" i="5"/>
  <c r="F14" i="5" s="1"/>
  <c r="B15" i="5"/>
  <c r="F15" i="5" s="1"/>
  <c r="B16" i="5"/>
  <c r="F16" i="5" s="1"/>
  <c r="B17" i="5"/>
  <c r="F17" i="5" s="1"/>
  <c r="B18" i="5"/>
  <c r="F18" i="5" s="1"/>
  <c r="B19" i="5"/>
  <c r="F19" i="5" s="1"/>
  <c r="B20" i="5"/>
  <c r="F20" i="5" s="1"/>
  <c r="B21" i="5"/>
  <c r="F21" i="5" s="1"/>
  <c r="B22" i="5"/>
  <c r="F22" i="5" s="1"/>
  <c r="B23" i="5"/>
  <c r="F23" i="5" s="1"/>
  <c r="B24" i="5"/>
  <c r="F24" i="5" s="1"/>
  <c r="B25" i="5"/>
  <c r="F25" i="5" s="1"/>
  <c r="B26" i="5"/>
  <c r="B27" i="5"/>
  <c r="F27" i="5" s="1"/>
  <c r="B28" i="5"/>
  <c r="B29" i="5"/>
  <c r="F29" i="5" s="1"/>
  <c r="B30" i="5"/>
  <c r="F30" i="5" s="1"/>
  <c r="B31" i="5"/>
  <c r="F31" i="5" s="1"/>
  <c r="B32" i="5"/>
  <c r="F32" i="5" s="1"/>
  <c r="B33" i="5"/>
  <c r="F33" i="5" s="1"/>
  <c r="B34" i="5"/>
  <c r="F34" i="5" s="1"/>
  <c r="B35" i="5"/>
  <c r="F35" i="5" s="1"/>
  <c r="B36" i="5"/>
  <c r="F36" i="5" s="1"/>
  <c r="B37" i="5"/>
  <c r="F37" i="5" s="1"/>
  <c r="B38" i="5"/>
  <c r="B39" i="5"/>
  <c r="F39" i="5" s="1"/>
  <c r="B3" i="5"/>
  <c r="C53" i="5"/>
  <c r="BP1" i="5" s="1"/>
  <c r="C52" i="5"/>
  <c r="BI1" i="5" s="1"/>
  <c r="C51" i="5"/>
  <c r="BB1" i="5" s="1"/>
  <c r="C50" i="5"/>
  <c r="AU1" i="5" s="1"/>
  <c r="C49" i="5"/>
  <c r="AN1" i="5" s="1"/>
  <c r="C48" i="5"/>
  <c r="AG1" i="5" s="1"/>
  <c r="C47" i="5"/>
  <c r="Z1" i="5" s="1"/>
  <c r="C46" i="5"/>
  <c r="S1" i="5" s="1"/>
  <c r="C45" i="5"/>
  <c r="L1" i="5" s="1"/>
  <c r="F38" i="5"/>
  <c r="F28" i="5"/>
  <c r="F26" i="5"/>
  <c r="F3" i="5"/>
  <c r="E3" i="8" l="1"/>
  <c r="D37" i="10"/>
  <c r="D28" i="8"/>
  <c r="D16" i="8"/>
  <c r="D4" i="8"/>
  <c r="D24" i="8"/>
  <c r="D15" i="8"/>
  <c r="D36" i="10"/>
  <c r="G36" i="10" s="1"/>
  <c r="D10" i="12"/>
  <c r="G10" i="12" s="1"/>
  <c r="E5" i="6"/>
  <c r="D32" i="10"/>
  <c r="D8" i="10"/>
  <c r="G8" i="10" s="1"/>
  <c r="E20" i="12"/>
  <c r="D9" i="11"/>
  <c r="E21" i="8"/>
  <c r="E8" i="10"/>
  <c r="G20" i="11"/>
  <c r="D5" i="8"/>
  <c r="E17" i="8"/>
  <c r="D29" i="10"/>
  <c r="G29" i="10" s="1"/>
  <c r="D35" i="10"/>
  <c r="G35" i="10" s="1"/>
  <c r="D23" i="10"/>
  <c r="D23" i="11"/>
  <c r="G14" i="12"/>
  <c r="D18" i="12"/>
  <c r="D18" i="7"/>
  <c r="D30" i="11"/>
  <c r="D26" i="11"/>
  <c r="D18" i="11"/>
  <c r="G15" i="12"/>
  <c r="D28" i="12"/>
  <c r="G23" i="12"/>
  <c r="D11" i="12"/>
  <c r="G11" i="12" s="1"/>
  <c r="G28" i="12"/>
  <c r="E4" i="12"/>
  <c r="D6" i="12"/>
  <c r="G6" i="12" s="1"/>
  <c r="E10" i="12"/>
  <c r="D16" i="12"/>
  <c r="G16" i="12" s="1"/>
  <c r="E26" i="12"/>
  <c r="E6" i="12"/>
  <c r="D9" i="12"/>
  <c r="G9" i="12" s="1"/>
  <c r="D13" i="12"/>
  <c r="G13" i="12" s="1"/>
  <c r="E23" i="12"/>
  <c r="G4" i="12"/>
  <c r="G8" i="12"/>
  <c r="G12" i="12"/>
  <c r="E14" i="12"/>
  <c r="D3" i="12"/>
  <c r="G3" i="12" s="1"/>
  <c r="H3" i="12" s="1"/>
  <c r="D5" i="12"/>
  <c r="G5" i="12" s="1"/>
  <c r="D7" i="12"/>
  <c r="G7" i="12" s="1"/>
  <c r="E17" i="12"/>
  <c r="D17" i="12"/>
  <c r="G17" i="12" s="1"/>
  <c r="E19" i="12"/>
  <c r="D19" i="12"/>
  <c r="G19" i="12" s="1"/>
  <c r="E21" i="12"/>
  <c r="D21" i="12"/>
  <c r="G21" i="12" s="1"/>
  <c r="D24" i="12"/>
  <c r="G24" i="12" s="1"/>
  <c r="E24" i="12"/>
  <c r="E15" i="12"/>
  <c r="G18" i="12"/>
  <c r="G20" i="12"/>
  <c r="E25" i="12"/>
  <c r="D25" i="12"/>
  <c r="G25" i="12" s="1"/>
  <c r="G26" i="12"/>
  <c r="E27" i="12"/>
  <c r="D27" i="12"/>
  <c r="G27" i="12" s="1"/>
  <c r="D22" i="12"/>
  <c r="G22" i="12" s="1"/>
  <c r="D29" i="12"/>
  <c r="G29" i="12" s="1"/>
  <c r="E30" i="12"/>
  <c r="D30" i="12"/>
  <c r="G30" i="12" s="1"/>
  <c r="E15" i="11"/>
  <c r="D22" i="11"/>
  <c r="E31" i="11"/>
  <c r="D34" i="11"/>
  <c r="G34" i="11" s="1"/>
  <c r="G9" i="11"/>
  <c r="G15" i="11"/>
  <c r="D5" i="11"/>
  <c r="G5" i="11" s="1"/>
  <c r="E13" i="11"/>
  <c r="D16" i="11"/>
  <c r="G16" i="11" s="1"/>
  <c r="E22" i="11"/>
  <c r="E26" i="11"/>
  <c r="D28" i="11"/>
  <c r="G28" i="11" s="1"/>
  <c r="D7" i="11"/>
  <c r="G7" i="11" s="1"/>
  <c r="G31" i="11"/>
  <c r="G3" i="11"/>
  <c r="H3" i="11" s="1"/>
  <c r="E9" i="11"/>
  <c r="G13" i="11"/>
  <c r="E18" i="11"/>
  <c r="D24" i="11"/>
  <c r="G24" i="11" s="1"/>
  <c r="G26" i="11"/>
  <c r="E3" i="11"/>
  <c r="E12" i="11"/>
  <c r="D12" i="11"/>
  <c r="G12" i="11" s="1"/>
  <c r="E7" i="11"/>
  <c r="D8" i="11"/>
  <c r="G8" i="11" s="1"/>
  <c r="D4" i="11"/>
  <c r="G4" i="11" s="1"/>
  <c r="H4" i="11" s="1"/>
  <c r="D6" i="11"/>
  <c r="G6" i="11" s="1"/>
  <c r="E10" i="11"/>
  <c r="D10" i="11"/>
  <c r="G10" i="11" s="1"/>
  <c r="E14" i="11"/>
  <c r="D14" i="11"/>
  <c r="G14" i="11" s="1"/>
  <c r="D11" i="11"/>
  <c r="G11" i="11" s="1"/>
  <c r="E19" i="11"/>
  <c r="D19" i="11"/>
  <c r="G19" i="11" s="1"/>
  <c r="G23" i="11"/>
  <c r="E17" i="11"/>
  <c r="D17" i="11"/>
  <c r="G17" i="11" s="1"/>
  <c r="G18" i="11"/>
  <c r="E21" i="11"/>
  <c r="D21" i="11"/>
  <c r="G21" i="11" s="1"/>
  <c r="G22" i="11"/>
  <c r="D29" i="11"/>
  <c r="G29" i="11" s="1"/>
  <c r="E29" i="11"/>
  <c r="D25" i="11"/>
  <c r="G25" i="11" s="1"/>
  <c r="G30" i="11"/>
  <c r="E24" i="11"/>
  <c r="E27" i="11"/>
  <c r="D27" i="11"/>
  <c r="G27" i="11" s="1"/>
  <c r="D35" i="11"/>
  <c r="E36" i="11"/>
  <c r="D36" i="11"/>
  <c r="G36" i="11" s="1"/>
  <c r="E32" i="11"/>
  <c r="D32" i="11"/>
  <c r="G32" i="11" s="1"/>
  <c r="E33" i="11"/>
  <c r="D33" i="11"/>
  <c r="G33" i="11" s="1"/>
  <c r="G35" i="11"/>
  <c r="D11" i="10"/>
  <c r="G11" i="10" s="1"/>
  <c r="D22" i="10"/>
  <c r="G22" i="10" s="1"/>
  <c r="D10" i="10"/>
  <c r="G10" i="10" s="1"/>
  <c r="D19" i="10"/>
  <c r="G19" i="10" s="1"/>
  <c r="E35" i="10"/>
  <c r="E4" i="10"/>
  <c r="D6" i="10"/>
  <c r="G6" i="10" s="1"/>
  <c r="E13" i="10"/>
  <c r="D21" i="10"/>
  <c r="G21" i="10" s="1"/>
  <c r="E25" i="10"/>
  <c r="D27" i="10"/>
  <c r="E28" i="10"/>
  <c r="G30" i="10"/>
  <c r="G32" i="10"/>
  <c r="G27" i="10"/>
  <c r="D3" i="10"/>
  <c r="G3" i="10" s="1"/>
  <c r="H3" i="10" s="1"/>
  <c r="D17" i="10"/>
  <c r="G17" i="10" s="1"/>
  <c r="D30" i="10"/>
  <c r="G34" i="10"/>
  <c r="G37" i="10"/>
  <c r="G13" i="10"/>
  <c r="G25" i="10"/>
  <c r="G28" i="10"/>
  <c r="G4" i="10"/>
  <c r="D5" i="10"/>
  <c r="G5" i="10" s="1"/>
  <c r="D7" i="10"/>
  <c r="G7" i="10" s="1"/>
  <c r="D9" i="10"/>
  <c r="G9" i="10" s="1"/>
  <c r="D15" i="10"/>
  <c r="G15" i="10" s="1"/>
  <c r="D12" i="10"/>
  <c r="G12" i="10" s="1"/>
  <c r="D14" i="10"/>
  <c r="G14" i="10" s="1"/>
  <c r="D16" i="10"/>
  <c r="G16" i="10" s="1"/>
  <c r="D18" i="10"/>
  <c r="G18" i="10" s="1"/>
  <c r="D20" i="10"/>
  <c r="G20" i="10" s="1"/>
  <c r="E22" i="10"/>
  <c r="G23" i="10"/>
  <c r="D24" i="10"/>
  <c r="G24" i="10" s="1"/>
  <c r="D26" i="10"/>
  <c r="G26" i="10" s="1"/>
  <c r="E30" i="10"/>
  <c r="D31" i="10"/>
  <c r="G31" i="10" s="1"/>
  <c r="D33" i="10"/>
  <c r="G33" i="10" s="1"/>
  <c r="D27" i="6"/>
  <c r="D24" i="6"/>
  <c r="G24" i="6" s="1"/>
  <c r="D3" i="5"/>
  <c r="D13" i="8"/>
  <c r="G13" i="8" s="1"/>
  <c r="D30" i="8"/>
  <c r="D6" i="8"/>
  <c r="G6" i="8" s="1"/>
  <c r="D28" i="6"/>
  <c r="G28" i="6" s="1"/>
  <c r="D28" i="5"/>
  <c r="D12" i="5"/>
  <c r="G12" i="5" s="1"/>
  <c r="D36" i="6"/>
  <c r="D22" i="8"/>
  <c r="G22" i="8" s="1"/>
  <c r="D4" i="5"/>
  <c r="D24" i="5"/>
  <c r="G24" i="5" s="1"/>
  <c r="E28" i="6"/>
  <c r="D8" i="5"/>
  <c r="E12" i="5"/>
  <c r="D20" i="5"/>
  <c r="E28" i="5"/>
  <c r="D36" i="5"/>
  <c r="G36" i="5" s="1"/>
  <c r="D32" i="5"/>
  <c r="D16" i="5"/>
  <c r="G16" i="5" s="1"/>
  <c r="E3" i="6"/>
  <c r="E24" i="6"/>
  <c r="D32" i="6"/>
  <c r="G32" i="6" s="1"/>
  <c r="D34" i="7"/>
  <c r="G34" i="7" s="1"/>
  <c r="E7" i="8"/>
  <c r="E38" i="6"/>
  <c r="D38" i="6"/>
  <c r="D17" i="6"/>
  <c r="G17" i="6" s="1"/>
  <c r="D9" i="6"/>
  <c r="G9" i="6" s="1"/>
  <c r="D27" i="5"/>
  <c r="G27" i="5" s="1"/>
  <c r="D23" i="5"/>
  <c r="G23" i="5" s="1"/>
  <c r="D19" i="5"/>
  <c r="D15" i="5"/>
  <c r="G15" i="5" s="1"/>
  <c r="D11" i="5"/>
  <c r="D7" i="5"/>
  <c r="G7" i="5" s="1"/>
  <c r="G5" i="6"/>
  <c r="D31" i="6"/>
  <c r="G31" i="6" s="1"/>
  <c r="D19" i="6"/>
  <c r="G36" i="7"/>
  <c r="D20" i="7"/>
  <c r="G20" i="7" s="1"/>
  <c r="D35" i="8"/>
  <c r="G35" i="8" s="1"/>
  <c r="E15" i="8"/>
  <c r="D19" i="8"/>
  <c r="G19" i="8" s="1"/>
  <c r="G5" i="8"/>
  <c r="G16" i="8"/>
  <c r="G24" i="8"/>
  <c r="G28" i="8"/>
  <c r="D14" i="8"/>
  <c r="G14" i="8" s="1"/>
  <c r="G30" i="8"/>
  <c r="G15" i="8"/>
  <c r="G20" i="8"/>
  <c r="G4" i="8"/>
  <c r="G3" i="8"/>
  <c r="H3" i="8" s="1"/>
  <c r="E8" i="8"/>
  <c r="D8" i="8"/>
  <c r="G8" i="8" s="1"/>
  <c r="E5" i="8"/>
  <c r="D7" i="8"/>
  <c r="G7" i="8" s="1"/>
  <c r="D9" i="8"/>
  <c r="G9" i="8" s="1"/>
  <c r="E12" i="8"/>
  <c r="D12" i="8"/>
  <c r="G12" i="8" s="1"/>
  <c r="E10" i="8"/>
  <c r="D10" i="8"/>
  <c r="G10" i="8" s="1"/>
  <c r="D11" i="8"/>
  <c r="G11" i="8" s="1"/>
  <c r="D17" i="8"/>
  <c r="G17" i="8" s="1"/>
  <c r="E18" i="8"/>
  <c r="D18" i="8"/>
  <c r="G18" i="8" s="1"/>
  <c r="D26" i="8"/>
  <c r="G26" i="8" s="1"/>
  <c r="E27" i="8"/>
  <c r="D21" i="8"/>
  <c r="G21" i="8" s="1"/>
  <c r="D23" i="8"/>
  <c r="G23" i="8" s="1"/>
  <c r="D25" i="8"/>
  <c r="G25" i="8" s="1"/>
  <c r="D27" i="8"/>
  <c r="G27" i="8" s="1"/>
  <c r="E34" i="8"/>
  <c r="D33" i="8"/>
  <c r="G33" i="8" s="1"/>
  <c r="E29" i="8"/>
  <c r="D29" i="8"/>
  <c r="G29" i="8" s="1"/>
  <c r="D34" i="8"/>
  <c r="G34" i="8" s="1"/>
  <c r="E31" i="8"/>
  <c r="D31" i="8"/>
  <c r="G31" i="8" s="1"/>
  <c r="D32" i="8"/>
  <c r="G32" i="8" s="1"/>
  <c r="D3" i="7"/>
  <c r="G3" i="7" s="1"/>
  <c r="H3" i="7" s="1"/>
  <c r="D14" i="7"/>
  <c r="G14" i="7" s="1"/>
  <c r="D5" i="7"/>
  <c r="G5" i="7" s="1"/>
  <c r="E35" i="7"/>
  <c r="D35" i="7"/>
  <c r="G35" i="7" s="1"/>
  <c r="D11" i="7"/>
  <c r="G11" i="7" s="1"/>
  <c r="D30" i="7"/>
  <c r="G30" i="7" s="1"/>
  <c r="D29" i="7"/>
  <c r="G29" i="7" s="1"/>
  <c r="D7" i="7"/>
  <c r="G7" i="7" s="1"/>
  <c r="E8" i="7"/>
  <c r="D8" i="7"/>
  <c r="G8" i="7" s="1"/>
  <c r="E4" i="7"/>
  <c r="D4" i="7"/>
  <c r="G4" i="7" s="1"/>
  <c r="E6" i="7"/>
  <c r="D6" i="7"/>
  <c r="G6" i="7" s="1"/>
  <c r="D9" i="7"/>
  <c r="G9" i="7" s="1"/>
  <c r="E10" i="7"/>
  <c r="D10" i="7"/>
  <c r="G10" i="7" s="1"/>
  <c r="E15" i="7"/>
  <c r="D15" i="7"/>
  <c r="G15" i="7" s="1"/>
  <c r="E19" i="7"/>
  <c r="D19" i="7"/>
  <c r="G19" i="7" s="1"/>
  <c r="D12" i="7"/>
  <c r="G12" i="7" s="1"/>
  <c r="D16" i="7"/>
  <c r="G16" i="7" s="1"/>
  <c r="E13" i="7"/>
  <c r="D13" i="7"/>
  <c r="G13" i="7" s="1"/>
  <c r="E17" i="7"/>
  <c r="D17" i="7"/>
  <c r="G17" i="7" s="1"/>
  <c r="G18" i="7"/>
  <c r="E22" i="7"/>
  <c r="D22" i="7"/>
  <c r="G22" i="7" s="1"/>
  <c r="D25" i="7"/>
  <c r="G25" i="7" s="1"/>
  <c r="E26" i="7"/>
  <c r="D26" i="7"/>
  <c r="G26" i="7" s="1"/>
  <c r="E33" i="7"/>
  <c r="D33" i="7"/>
  <c r="G33" i="7" s="1"/>
  <c r="D21" i="7"/>
  <c r="G21" i="7" s="1"/>
  <c r="D23" i="7"/>
  <c r="G23" i="7" s="1"/>
  <c r="E24" i="7"/>
  <c r="D24" i="7"/>
  <c r="G24" i="7" s="1"/>
  <c r="D27" i="7"/>
  <c r="G27" i="7" s="1"/>
  <c r="E28" i="7"/>
  <c r="D28" i="7"/>
  <c r="G28" i="7" s="1"/>
  <c r="E31" i="7"/>
  <c r="D31" i="7"/>
  <c r="G31" i="7" s="1"/>
  <c r="D32" i="7"/>
  <c r="G32" i="7" s="1"/>
  <c r="D15" i="6"/>
  <c r="G15" i="6" s="1"/>
  <c r="D23" i="6"/>
  <c r="G23" i="6" s="1"/>
  <c r="D35" i="6"/>
  <c r="G35" i="6" s="1"/>
  <c r="D11" i="6"/>
  <c r="G11" i="6" s="1"/>
  <c r="G19" i="6"/>
  <c r="D34" i="6"/>
  <c r="G34" i="6" s="1"/>
  <c r="G36" i="6"/>
  <c r="G38" i="6"/>
  <c r="G3" i="6"/>
  <c r="H3" i="6" s="1"/>
  <c r="E8" i="6"/>
  <c r="D8" i="6"/>
  <c r="G8" i="6" s="1"/>
  <c r="D4" i="6"/>
  <c r="G4" i="6" s="1"/>
  <c r="D6" i="6"/>
  <c r="G6" i="6" s="1"/>
  <c r="E10" i="6"/>
  <c r="D10" i="6"/>
  <c r="G10" i="6" s="1"/>
  <c r="D13" i="6"/>
  <c r="G13" i="6" s="1"/>
  <c r="E14" i="6"/>
  <c r="D14" i="6"/>
  <c r="G14" i="6" s="1"/>
  <c r="D7" i="6"/>
  <c r="G7" i="6" s="1"/>
  <c r="E12" i="6"/>
  <c r="D12" i="6"/>
  <c r="G12" i="6" s="1"/>
  <c r="E26" i="6"/>
  <c r="D25" i="6"/>
  <c r="G25" i="6" s="1"/>
  <c r="D26" i="6"/>
  <c r="G26" i="6" s="1"/>
  <c r="D22" i="6"/>
  <c r="G22" i="6" s="1"/>
  <c r="D16" i="6"/>
  <c r="G16" i="6" s="1"/>
  <c r="D18" i="6"/>
  <c r="G18" i="6" s="1"/>
  <c r="D20" i="6"/>
  <c r="G20" i="6" s="1"/>
  <c r="D21" i="6"/>
  <c r="G21" i="6" s="1"/>
  <c r="G27" i="6"/>
  <c r="E30" i="6"/>
  <c r="D29" i="6"/>
  <c r="G29" i="6" s="1"/>
  <c r="D30" i="6"/>
  <c r="G30" i="6" s="1"/>
  <c r="E32" i="6"/>
  <c r="D33" i="6"/>
  <c r="G33" i="6" s="1"/>
  <c r="D37" i="6"/>
  <c r="G37" i="6" s="1"/>
  <c r="E37" i="6"/>
  <c r="G39" i="6"/>
  <c r="E39" i="6"/>
  <c r="D31" i="5"/>
  <c r="G31" i="5" s="1"/>
  <c r="D35" i="5"/>
  <c r="G35" i="5" s="1"/>
  <c r="D39" i="5"/>
  <c r="G39" i="5" s="1"/>
  <c r="D6" i="5"/>
  <c r="G6" i="5" s="1"/>
  <c r="E7" i="5"/>
  <c r="D10" i="5"/>
  <c r="G10" i="5" s="1"/>
  <c r="E11" i="5"/>
  <c r="D14" i="5"/>
  <c r="G14" i="5" s="1"/>
  <c r="E15" i="5"/>
  <c r="D18" i="5"/>
  <c r="G18" i="5" s="1"/>
  <c r="E19" i="5"/>
  <c r="D22" i="5"/>
  <c r="G22" i="5" s="1"/>
  <c r="E23" i="5"/>
  <c r="D26" i="5"/>
  <c r="G26" i="5" s="1"/>
  <c r="E27" i="5"/>
  <c r="D30" i="5"/>
  <c r="G30" i="5" s="1"/>
  <c r="D34" i="5"/>
  <c r="G34" i="5" s="1"/>
  <c r="D38" i="5"/>
  <c r="G38" i="5" s="1"/>
  <c r="D5" i="5"/>
  <c r="G5" i="5" s="1"/>
  <c r="D9" i="5"/>
  <c r="G9" i="5" s="1"/>
  <c r="D13" i="5"/>
  <c r="G13" i="5" s="1"/>
  <c r="D17" i="5"/>
  <c r="G17" i="5" s="1"/>
  <c r="D21" i="5"/>
  <c r="G21" i="5" s="1"/>
  <c r="D25" i="5"/>
  <c r="G25" i="5" s="1"/>
  <c r="D29" i="5"/>
  <c r="G29" i="5" s="1"/>
  <c r="D33" i="5"/>
  <c r="G33" i="5" s="1"/>
  <c r="D37" i="5"/>
  <c r="G37" i="5" s="1"/>
  <c r="G3" i="5"/>
  <c r="H3" i="5" s="1"/>
  <c r="G19" i="5"/>
  <c r="G4" i="5"/>
  <c r="G20" i="5"/>
  <c r="G28" i="5"/>
  <c r="G8" i="5"/>
  <c r="G11" i="5"/>
  <c r="G32" i="5"/>
  <c r="R4" i="3"/>
  <c r="R5" i="3"/>
  <c r="R6" i="3"/>
  <c r="AC4" i="3"/>
  <c r="E45" i="5" s="1"/>
  <c r="AE4" i="3"/>
  <c r="E46" i="5" s="1"/>
  <c r="AG4" i="3"/>
  <c r="E47" i="5" s="1"/>
  <c r="AI4" i="3"/>
  <c r="E48" i="5" s="1"/>
  <c r="AK4" i="3"/>
  <c r="E49" i="5" s="1"/>
  <c r="AM4" i="3"/>
  <c r="E50" i="5" s="1"/>
  <c r="AO4" i="3"/>
  <c r="E51" i="5" s="1"/>
  <c r="AQ4" i="3"/>
  <c r="E52" i="5" s="1"/>
  <c r="AS4" i="3"/>
  <c r="E53" i="5" s="1"/>
  <c r="AC5" i="3"/>
  <c r="E45" i="6" s="1"/>
  <c r="AE5" i="3"/>
  <c r="E46" i="6" s="1"/>
  <c r="AG5" i="3"/>
  <c r="E47" i="6" s="1"/>
  <c r="AI5" i="3"/>
  <c r="E48" i="6" s="1"/>
  <c r="AK5" i="3"/>
  <c r="E49" i="6" s="1"/>
  <c r="AM5" i="3"/>
  <c r="E50" i="6" s="1"/>
  <c r="AO5" i="3"/>
  <c r="E51" i="6" s="1"/>
  <c r="AQ5" i="3"/>
  <c r="E52" i="6" s="1"/>
  <c r="AS5" i="3"/>
  <c r="E53" i="6" s="1"/>
  <c r="AC6" i="3"/>
  <c r="E45" i="7" s="1"/>
  <c r="AE6" i="3"/>
  <c r="E46" i="7" s="1"/>
  <c r="AG6" i="3"/>
  <c r="E47" i="7" s="1"/>
  <c r="AI6" i="3"/>
  <c r="E48" i="7" s="1"/>
  <c r="AK6" i="3"/>
  <c r="E49" i="7" s="1"/>
  <c r="AM6" i="3"/>
  <c r="E50" i="7" s="1"/>
  <c r="AO6" i="3"/>
  <c r="E51" i="7" s="1"/>
  <c r="AQ6" i="3"/>
  <c r="E52" i="7" s="1"/>
  <c r="AS6" i="3"/>
  <c r="E53" i="7" s="1"/>
  <c r="E44" i="8"/>
  <c r="E45" i="8"/>
  <c r="E46" i="8"/>
  <c r="E47" i="8"/>
  <c r="E48" i="8"/>
  <c r="E49" i="8"/>
  <c r="E50" i="8"/>
  <c r="E51" i="8"/>
  <c r="E52" i="8"/>
  <c r="E36" i="12"/>
  <c r="E37" i="12"/>
  <c r="E38" i="12"/>
  <c r="E39" i="12"/>
  <c r="E40" i="12"/>
  <c r="E41" i="12"/>
  <c r="E42" i="12"/>
  <c r="E43" i="12"/>
  <c r="E44" i="12"/>
  <c r="H5" i="3"/>
  <c r="H6" i="3"/>
  <c r="F5" i="3"/>
  <c r="F6" i="3"/>
  <c r="C4" i="3"/>
  <c r="C5" i="3"/>
  <c r="C6" i="3"/>
  <c r="E4" i="3"/>
  <c r="E5" i="3"/>
  <c r="E6" i="3"/>
  <c r="H4" i="10" l="1"/>
  <c r="T4" i="3"/>
  <c r="AN4" i="3" s="1"/>
  <c r="D51" i="5" s="1"/>
  <c r="D44" i="11"/>
  <c r="D50" i="8"/>
  <c r="D39" i="12"/>
  <c r="P5" i="3"/>
  <c r="AD5" i="3" s="1"/>
  <c r="D46" i="6" s="1"/>
  <c r="D43" i="12"/>
  <c r="T6" i="3"/>
  <c r="AR6" i="3" s="1"/>
  <c r="D53" i="7" s="1"/>
  <c r="D48" i="10"/>
  <c r="D43" i="10"/>
  <c r="P4" i="3"/>
  <c r="AB4" i="3" s="1"/>
  <c r="D45" i="5" s="1"/>
  <c r="E53" i="8"/>
  <c r="D44" i="8"/>
  <c r="E45" i="12"/>
  <c r="E54" i="7"/>
  <c r="E54" i="5"/>
  <c r="D38" i="12"/>
  <c r="P6" i="3"/>
  <c r="AD6" i="3" s="1"/>
  <c r="D46" i="7" s="1"/>
  <c r="D49" i="11"/>
  <c r="T5" i="3"/>
  <c r="AP5" i="3" s="1"/>
  <c r="D52" i="6" s="1"/>
  <c r="E48" i="11"/>
  <c r="E49" i="10"/>
  <c r="E44" i="11"/>
  <c r="E45" i="10"/>
  <c r="E48" i="10"/>
  <c r="E47" i="11"/>
  <c r="E43" i="11"/>
  <c r="E44" i="10"/>
  <c r="E54" i="6"/>
  <c r="D46" i="10"/>
  <c r="E50" i="10"/>
  <c r="E49" i="11"/>
  <c r="E46" i="10"/>
  <c r="E45" i="11"/>
  <c r="E50" i="11"/>
  <c r="E51" i="10"/>
  <c r="E46" i="11"/>
  <c r="E47" i="10"/>
  <c r="E42" i="11"/>
  <c r="E43" i="10"/>
  <c r="D47" i="10"/>
  <c r="AJ5" i="3"/>
  <c r="D49" i="6" s="1"/>
  <c r="D49" i="10"/>
  <c r="AH4" i="3"/>
  <c r="D48" i="5" s="1"/>
  <c r="AL4" i="3"/>
  <c r="D50" i="5" s="1"/>
  <c r="AH5" i="3"/>
  <c r="D48" i="6" s="1"/>
  <c r="AJ4" i="3"/>
  <c r="D49" i="5" s="1"/>
  <c r="D40" i="12"/>
  <c r="D41" i="12"/>
  <c r="AL5" i="3"/>
  <c r="D50" i="6" s="1"/>
  <c r="D45" i="11"/>
  <c r="D47" i="11"/>
  <c r="D46" i="11"/>
  <c r="H4" i="12"/>
  <c r="H5" i="11"/>
  <c r="H5" i="10"/>
  <c r="H4" i="8"/>
  <c r="H5" i="8" s="1"/>
  <c r="H4" i="5"/>
  <c r="H5" i="5" s="1"/>
  <c r="H4" i="6"/>
  <c r="H5" i="6" s="1"/>
  <c r="AJ6" i="3"/>
  <c r="D49" i="7" s="1"/>
  <c r="AH6" i="3"/>
  <c r="D48" i="7" s="1"/>
  <c r="AL6" i="3"/>
  <c r="D50" i="7" s="1"/>
  <c r="D50" i="10"/>
  <c r="D51" i="10"/>
  <c r="D48" i="8"/>
  <c r="D49" i="8"/>
  <c r="D47" i="8"/>
  <c r="H4" i="7"/>
  <c r="H5" i="7" s="1"/>
  <c r="D44" i="12" l="1"/>
  <c r="D51" i="8"/>
  <c r="AP4" i="3"/>
  <c r="D52" i="5" s="1"/>
  <c r="AR4" i="3"/>
  <c r="D53" i="5" s="1"/>
  <c r="AR5" i="3"/>
  <c r="D53" i="6" s="1"/>
  <c r="D42" i="11"/>
  <c r="D44" i="10"/>
  <c r="D43" i="11"/>
  <c r="D42" i="12"/>
  <c r="D50" i="11"/>
  <c r="D45" i="10"/>
  <c r="AP6" i="3"/>
  <c r="D52" i="7" s="1"/>
  <c r="AN6" i="3"/>
  <c r="D51" i="7" s="1"/>
  <c r="D52" i="8"/>
  <c r="AF4" i="3"/>
  <c r="D47" i="5" s="1"/>
  <c r="D48" i="11"/>
  <c r="AB5" i="3"/>
  <c r="D45" i="6" s="1"/>
  <c r="AF6" i="3"/>
  <c r="D47" i="7" s="1"/>
  <c r="AF5" i="3"/>
  <c r="D47" i="6" s="1"/>
  <c r="AB6" i="3"/>
  <c r="D45" i="7" s="1"/>
  <c r="D37" i="12"/>
  <c r="D45" i="8"/>
  <c r="AD4" i="3"/>
  <c r="D46" i="5" s="1"/>
  <c r="D36" i="12"/>
  <c r="AN5" i="3"/>
  <c r="D51" i="6" s="1"/>
  <c r="D46" i="8"/>
  <c r="E52" i="10"/>
  <c r="E51" i="11"/>
  <c r="H5" i="12"/>
  <c r="H6" i="11"/>
  <c r="H6" i="10"/>
  <c r="H6" i="8"/>
  <c r="H6" i="7"/>
  <c r="H6" i="6"/>
  <c r="H6" i="5"/>
  <c r="H6" i="12" l="1"/>
  <c r="H7" i="11"/>
  <c r="H7" i="10"/>
  <c r="H7" i="8"/>
  <c r="H7" i="7"/>
  <c r="H7" i="6"/>
  <c r="H7" i="5"/>
  <c r="H7" i="12" l="1"/>
  <c r="H8" i="11"/>
  <c r="H8" i="10"/>
  <c r="H8" i="8"/>
  <c r="H8" i="7"/>
  <c r="H8" i="6"/>
  <c r="H8" i="5"/>
  <c r="H8" i="12" l="1"/>
  <c r="H9" i="11"/>
  <c r="H9" i="10"/>
  <c r="H9" i="8"/>
  <c r="H9" i="7"/>
  <c r="H9" i="6"/>
  <c r="H9" i="5"/>
  <c r="H9" i="12" l="1"/>
  <c r="H10" i="11"/>
  <c r="H10" i="10"/>
  <c r="H10" i="8"/>
  <c r="H10" i="7"/>
  <c r="H10" i="6"/>
  <c r="H10" i="5"/>
  <c r="H10" i="12" l="1"/>
  <c r="H11" i="11"/>
  <c r="H11" i="10"/>
  <c r="H11" i="8"/>
  <c r="H11" i="7"/>
  <c r="H11" i="6"/>
  <c r="H11" i="5"/>
  <c r="H11" i="12" l="1"/>
  <c r="H12" i="11"/>
  <c r="H12" i="10"/>
  <c r="H12" i="8"/>
  <c r="H12" i="7"/>
  <c r="H12" i="6"/>
  <c r="H12" i="5"/>
  <c r="H12" i="12" l="1"/>
  <c r="H13" i="11"/>
  <c r="H13" i="10"/>
  <c r="H13" i="8"/>
  <c r="H13" i="7"/>
  <c r="H13" i="6"/>
  <c r="H13" i="5"/>
  <c r="H13" i="12" l="1"/>
  <c r="H14" i="11"/>
  <c r="H14" i="10"/>
  <c r="H14" i="8"/>
  <c r="H14" i="7"/>
  <c r="H14" i="6"/>
  <c r="H14" i="5"/>
  <c r="H14" i="12" l="1"/>
  <c r="H15" i="11"/>
  <c r="H15" i="10"/>
  <c r="H15" i="8"/>
  <c r="H15" i="7"/>
  <c r="H15" i="6"/>
  <c r="H15" i="5"/>
  <c r="H15" i="12" l="1"/>
  <c r="H16" i="11"/>
  <c r="H16" i="10"/>
  <c r="H16" i="8"/>
  <c r="H16" i="7"/>
  <c r="H16" i="6"/>
  <c r="H16" i="5"/>
  <c r="H16" i="12" l="1"/>
  <c r="H17" i="11"/>
  <c r="H17" i="10"/>
  <c r="H17" i="8"/>
  <c r="H17" i="7"/>
  <c r="H17" i="6"/>
  <c r="H17" i="5"/>
  <c r="H17" i="12" l="1"/>
  <c r="H18" i="11"/>
  <c r="H18" i="10"/>
  <c r="H18" i="8"/>
  <c r="H18" i="7"/>
  <c r="H18" i="6"/>
  <c r="H18" i="5"/>
  <c r="H18" i="12" l="1"/>
  <c r="H19" i="11"/>
  <c r="H19" i="10"/>
  <c r="H19" i="8"/>
  <c r="H19" i="7"/>
  <c r="H19" i="6"/>
  <c r="H19" i="5"/>
  <c r="H19" i="12" l="1"/>
  <c r="H20" i="11"/>
  <c r="H20" i="10"/>
  <c r="H20" i="8"/>
  <c r="H20" i="7"/>
  <c r="H20" i="6"/>
  <c r="H20" i="5"/>
  <c r="H20" i="12" l="1"/>
  <c r="H21" i="11"/>
  <c r="H21" i="10"/>
  <c r="H21" i="8"/>
  <c r="H21" i="7"/>
  <c r="H21" i="6"/>
  <c r="H21" i="5"/>
  <c r="H21" i="12" l="1"/>
  <c r="H22" i="11"/>
  <c r="H22" i="10"/>
  <c r="H22" i="8"/>
  <c r="H22" i="7"/>
  <c r="H22" i="6"/>
  <c r="H22" i="5"/>
  <c r="H22" i="12" l="1"/>
  <c r="H23" i="11"/>
  <c r="H23" i="10"/>
  <c r="H23" i="8"/>
  <c r="H23" i="7"/>
  <c r="H23" i="6"/>
  <c r="H23" i="5"/>
  <c r="H23" i="12" l="1"/>
  <c r="H24" i="11"/>
  <c r="H24" i="10"/>
  <c r="H24" i="8"/>
  <c r="H24" i="7"/>
  <c r="H24" i="6"/>
  <c r="H24" i="5"/>
  <c r="H24" i="12" l="1"/>
  <c r="H25" i="11"/>
  <c r="H25" i="10"/>
  <c r="H25" i="8"/>
  <c r="H25" i="7"/>
  <c r="H25" i="6"/>
  <c r="H25" i="5"/>
  <c r="H25" i="12" l="1"/>
  <c r="H26" i="11"/>
  <c r="H26" i="10"/>
  <c r="H26" i="8"/>
  <c r="H26" i="7"/>
  <c r="H26" i="6"/>
  <c r="H26" i="5"/>
  <c r="H26" i="12" l="1"/>
  <c r="H27" i="11"/>
  <c r="H27" i="10"/>
  <c r="H27" i="8"/>
  <c r="H27" i="7"/>
  <c r="H27" i="6"/>
  <c r="H27" i="5"/>
  <c r="H27" i="12" l="1"/>
  <c r="H28" i="11"/>
  <c r="H28" i="10"/>
  <c r="H28" i="8"/>
  <c r="H28" i="7"/>
  <c r="H28" i="6"/>
  <c r="H28" i="5"/>
  <c r="H28" i="12" l="1"/>
  <c r="H29" i="12" s="1"/>
  <c r="H30" i="12" s="1"/>
  <c r="H29" i="11"/>
  <c r="H29" i="10"/>
  <c r="H29" i="8"/>
  <c r="H29" i="7"/>
  <c r="H29" i="6"/>
  <c r="H29" i="5"/>
  <c r="H30" i="11" l="1"/>
  <c r="H30" i="10"/>
  <c r="H30" i="8"/>
  <c r="H30" i="7"/>
  <c r="H30" i="6"/>
  <c r="H30" i="5"/>
  <c r="H31" i="11" l="1"/>
  <c r="H31" i="10"/>
  <c r="H31" i="8"/>
  <c r="H31" i="7"/>
  <c r="H31" i="6"/>
  <c r="H31" i="5"/>
  <c r="H32" i="11" l="1"/>
  <c r="H32" i="10"/>
  <c r="H32" i="8"/>
  <c r="H32" i="7"/>
  <c r="H32" i="6"/>
  <c r="H32" i="5"/>
  <c r="H33" i="11" l="1"/>
  <c r="H33" i="10"/>
  <c r="H33" i="8"/>
  <c r="H33" i="7"/>
  <c r="H33" i="6"/>
  <c r="H33" i="5"/>
  <c r="H34" i="11" l="1"/>
  <c r="H35" i="11" s="1"/>
  <c r="H36" i="11" s="1"/>
  <c r="H34" i="10"/>
  <c r="H34" i="8"/>
  <c r="H34" i="7"/>
  <c r="H34" i="6"/>
  <c r="H34" i="5"/>
  <c r="H35" i="10" l="1"/>
  <c r="H35" i="8"/>
  <c r="H35" i="7"/>
  <c r="H35" i="6"/>
  <c r="H35" i="5"/>
  <c r="H36" i="10" l="1"/>
  <c r="H37" i="10" s="1"/>
  <c r="I3" i="8"/>
  <c r="I35" i="8"/>
  <c r="I4" i="8"/>
  <c r="L4" i="8"/>
  <c r="L20" i="8"/>
  <c r="L5" i="8"/>
  <c r="L21" i="8"/>
  <c r="L3" i="8"/>
  <c r="L18" i="8"/>
  <c r="L34" i="8"/>
  <c r="L15" i="8"/>
  <c r="L31" i="8"/>
  <c r="Z12" i="8"/>
  <c r="G46" i="8"/>
  <c r="Z31" i="8"/>
  <c r="Z32" i="8"/>
  <c r="Z35" i="8"/>
  <c r="Z26" i="8"/>
  <c r="Z33" i="8"/>
  <c r="S11" i="8"/>
  <c r="S27" i="8"/>
  <c r="S8" i="8"/>
  <c r="S24" i="8"/>
  <c r="S5" i="8"/>
  <c r="S21" i="8"/>
  <c r="S6" i="8"/>
  <c r="S22" i="8"/>
  <c r="G45" i="8"/>
  <c r="Z6" i="8"/>
  <c r="Z24" i="8"/>
  <c r="S20" i="8"/>
  <c r="S18" i="8"/>
  <c r="L8" i="8"/>
  <c r="L24" i="8"/>
  <c r="L9" i="8"/>
  <c r="L25" i="8"/>
  <c r="L6" i="8"/>
  <c r="L22" i="8"/>
  <c r="G44" i="8"/>
  <c r="L19" i="8"/>
  <c r="L35" i="8"/>
  <c r="Z20" i="8"/>
  <c r="Z7" i="8"/>
  <c r="Z8" i="8"/>
  <c r="Z11" i="8"/>
  <c r="Z9" i="8"/>
  <c r="Z29" i="8"/>
  <c r="Z18" i="8"/>
  <c r="S15" i="8"/>
  <c r="S31" i="8"/>
  <c r="S12" i="8"/>
  <c r="S28" i="8"/>
  <c r="S9" i="8"/>
  <c r="S25" i="8"/>
  <c r="S10" i="8"/>
  <c r="S26" i="8"/>
  <c r="Z13" i="8"/>
  <c r="Z22" i="8"/>
  <c r="L16" i="8"/>
  <c r="L17" i="8"/>
  <c r="L14" i="8"/>
  <c r="L11" i="8"/>
  <c r="Z4" i="8"/>
  <c r="Z23" i="8"/>
  <c r="Z27" i="8"/>
  <c r="S7" i="8"/>
  <c r="S4" i="8"/>
  <c r="S17" i="8"/>
  <c r="S33" i="8"/>
  <c r="S34" i="8"/>
  <c r="L12" i="8"/>
  <c r="L28" i="8"/>
  <c r="L13" i="8"/>
  <c r="L29" i="8"/>
  <c r="L10" i="8"/>
  <c r="L26" i="8"/>
  <c r="L7" i="8"/>
  <c r="L23" i="8"/>
  <c r="Z5" i="8"/>
  <c r="Z28" i="8"/>
  <c r="Z15" i="8"/>
  <c r="Z16" i="8"/>
  <c r="Z19" i="8"/>
  <c r="Z25" i="8"/>
  <c r="Z30" i="8"/>
  <c r="Z34" i="8"/>
  <c r="S19" i="8"/>
  <c r="S35" i="8"/>
  <c r="S16" i="8"/>
  <c r="S32" i="8"/>
  <c r="S13" i="8"/>
  <c r="S29" i="8"/>
  <c r="S14" i="8"/>
  <c r="S30" i="8"/>
  <c r="Z14" i="8"/>
  <c r="L32" i="8"/>
  <c r="L33" i="8"/>
  <c r="L30" i="8"/>
  <c r="L27" i="8"/>
  <c r="Z3" i="8"/>
  <c r="Z10" i="8"/>
  <c r="Z17" i="8"/>
  <c r="S23" i="8"/>
  <c r="S3" i="8"/>
  <c r="Z21" i="8"/>
  <c r="I5" i="8"/>
  <c r="AU10" i="8"/>
  <c r="AU29" i="8"/>
  <c r="AU22" i="8"/>
  <c r="AU14" i="8"/>
  <c r="AU31" i="8"/>
  <c r="AU20" i="8"/>
  <c r="AU3" i="8"/>
  <c r="AU15" i="8"/>
  <c r="AU11" i="8"/>
  <c r="BB26" i="8"/>
  <c r="BB7" i="8"/>
  <c r="BB31" i="8"/>
  <c r="BB24" i="8"/>
  <c r="BB15" i="8"/>
  <c r="BB33" i="8"/>
  <c r="BB17" i="8"/>
  <c r="BB14" i="8"/>
  <c r="AG9" i="8"/>
  <c r="AG25" i="8"/>
  <c r="AG10" i="8"/>
  <c r="AG26" i="8"/>
  <c r="AG7" i="8"/>
  <c r="AG23" i="8"/>
  <c r="AG4" i="8"/>
  <c r="AG20" i="8"/>
  <c r="AG3" i="8"/>
  <c r="BP31" i="8"/>
  <c r="BP32" i="8"/>
  <c r="G52" i="8"/>
  <c r="BP23" i="8"/>
  <c r="BP17" i="8"/>
  <c r="BP30" i="8"/>
  <c r="BP15" i="8"/>
  <c r="BP22" i="8"/>
  <c r="AN4" i="8"/>
  <c r="AN22" i="8"/>
  <c r="AN5" i="8"/>
  <c r="AN23" i="8"/>
  <c r="AN8" i="8"/>
  <c r="AN24" i="8"/>
  <c r="G48" i="8"/>
  <c r="AN21" i="8"/>
  <c r="AN7" i="8"/>
  <c r="BI24" i="8"/>
  <c r="BI4" i="8"/>
  <c r="BI29" i="8"/>
  <c r="BI18" i="8"/>
  <c r="BI34" i="8"/>
  <c r="BI27" i="8"/>
  <c r="BI6" i="8"/>
  <c r="BI9" i="8"/>
  <c r="AU5" i="8"/>
  <c r="BB20" i="8"/>
  <c r="BB8" i="8"/>
  <c r="AG21" i="8"/>
  <c r="G47" i="8"/>
  <c r="AG32" i="8"/>
  <c r="BP35" i="8"/>
  <c r="BP11" i="8"/>
  <c r="AN34" i="8"/>
  <c r="AN3" i="8"/>
  <c r="BI3" i="8"/>
  <c r="AU17" i="8"/>
  <c r="AU33" i="8"/>
  <c r="AU26" i="8"/>
  <c r="AU19" i="8"/>
  <c r="AU35" i="8"/>
  <c r="AU24" i="8"/>
  <c r="G49" i="8"/>
  <c r="AU13" i="8"/>
  <c r="BB4" i="8"/>
  <c r="BB30" i="8"/>
  <c r="BB19" i="8"/>
  <c r="BB35" i="8"/>
  <c r="BB28" i="8"/>
  <c r="BB21" i="8"/>
  <c r="BB10" i="8"/>
  <c r="BB6" i="8"/>
  <c r="BB13" i="8"/>
  <c r="AG13" i="8"/>
  <c r="AG29" i="8"/>
  <c r="AG14" i="8"/>
  <c r="AG30" i="8"/>
  <c r="AG11" i="8"/>
  <c r="AG27" i="8"/>
  <c r="AG8" i="8"/>
  <c r="AG24" i="8"/>
  <c r="BP5" i="8"/>
  <c r="BP3" i="8"/>
  <c r="BP12" i="8"/>
  <c r="BP16" i="8"/>
  <c r="BP7" i="8"/>
  <c r="BP26" i="8"/>
  <c r="BP14" i="8"/>
  <c r="BP10" i="8"/>
  <c r="BP6" i="8"/>
  <c r="AN10" i="8"/>
  <c r="AN26" i="8"/>
  <c r="AN11" i="8"/>
  <c r="AN27" i="8"/>
  <c r="AN12" i="8"/>
  <c r="AN28" i="8"/>
  <c r="AN9" i="8"/>
  <c r="AN25" i="8"/>
  <c r="BI5" i="8"/>
  <c r="BI28" i="8"/>
  <c r="BI17" i="8"/>
  <c r="BI33" i="8"/>
  <c r="BI22" i="8"/>
  <c r="BI12" i="8"/>
  <c r="BI31" i="8"/>
  <c r="BI14" i="8"/>
  <c r="BI15" i="8"/>
  <c r="AU25" i="8"/>
  <c r="AU18" i="8"/>
  <c r="AU27" i="8"/>
  <c r="AU32" i="8"/>
  <c r="BB22" i="8"/>
  <c r="BB27" i="8"/>
  <c r="BB29" i="8"/>
  <c r="AG5" i="8"/>
  <c r="AG22" i="8"/>
  <c r="AG19" i="8"/>
  <c r="AG16" i="8"/>
  <c r="BP24" i="8"/>
  <c r="BP33" i="8"/>
  <c r="BP13" i="8"/>
  <c r="AN18" i="8"/>
  <c r="AN35" i="8"/>
  <c r="AN20" i="8"/>
  <c r="AN17" i="8"/>
  <c r="BI20" i="8"/>
  <c r="BI8" i="8"/>
  <c r="BI23" i="8"/>
  <c r="BI13" i="8"/>
  <c r="AU21" i="8"/>
  <c r="AU12" i="8"/>
  <c r="AU30" i="8"/>
  <c r="AU23" i="8"/>
  <c r="AU6" i="8"/>
  <c r="AU28" i="8"/>
  <c r="AU8" i="8"/>
  <c r="AU4" i="8"/>
  <c r="BB18" i="8"/>
  <c r="BB34" i="8"/>
  <c r="BB23" i="8"/>
  <c r="BB11" i="8"/>
  <c r="BB32" i="8"/>
  <c r="BB25" i="8"/>
  <c r="BB9" i="8"/>
  <c r="BB5" i="8"/>
  <c r="BB12" i="8"/>
  <c r="AG17" i="8"/>
  <c r="AG33" i="8"/>
  <c r="AG18" i="8"/>
  <c r="AG34" i="8"/>
  <c r="AG15" i="8"/>
  <c r="AG31" i="8"/>
  <c r="AG12" i="8"/>
  <c r="AG28" i="8"/>
  <c r="BP4" i="8"/>
  <c r="BP8" i="8"/>
  <c r="BP27" i="8"/>
  <c r="BP28" i="8"/>
  <c r="BP18" i="8"/>
  <c r="BP25" i="8"/>
  <c r="BP29" i="8"/>
  <c r="BP9" i="8"/>
  <c r="BP21" i="8"/>
  <c r="AN14" i="8"/>
  <c r="AN30" i="8"/>
  <c r="AN15" i="8"/>
  <c r="AN31" i="8"/>
  <c r="AN16" i="8"/>
  <c r="AN32" i="8"/>
  <c r="AN13" i="8"/>
  <c r="AN29" i="8"/>
  <c r="BI16" i="8"/>
  <c r="BI32" i="8"/>
  <c r="BI21" i="8"/>
  <c r="G51" i="8"/>
  <c r="BI26" i="8"/>
  <c r="BI19" i="8"/>
  <c r="BI35" i="8"/>
  <c r="BI7" i="8"/>
  <c r="BI10" i="8"/>
  <c r="AU7" i="8"/>
  <c r="AU34" i="8"/>
  <c r="AU16" i="8"/>
  <c r="AU9" i="8"/>
  <c r="G50" i="8"/>
  <c r="BB3" i="8"/>
  <c r="BB16" i="8"/>
  <c r="AG6" i="8"/>
  <c r="AG35" i="8"/>
  <c r="BP20" i="8"/>
  <c r="BP34" i="8"/>
  <c r="BP19" i="8"/>
  <c r="AN6" i="8"/>
  <c r="AN19" i="8"/>
  <c r="AN33" i="8"/>
  <c r="BI25" i="8"/>
  <c r="BI30" i="8"/>
  <c r="BI11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H36" i="7"/>
  <c r="H36" i="6"/>
  <c r="H36" i="5"/>
  <c r="I29" i="12" l="1"/>
  <c r="I35" i="11"/>
  <c r="I36" i="7"/>
  <c r="BI10" i="7"/>
  <c r="BI26" i="7"/>
  <c r="BI9" i="7"/>
  <c r="BI11" i="7"/>
  <c r="BI27" i="7"/>
  <c r="BI29" i="7"/>
  <c r="BI20" i="7"/>
  <c r="BI36" i="7"/>
  <c r="BI4" i="7"/>
  <c r="BB21" i="7"/>
  <c r="BB30" i="7"/>
  <c r="BB33" i="7"/>
  <c r="BB23" i="7"/>
  <c r="G51" i="7"/>
  <c r="BB10" i="7"/>
  <c r="BB7" i="7"/>
  <c r="BB16" i="7"/>
  <c r="BB14" i="7"/>
  <c r="Z16" i="7"/>
  <c r="Z32" i="7"/>
  <c r="Z4" i="7"/>
  <c r="Z21" i="7"/>
  <c r="Z3" i="7"/>
  <c r="Z5" i="7"/>
  <c r="Z22" i="7"/>
  <c r="Z7" i="7"/>
  <c r="BI14" i="7"/>
  <c r="BI30" i="7"/>
  <c r="BI25" i="7"/>
  <c r="BI15" i="7"/>
  <c r="BI31" i="7"/>
  <c r="BI8" i="7"/>
  <c r="BI24" i="7"/>
  <c r="BI13" i="7"/>
  <c r="BI5" i="7"/>
  <c r="BB26" i="7"/>
  <c r="BB9" i="7"/>
  <c r="BB17" i="7"/>
  <c r="BB29" i="7"/>
  <c r="BB24" i="7"/>
  <c r="BB36" i="7"/>
  <c r="BB28" i="7"/>
  <c r="BB19" i="7"/>
  <c r="Z6" i="7"/>
  <c r="Z20" i="7"/>
  <c r="Z36" i="7"/>
  <c r="Z9" i="7"/>
  <c r="Z25" i="7"/>
  <c r="Z11" i="7"/>
  <c r="Z10" i="7"/>
  <c r="Z26" i="7"/>
  <c r="Z15" i="7"/>
  <c r="I3" i="7"/>
  <c r="BI18" i="7"/>
  <c r="BI34" i="7"/>
  <c r="BI3" i="7"/>
  <c r="BI19" i="7"/>
  <c r="BI35" i="7"/>
  <c r="BI12" i="7"/>
  <c r="BI28" i="7"/>
  <c r="BI21" i="7"/>
  <c r="BB6" i="7"/>
  <c r="BB31" i="7"/>
  <c r="BB22" i="7"/>
  <c r="BB35" i="7"/>
  <c r="BB34" i="7"/>
  <c r="BB8" i="7"/>
  <c r="BB20" i="7"/>
  <c r="BB15" i="7"/>
  <c r="BB18" i="7"/>
  <c r="Z8" i="7"/>
  <c r="Z24" i="7"/>
  <c r="Z19" i="7"/>
  <c r="Z13" i="7"/>
  <c r="Z29" i="7"/>
  <c r="Z23" i="7"/>
  <c r="Z14" i="7"/>
  <c r="Z30" i="7"/>
  <c r="Z31" i="7"/>
  <c r="BI7" i="7"/>
  <c r="BI22" i="7"/>
  <c r="G52" i="7"/>
  <c r="BI6" i="7"/>
  <c r="BI23" i="7"/>
  <c r="BI17" i="7"/>
  <c r="BI16" i="7"/>
  <c r="BI32" i="7"/>
  <c r="BI33" i="7"/>
  <c r="BB5" i="7"/>
  <c r="BB3" i="7"/>
  <c r="BB27" i="7"/>
  <c r="BB13" i="7"/>
  <c r="BB25" i="7"/>
  <c r="BB11" i="7"/>
  <c r="BB4" i="7"/>
  <c r="BB32" i="7"/>
  <c r="BB12" i="7"/>
  <c r="Z12" i="7"/>
  <c r="Z28" i="7"/>
  <c r="Z27" i="7"/>
  <c r="Z17" i="7"/>
  <c r="Z33" i="7"/>
  <c r="Z35" i="7"/>
  <c r="Z18" i="7"/>
  <c r="Z34" i="7"/>
  <c r="G47" i="7"/>
  <c r="I5" i="7"/>
  <c r="BP13" i="7"/>
  <c r="BP29" i="7"/>
  <c r="BP28" i="7"/>
  <c r="BP18" i="7"/>
  <c r="BP34" i="7"/>
  <c r="BP24" i="7"/>
  <c r="BP15" i="7"/>
  <c r="BP31" i="7"/>
  <c r="BP5" i="7"/>
  <c r="AN16" i="7"/>
  <c r="AN32" i="7"/>
  <c r="AN5" i="7"/>
  <c r="AN21" i="7"/>
  <c r="AN3" i="7"/>
  <c r="AN31" i="7"/>
  <c r="AN18" i="7"/>
  <c r="AN34" i="7"/>
  <c r="AU5" i="7"/>
  <c r="AU22" i="7"/>
  <c r="AU13" i="7"/>
  <c r="AU11" i="7"/>
  <c r="AU27" i="7"/>
  <c r="AU29" i="7"/>
  <c r="AU20" i="7"/>
  <c r="AU36" i="7"/>
  <c r="AU33" i="7"/>
  <c r="L9" i="7"/>
  <c r="L25" i="7"/>
  <c r="L4" i="7"/>
  <c r="L18" i="7"/>
  <c r="L34" i="7"/>
  <c r="L19" i="7"/>
  <c r="L35" i="7"/>
  <c r="L12" i="7"/>
  <c r="L32" i="7"/>
  <c r="AG13" i="7"/>
  <c r="AG29" i="7"/>
  <c r="AG16" i="7"/>
  <c r="AG14" i="7"/>
  <c r="AG30" i="7"/>
  <c r="AG6" i="7"/>
  <c r="AG23" i="7"/>
  <c r="AG8" i="7"/>
  <c r="AG5" i="7"/>
  <c r="S23" i="7"/>
  <c r="S14" i="7"/>
  <c r="S35" i="7"/>
  <c r="S26" i="7"/>
  <c r="S27" i="7"/>
  <c r="S20" i="7"/>
  <c r="G46" i="7"/>
  <c r="S12" i="7"/>
  <c r="I4" i="7"/>
  <c r="BP17" i="7"/>
  <c r="BP33" i="7"/>
  <c r="BP6" i="7"/>
  <c r="BP22" i="7"/>
  <c r="G53" i="7"/>
  <c r="BP36" i="7"/>
  <c r="BP19" i="7"/>
  <c r="BP35" i="7"/>
  <c r="AN4" i="7"/>
  <c r="AN20" i="7"/>
  <c r="AN36" i="7"/>
  <c r="AN9" i="7"/>
  <c r="AN25" i="7"/>
  <c r="G49" i="7"/>
  <c r="AN6" i="7"/>
  <c r="AN22" i="7"/>
  <c r="AN11" i="7"/>
  <c r="AU10" i="7"/>
  <c r="AU26" i="7"/>
  <c r="AU25" i="7"/>
  <c r="AU15" i="7"/>
  <c r="AU31" i="7"/>
  <c r="AU8" i="7"/>
  <c r="AU24" i="7"/>
  <c r="G50" i="7"/>
  <c r="AU7" i="7"/>
  <c r="L13" i="7"/>
  <c r="L29" i="7"/>
  <c r="L6" i="7"/>
  <c r="L22" i="7"/>
  <c r="L7" i="7"/>
  <c r="L23" i="7"/>
  <c r="G45" i="7"/>
  <c r="L28" i="7"/>
  <c r="L20" i="7"/>
  <c r="AG17" i="7"/>
  <c r="AG33" i="7"/>
  <c r="AG24" i="7"/>
  <c r="AG18" i="7"/>
  <c r="AG34" i="7"/>
  <c r="AG11" i="7"/>
  <c r="AG27" i="7"/>
  <c r="AG20" i="7"/>
  <c r="S5" i="7"/>
  <c r="S7" i="7"/>
  <c r="S29" i="7"/>
  <c r="S19" i="7"/>
  <c r="S10" i="7"/>
  <c r="S24" i="7"/>
  <c r="S31" i="7"/>
  <c r="S22" i="7"/>
  <c r="S11" i="7"/>
  <c r="BP4" i="7"/>
  <c r="BP21" i="7"/>
  <c r="BP3" i="7"/>
  <c r="BP10" i="7"/>
  <c r="BP26" i="7"/>
  <c r="BP8" i="7"/>
  <c r="BP7" i="7"/>
  <c r="BP23" i="7"/>
  <c r="BP20" i="7"/>
  <c r="AN8" i="7"/>
  <c r="AN24" i="7"/>
  <c r="AN23" i="7"/>
  <c r="AN13" i="7"/>
  <c r="AN29" i="7"/>
  <c r="AN7" i="7"/>
  <c r="AN10" i="7"/>
  <c r="AN26" i="7"/>
  <c r="AN19" i="7"/>
  <c r="AU14" i="7"/>
  <c r="AU30" i="7"/>
  <c r="AU3" i="7"/>
  <c r="AU19" i="7"/>
  <c r="AU35" i="7"/>
  <c r="AU12" i="7"/>
  <c r="AU28" i="7"/>
  <c r="AU9" i="7"/>
  <c r="AU6" i="7"/>
  <c r="L17" i="7"/>
  <c r="L33" i="7"/>
  <c r="L10" i="7"/>
  <c r="L26" i="7"/>
  <c r="L11" i="7"/>
  <c r="L27" i="7"/>
  <c r="L8" i="7"/>
  <c r="L36" i="7"/>
  <c r="AG7" i="7"/>
  <c r="AG21" i="7"/>
  <c r="AG3" i="7"/>
  <c r="AG36" i="7"/>
  <c r="AG22" i="7"/>
  <c r="AG12" i="7"/>
  <c r="AG15" i="7"/>
  <c r="AG31" i="7"/>
  <c r="AG28" i="7"/>
  <c r="S3" i="7"/>
  <c r="S16" i="7"/>
  <c r="S13" i="7"/>
  <c r="S36" i="7"/>
  <c r="S25" i="7"/>
  <c r="S18" i="7"/>
  <c r="S15" i="7"/>
  <c r="S6" i="7"/>
  <c r="S34" i="7"/>
  <c r="BP9" i="7"/>
  <c r="BP25" i="7"/>
  <c r="BP16" i="7"/>
  <c r="BP14" i="7"/>
  <c r="BP30" i="7"/>
  <c r="BP12" i="7"/>
  <c r="BP11" i="7"/>
  <c r="BP27" i="7"/>
  <c r="BP32" i="7"/>
  <c r="AN12" i="7"/>
  <c r="AN28" i="7"/>
  <c r="AN35" i="7"/>
  <c r="AN17" i="7"/>
  <c r="AN33" i="7"/>
  <c r="AN15" i="7"/>
  <c r="AN14" i="7"/>
  <c r="AN30" i="7"/>
  <c r="AN27" i="7"/>
  <c r="AU18" i="7"/>
  <c r="AU34" i="7"/>
  <c r="AU4" i="7"/>
  <c r="AU23" i="7"/>
  <c r="AU17" i="7"/>
  <c r="AU16" i="7"/>
  <c r="AU32" i="7"/>
  <c r="AU21" i="7"/>
  <c r="L5" i="7"/>
  <c r="L21" i="7"/>
  <c r="L3" i="7"/>
  <c r="L14" i="7"/>
  <c r="L30" i="7"/>
  <c r="L15" i="7"/>
  <c r="L31" i="7"/>
  <c r="L24" i="7"/>
  <c r="L16" i="7"/>
  <c r="AG9" i="7"/>
  <c r="AG25" i="7"/>
  <c r="G48" i="7"/>
  <c r="AG10" i="7"/>
  <c r="AG26" i="7"/>
  <c r="AG32" i="7"/>
  <c r="AG19" i="7"/>
  <c r="AG35" i="7"/>
  <c r="AG4" i="7"/>
  <c r="S8" i="7"/>
  <c r="S30" i="7"/>
  <c r="S28" i="7"/>
  <c r="S4" i="7"/>
  <c r="S9" i="7"/>
  <c r="S17" i="7"/>
  <c r="S32" i="7"/>
  <c r="S21" i="7"/>
  <c r="S33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H52" i="8"/>
  <c r="H44" i="8"/>
  <c r="AP35" i="8"/>
  <c r="AQ35" i="8" s="1"/>
  <c r="AP34" i="8"/>
  <c r="AI34" i="8"/>
  <c r="BR33" i="8"/>
  <c r="U33" i="8"/>
  <c r="N33" i="8"/>
  <c r="BR32" i="8"/>
  <c r="N32" i="8"/>
  <c r="AI35" i="8"/>
  <c r="AJ35" i="8" s="1"/>
  <c r="AB35" i="8"/>
  <c r="AC35" i="8" s="1"/>
  <c r="AB34" i="8"/>
  <c r="U34" i="8"/>
  <c r="AI31" i="8"/>
  <c r="U31" i="8"/>
  <c r="BR30" i="8"/>
  <c r="AP30" i="8"/>
  <c r="BD35" i="8"/>
  <c r="BE35" i="8" s="1"/>
  <c r="AB33" i="8"/>
  <c r="AP32" i="8"/>
  <c r="BD31" i="8"/>
  <c r="AB31" i="8"/>
  <c r="BK30" i="8"/>
  <c r="AI30" i="8"/>
  <c r="U30" i="8"/>
  <c r="N30" i="8"/>
  <c r="BR29" i="8"/>
  <c r="H48" i="8"/>
  <c r="N35" i="8"/>
  <c r="O35" i="8" s="1"/>
  <c r="BR34" i="8"/>
  <c r="AB32" i="8"/>
  <c r="BK29" i="8"/>
  <c r="AI29" i="8"/>
  <c r="U29" i="8"/>
  <c r="BR28" i="8"/>
  <c r="BD28" i="8"/>
  <c r="AP28" i="8"/>
  <c r="AP33" i="8"/>
  <c r="BR31" i="8"/>
  <c r="U28" i="8"/>
  <c r="N28" i="8"/>
  <c r="BR27" i="8"/>
  <c r="BK27" i="8"/>
  <c r="N27" i="8"/>
  <c r="BK26" i="8"/>
  <c r="AI26" i="8"/>
  <c r="U26" i="8"/>
  <c r="BR25" i="8"/>
  <c r="BD25" i="8"/>
  <c r="AP25" i="8"/>
  <c r="AB25" i="8"/>
  <c r="N25" i="8"/>
  <c r="BK24" i="8"/>
  <c r="AI24" i="8"/>
  <c r="U24" i="8"/>
  <c r="BR23" i="8"/>
  <c r="BD23" i="8"/>
  <c r="AP23" i="8"/>
  <c r="AB23" i="8"/>
  <c r="N23" i="8"/>
  <c r="BK22" i="8"/>
  <c r="AI22" i="8"/>
  <c r="U22" i="8"/>
  <c r="BR21" i="8"/>
  <c r="BD21" i="8"/>
  <c r="AP21" i="8"/>
  <c r="AB21" i="8"/>
  <c r="N21" i="8"/>
  <c r="BK20" i="8"/>
  <c r="AI20" i="8"/>
  <c r="U20" i="8"/>
  <c r="BR19" i="8"/>
  <c r="BD19" i="8"/>
  <c r="AP19" i="8"/>
  <c r="AB19" i="8"/>
  <c r="N19" i="8"/>
  <c r="AI33" i="8"/>
  <c r="BK31" i="8"/>
  <c r="AP31" i="8"/>
  <c r="AB30" i="8"/>
  <c r="AP29" i="8"/>
  <c r="N29" i="8"/>
  <c r="BD27" i="8"/>
  <c r="BK35" i="8"/>
  <c r="BD29" i="8"/>
  <c r="BK28" i="8"/>
  <c r="AB28" i="8"/>
  <c r="U27" i="8"/>
  <c r="BD26" i="8"/>
  <c r="AB26" i="8"/>
  <c r="BD24" i="8"/>
  <c r="AB24" i="8"/>
  <c r="BD22" i="8"/>
  <c r="AB22" i="8"/>
  <c r="BD20" i="8"/>
  <c r="AB20" i="8"/>
  <c r="BR18" i="8"/>
  <c r="BD18" i="8"/>
  <c r="AP18" i="8"/>
  <c r="AB18" i="8"/>
  <c r="N18" i="8"/>
  <c r="BK17" i="8"/>
  <c r="AW17" i="8"/>
  <c r="AI17" i="8"/>
  <c r="U17" i="8"/>
  <c r="BR16" i="8"/>
  <c r="BD16" i="8"/>
  <c r="AP16" i="8"/>
  <c r="AB16" i="8"/>
  <c r="N16" i="8"/>
  <c r="BK15" i="8"/>
  <c r="AW15" i="8"/>
  <c r="AI15" i="8"/>
  <c r="U15" i="8"/>
  <c r="BR14" i="8"/>
  <c r="BD14" i="8"/>
  <c r="AP14" i="8"/>
  <c r="AB14" i="8"/>
  <c r="N14" i="8"/>
  <c r="BK13" i="8"/>
  <c r="AW13" i="8"/>
  <c r="AI13" i="8"/>
  <c r="U13" i="8"/>
  <c r="BK34" i="8"/>
  <c r="N34" i="8"/>
  <c r="AI32" i="8"/>
  <c r="N31" i="8"/>
  <c r="AP27" i="8"/>
  <c r="BK25" i="8"/>
  <c r="AI25" i="8"/>
  <c r="BK23" i="8"/>
  <c r="AI23" i="8"/>
  <c r="BK21" i="8"/>
  <c r="AI21" i="8"/>
  <c r="BK19" i="8"/>
  <c r="BD34" i="8"/>
  <c r="U32" i="8"/>
  <c r="AB29" i="8"/>
  <c r="AI28" i="8"/>
  <c r="AB27" i="8"/>
  <c r="BR26" i="8"/>
  <c r="AP26" i="8"/>
  <c r="N26" i="8"/>
  <c r="BR24" i="8"/>
  <c r="AP24" i="8"/>
  <c r="N24" i="8"/>
  <c r="BR22" i="8"/>
  <c r="AP22" i="8"/>
  <c r="N22" i="8"/>
  <c r="BR20" i="8"/>
  <c r="AP20" i="8"/>
  <c r="N20" i="8"/>
  <c r="AI19" i="8"/>
  <c r="BK18" i="8"/>
  <c r="AW18" i="8"/>
  <c r="AI18" i="8"/>
  <c r="U18" i="8"/>
  <c r="BR17" i="8"/>
  <c r="BD17" i="8"/>
  <c r="AP17" i="8"/>
  <c r="AB17" i="8"/>
  <c r="N17" i="8"/>
  <c r="BK16" i="8"/>
  <c r="AW16" i="8"/>
  <c r="BR35" i="8"/>
  <c r="BS35" i="8" s="1"/>
  <c r="AW25" i="8"/>
  <c r="BR15" i="8"/>
  <c r="AP15" i="8"/>
  <c r="N15" i="8"/>
  <c r="BR13" i="8"/>
  <c r="AP13" i="8"/>
  <c r="BR12" i="8"/>
  <c r="BD12" i="8"/>
  <c r="AP12" i="8"/>
  <c r="AB12" i="8"/>
  <c r="N12" i="8"/>
  <c r="BK11" i="8"/>
  <c r="AW11" i="8"/>
  <c r="AI11" i="8"/>
  <c r="U11" i="8"/>
  <c r="BR10" i="8"/>
  <c r="BD10" i="8"/>
  <c r="AP10" i="8"/>
  <c r="AB10" i="8"/>
  <c r="N10" i="8"/>
  <c r="BK9" i="8"/>
  <c r="AW9" i="8"/>
  <c r="AI9" i="8"/>
  <c r="U9" i="8"/>
  <c r="BR8" i="8"/>
  <c r="BD8" i="8"/>
  <c r="AP8" i="8"/>
  <c r="AB8" i="8"/>
  <c r="N8" i="8"/>
  <c r="BK7" i="8"/>
  <c r="AW7" i="8"/>
  <c r="AI7" i="8"/>
  <c r="U7" i="8"/>
  <c r="BR6" i="8"/>
  <c r="BD6" i="8"/>
  <c r="AP6" i="8"/>
  <c r="AB6" i="8"/>
  <c r="N6" i="8"/>
  <c r="BK5" i="8"/>
  <c r="U35" i="8"/>
  <c r="V35" i="8" s="1"/>
  <c r="U21" i="8"/>
  <c r="AW19" i="8"/>
  <c r="U19" i="8"/>
  <c r="U16" i="8"/>
  <c r="AW14" i="8"/>
  <c r="U14" i="8"/>
  <c r="AB13" i="8"/>
  <c r="U23" i="8"/>
  <c r="AW21" i="8"/>
  <c r="BD15" i="8"/>
  <c r="AB15" i="8"/>
  <c r="BD13" i="8"/>
  <c r="N13" i="8"/>
  <c r="BK12" i="8"/>
  <c r="AW12" i="8"/>
  <c r="AI12" i="8"/>
  <c r="U12" i="8"/>
  <c r="BR11" i="8"/>
  <c r="BD11" i="8"/>
  <c r="AP11" i="8"/>
  <c r="AB11" i="8"/>
  <c r="N11" i="8"/>
  <c r="BK10" i="8"/>
  <c r="AW10" i="8"/>
  <c r="AI10" i="8"/>
  <c r="U10" i="8"/>
  <c r="BR9" i="8"/>
  <c r="BD9" i="8"/>
  <c r="AP9" i="8"/>
  <c r="AB9" i="8"/>
  <c r="N9" i="8"/>
  <c r="BK8" i="8"/>
  <c r="AW8" i="8"/>
  <c r="AI8" i="8"/>
  <c r="U8" i="8"/>
  <c r="BR7" i="8"/>
  <c r="BD7" i="8"/>
  <c r="AP7" i="8"/>
  <c r="AB7" i="8"/>
  <c r="N7" i="8"/>
  <c r="BK6" i="8"/>
  <c r="AW6" i="8"/>
  <c r="AI6" i="8"/>
  <c r="U6" i="8"/>
  <c r="BR5" i="8"/>
  <c r="BK14" i="8"/>
  <c r="U5" i="8"/>
  <c r="AI27" i="8"/>
  <c r="U25" i="8"/>
  <c r="AW23" i="8"/>
  <c r="BD5" i="8"/>
  <c r="AP5" i="8"/>
  <c r="AB5" i="8"/>
  <c r="N5" i="8"/>
  <c r="BK4" i="8"/>
  <c r="AW4" i="8"/>
  <c r="AI4" i="8"/>
  <c r="U4" i="8"/>
  <c r="H47" i="8"/>
  <c r="BR4" i="8"/>
  <c r="AI16" i="8"/>
  <c r="AI14" i="8"/>
  <c r="H45" i="8"/>
  <c r="AW5" i="8"/>
  <c r="AI5" i="8"/>
  <c r="BD4" i="8"/>
  <c r="AP4" i="8"/>
  <c r="AB4" i="8"/>
  <c r="N4" i="8"/>
  <c r="H49" i="8"/>
  <c r="AW34" i="8"/>
  <c r="AW26" i="8"/>
  <c r="AW28" i="8"/>
  <c r="BK32" i="8"/>
  <c r="AW32" i="8"/>
  <c r="AW22" i="8"/>
  <c r="BK33" i="8"/>
  <c r="AW35" i="8"/>
  <c r="AX35" i="8" s="1"/>
  <c r="AW31" i="8"/>
  <c r="AW20" i="8"/>
  <c r="H50" i="8"/>
  <c r="AW33" i="8"/>
  <c r="AW24" i="8"/>
  <c r="AW27" i="8"/>
  <c r="H51" i="8"/>
  <c r="BD33" i="8"/>
  <c r="H46" i="8"/>
  <c r="AW29" i="8"/>
  <c r="BD32" i="8"/>
  <c r="AW30" i="8"/>
  <c r="BD30" i="8"/>
  <c r="H37" i="6"/>
  <c r="H37" i="5"/>
  <c r="V34" i="8" l="1"/>
  <c r="B13" i="3"/>
  <c r="BP30" i="12"/>
  <c r="BR30" i="12" s="1"/>
  <c r="AN30" i="12"/>
  <c r="AP30" i="12" s="1"/>
  <c r="L30" i="12"/>
  <c r="N30" i="12" s="1"/>
  <c r="BI29" i="12"/>
  <c r="BK29" i="12" s="1"/>
  <c r="AU29" i="12"/>
  <c r="AW29" i="12" s="1"/>
  <c r="AG29" i="12"/>
  <c r="AI29" i="12" s="1"/>
  <c r="S29" i="12"/>
  <c r="U29" i="12" s="1"/>
  <c r="I30" i="12"/>
  <c r="BI30" i="12"/>
  <c r="BK30" i="12" s="1"/>
  <c r="AU30" i="12"/>
  <c r="AW30" i="12" s="1"/>
  <c r="AG30" i="12"/>
  <c r="AI30" i="12" s="1"/>
  <c r="S30" i="12"/>
  <c r="U30" i="12" s="1"/>
  <c r="BP29" i="12"/>
  <c r="BR29" i="12" s="1"/>
  <c r="AN29" i="12"/>
  <c r="AP29" i="12" s="1"/>
  <c r="L29" i="12"/>
  <c r="N29" i="12" s="1"/>
  <c r="G44" i="12"/>
  <c r="H44" i="12" s="1"/>
  <c r="G36" i="12"/>
  <c r="H36" i="12" s="1"/>
  <c r="G40" i="12"/>
  <c r="H40" i="12" s="1"/>
  <c r="BP28" i="12"/>
  <c r="BR28" i="12" s="1"/>
  <c r="AN28" i="12"/>
  <c r="AP28" i="12" s="1"/>
  <c r="S28" i="12"/>
  <c r="U28" i="12" s="1"/>
  <c r="BP27" i="12"/>
  <c r="BR27" i="12" s="1"/>
  <c r="BB27" i="12"/>
  <c r="BD27" i="12" s="1"/>
  <c r="AN27" i="12"/>
  <c r="AP27" i="12" s="1"/>
  <c r="L27" i="12"/>
  <c r="N27" i="12" s="1"/>
  <c r="BI26" i="12"/>
  <c r="BK26" i="12" s="1"/>
  <c r="AU26" i="12"/>
  <c r="AW26" i="12" s="1"/>
  <c r="AG26" i="12"/>
  <c r="AI26" i="12" s="1"/>
  <c r="S26" i="12"/>
  <c r="U26" i="12" s="1"/>
  <c r="BP25" i="12"/>
  <c r="BR25" i="12" s="1"/>
  <c r="BB25" i="12"/>
  <c r="BD25" i="12" s="1"/>
  <c r="AN25" i="12"/>
  <c r="AP25" i="12" s="1"/>
  <c r="L25" i="12"/>
  <c r="N25" i="12" s="1"/>
  <c r="BI24" i="12"/>
  <c r="BK24" i="12" s="1"/>
  <c r="AU24" i="12"/>
  <c r="AW24" i="12" s="1"/>
  <c r="AG24" i="12"/>
  <c r="AI24" i="12" s="1"/>
  <c r="S24" i="12"/>
  <c r="U24" i="12" s="1"/>
  <c r="BP23" i="12"/>
  <c r="BR23" i="12" s="1"/>
  <c r="BB23" i="12"/>
  <c r="BD23" i="12" s="1"/>
  <c r="AN23" i="12"/>
  <c r="AP23" i="12" s="1"/>
  <c r="L23" i="12"/>
  <c r="N23" i="12" s="1"/>
  <c r="BI22" i="12"/>
  <c r="BK22" i="12" s="1"/>
  <c r="AU22" i="12"/>
  <c r="AW22" i="12" s="1"/>
  <c r="AG22" i="12"/>
  <c r="AI22" i="12" s="1"/>
  <c r="S22" i="12"/>
  <c r="U22" i="12" s="1"/>
  <c r="AU28" i="12"/>
  <c r="AW28" i="12" s="1"/>
  <c r="BB28" i="12"/>
  <c r="BD28" i="12" s="1"/>
  <c r="L28" i="12"/>
  <c r="N28" i="12" s="1"/>
  <c r="BI27" i="12"/>
  <c r="BK27" i="12" s="1"/>
  <c r="AU27" i="12"/>
  <c r="AW27" i="12" s="1"/>
  <c r="AG27" i="12"/>
  <c r="AI27" i="12" s="1"/>
  <c r="S27" i="12"/>
  <c r="U27" i="12" s="1"/>
  <c r="BP26" i="12"/>
  <c r="BR26" i="12" s="1"/>
  <c r="BB26" i="12"/>
  <c r="BD26" i="12" s="1"/>
  <c r="AN26" i="12"/>
  <c r="AP26" i="12" s="1"/>
  <c r="L26" i="12"/>
  <c r="N26" i="12" s="1"/>
  <c r="BI25" i="12"/>
  <c r="BK25" i="12" s="1"/>
  <c r="AU25" i="12"/>
  <c r="AW25" i="12" s="1"/>
  <c r="AG25" i="12"/>
  <c r="AI25" i="12" s="1"/>
  <c r="S25" i="12"/>
  <c r="U25" i="12" s="1"/>
  <c r="BP24" i="12"/>
  <c r="BR24" i="12" s="1"/>
  <c r="BB24" i="12"/>
  <c r="BD24" i="12" s="1"/>
  <c r="AN24" i="12"/>
  <c r="AP24" i="12" s="1"/>
  <c r="L24" i="12"/>
  <c r="N24" i="12" s="1"/>
  <c r="BI23" i="12"/>
  <c r="BK23" i="12" s="1"/>
  <c r="BB22" i="12"/>
  <c r="BD22" i="12" s="1"/>
  <c r="AU23" i="12"/>
  <c r="AW23" i="12" s="1"/>
  <c r="AN22" i="12"/>
  <c r="AP22" i="12" s="1"/>
  <c r="BI21" i="12"/>
  <c r="BK21" i="12" s="1"/>
  <c r="AU21" i="12"/>
  <c r="AW21" i="12" s="1"/>
  <c r="AG21" i="12"/>
  <c r="AI21" i="12" s="1"/>
  <c r="S21" i="12"/>
  <c r="U21" i="12" s="1"/>
  <c r="BP20" i="12"/>
  <c r="BR20" i="12" s="1"/>
  <c r="BB20" i="12"/>
  <c r="BD20" i="12" s="1"/>
  <c r="AN20" i="12"/>
  <c r="AP20" i="12" s="1"/>
  <c r="L20" i="12"/>
  <c r="N20" i="12" s="1"/>
  <c r="BI19" i="12"/>
  <c r="BK19" i="12" s="1"/>
  <c r="AU19" i="12"/>
  <c r="AW19" i="12" s="1"/>
  <c r="AG19" i="12"/>
  <c r="AI19" i="12" s="1"/>
  <c r="S19" i="12"/>
  <c r="U19" i="12" s="1"/>
  <c r="BP18" i="12"/>
  <c r="BR18" i="12" s="1"/>
  <c r="BB18" i="12"/>
  <c r="BD18" i="12" s="1"/>
  <c r="AN18" i="12"/>
  <c r="AP18" i="12" s="1"/>
  <c r="L18" i="12"/>
  <c r="N18" i="12" s="1"/>
  <c r="BI17" i="12"/>
  <c r="BK17" i="12" s="1"/>
  <c r="AU17" i="12"/>
  <c r="AW17" i="12" s="1"/>
  <c r="AG17" i="12"/>
  <c r="AI17" i="12" s="1"/>
  <c r="S17" i="12"/>
  <c r="U17" i="12" s="1"/>
  <c r="BP16" i="12"/>
  <c r="BR16" i="12" s="1"/>
  <c r="BB16" i="12"/>
  <c r="BD16" i="12" s="1"/>
  <c r="AN16" i="12"/>
  <c r="AP16" i="12" s="1"/>
  <c r="L16" i="12"/>
  <c r="N16" i="12" s="1"/>
  <c r="BI15" i="12"/>
  <c r="BK15" i="12" s="1"/>
  <c r="AU15" i="12"/>
  <c r="AW15" i="12" s="1"/>
  <c r="AG15" i="12"/>
  <c r="AI15" i="12" s="1"/>
  <c r="S15" i="12"/>
  <c r="U15" i="12" s="1"/>
  <c r="BP14" i="12"/>
  <c r="BR14" i="12" s="1"/>
  <c r="BB14" i="12"/>
  <c r="BD14" i="12" s="1"/>
  <c r="AN14" i="12"/>
  <c r="AP14" i="12" s="1"/>
  <c r="L14" i="12"/>
  <c r="N14" i="12" s="1"/>
  <c r="AG23" i="12"/>
  <c r="AI23" i="12" s="1"/>
  <c r="L22" i="12"/>
  <c r="N22" i="12" s="1"/>
  <c r="BP21" i="12"/>
  <c r="BR21" i="12" s="1"/>
  <c r="AN21" i="12"/>
  <c r="AP21" i="12" s="1"/>
  <c r="L21" i="12"/>
  <c r="N21" i="12" s="1"/>
  <c r="AU20" i="12"/>
  <c r="AW20" i="12" s="1"/>
  <c r="S20" i="12"/>
  <c r="U20" i="12" s="1"/>
  <c r="BP19" i="12"/>
  <c r="BR19" i="12" s="1"/>
  <c r="AN19" i="12"/>
  <c r="AP19" i="12" s="1"/>
  <c r="L19" i="12"/>
  <c r="N19" i="12" s="1"/>
  <c r="AU18" i="12"/>
  <c r="AW18" i="12" s="1"/>
  <c r="S18" i="12"/>
  <c r="U18" i="12" s="1"/>
  <c r="BP17" i="12"/>
  <c r="BR17" i="12" s="1"/>
  <c r="AN17" i="12"/>
  <c r="AP17" i="12" s="1"/>
  <c r="L17" i="12"/>
  <c r="N17" i="12" s="1"/>
  <c r="AU16" i="12"/>
  <c r="AW16" i="12" s="1"/>
  <c r="S16" i="12"/>
  <c r="U16" i="12" s="1"/>
  <c r="BP15" i="12"/>
  <c r="BR15" i="12" s="1"/>
  <c r="AN15" i="12"/>
  <c r="AP15" i="12" s="1"/>
  <c r="Z15" i="12"/>
  <c r="AB15" i="12" s="1"/>
  <c r="BI14" i="12"/>
  <c r="BK14" i="12" s="1"/>
  <c r="BP13" i="12"/>
  <c r="BR13" i="12" s="1"/>
  <c r="BB13" i="12"/>
  <c r="BD13" i="12" s="1"/>
  <c r="AN13" i="12"/>
  <c r="AP13" i="12" s="1"/>
  <c r="S23" i="12"/>
  <c r="U23" i="12" s="1"/>
  <c r="L15" i="12"/>
  <c r="N15" i="12" s="1"/>
  <c r="BI28" i="12"/>
  <c r="BK28" i="12" s="1"/>
  <c r="BP22" i="12"/>
  <c r="BR22" i="12" s="1"/>
  <c r="BB21" i="12"/>
  <c r="BD21" i="12" s="1"/>
  <c r="Z21" i="12"/>
  <c r="AB21" i="12" s="1"/>
  <c r="BI20" i="12"/>
  <c r="BK20" i="12" s="1"/>
  <c r="AG20" i="12"/>
  <c r="AI20" i="12" s="1"/>
  <c r="BB19" i="12"/>
  <c r="BD19" i="12" s="1"/>
  <c r="Z19" i="12"/>
  <c r="AB19" i="12" s="1"/>
  <c r="BI18" i="12"/>
  <c r="BK18" i="12" s="1"/>
  <c r="AG18" i="12"/>
  <c r="AI18" i="12" s="1"/>
  <c r="BB17" i="12"/>
  <c r="BD17" i="12" s="1"/>
  <c r="Z17" i="12"/>
  <c r="AB17" i="12" s="1"/>
  <c r="BI16" i="12"/>
  <c r="BK16" i="12" s="1"/>
  <c r="AG16" i="12"/>
  <c r="AI16" i="12" s="1"/>
  <c r="BB15" i="12"/>
  <c r="BD15" i="12" s="1"/>
  <c r="AG28" i="12"/>
  <c r="AI28" i="12" s="1"/>
  <c r="Z22" i="12"/>
  <c r="AB22" i="12" s="1"/>
  <c r="S14" i="12"/>
  <c r="U14" i="12" s="1"/>
  <c r="AU14" i="12"/>
  <c r="AW14" i="12" s="1"/>
  <c r="AG13" i="12"/>
  <c r="AI13" i="12" s="1"/>
  <c r="S13" i="12"/>
  <c r="U13" i="12" s="1"/>
  <c r="BP12" i="12"/>
  <c r="BR12" i="12" s="1"/>
  <c r="BB12" i="12"/>
  <c r="BD12" i="12" s="1"/>
  <c r="AN12" i="12"/>
  <c r="AP12" i="12" s="1"/>
  <c r="Z12" i="12"/>
  <c r="AB12" i="12" s="1"/>
  <c r="L12" i="12"/>
  <c r="N12" i="12" s="1"/>
  <c r="BI11" i="12"/>
  <c r="BK11" i="12" s="1"/>
  <c r="AU11" i="12"/>
  <c r="AW11" i="12" s="1"/>
  <c r="AG11" i="12"/>
  <c r="AI11" i="12" s="1"/>
  <c r="S11" i="12"/>
  <c r="U11" i="12" s="1"/>
  <c r="BP10" i="12"/>
  <c r="BR10" i="12" s="1"/>
  <c r="BB10" i="12"/>
  <c r="BD10" i="12" s="1"/>
  <c r="AN10" i="12"/>
  <c r="AP10" i="12" s="1"/>
  <c r="Z10" i="12"/>
  <c r="AB10" i="12" s="1"/>
  <c r="L10" i="12"/>
  <c r="N10" i="12" s="1"/>
  <c r="BI9" i="12"/>
  <c r="BK9" i="12" s="1"/>
  <c r="AU9" i="12"/>
  <c r="AW9" i="12" s="1"/>
  <c r="AG9" i="12"/>
  <c r="AI9" i="12" s="1"/>
  <c r="S9" i="12"/>
  <c r="U9" i="12" s="1"/>
  <c r="BP8" i="12"/>
  <c r="BR8" i="12" s="1"/>
  <c r="BB8" i="12"/>
  <c r="BD8" i="12" s="1"/>
  <c r="AN8" i="12"/>
  <c r="AP8" i="12" s="1"/>
  <c r="Z8" i="12"/>
  <c r="AB8" i="12" s="1"/>
  <c r="L8" i="12"/>
  <c r="N8" i="12" s="1"/>
  <c r="BI7" i="12"/>
  <c r="BK7" i="12" s="1"/>
  <c r="AU7" i="12"/>
  <c r="AW7" i="12" s="1"/>
  <c r="AG7" i="12"/>
  <c r="AI7" i="12" s="1"/>
  <c r="S7" i="12"/>
  <c r="U7" i="12" s="1"/>
  <c r="BP6" i="12"/>
  <c r="BR6" i="12" s="1"/>
  <c r="BB6" i="12"/>
  <c r="BD6" i="12" s="1"/>
  <c r="AN6" i="12"/>
  <c r="AP6" i="12" s="1"/>
  <c r="Z6" i="12"/>
  <c r="AB6" i="12" s="1"/>
  <c r="L6" i="12"/>
  <c r="N6" i="12" s="1"/>
  <c r="BI5" i="12"/>
  <c r="BK5" i="12" s="1"/>
  <c r="AU5" i="12"/>
  <c r="AW5" i="12" s="1"/>
  <c r="AG5" i="12"/>
  <c r="AI5" i="12" s="1"/>
  <c r="S5" i="12"/>
  <c r="U5" i="12" s="1"/>
  <c r="BP4" i="12"/>
  <c r="BR4" i="12" s="1"/>
  <c r="BB4" i="12"/>
  <c r="BD4" i="12" s="1"/>
  <c r="AN4" i="12"/>
  <c r="AP4" i="12" s="1"/>
  <c r="Z4" i="12"/>
  <c r="AB4" i="12" s="1"/>
  <c r="L4" i="12"/>
  <c r="N4" i="12" s="1"/>
  <c r="BI3" i="12"/>
  <c r="AU3" i="12"/>
  <c r="AG3" i="12"/>
  <c r="S3" i="12"/>
  <c r="AG14" i="12"/>
  <c r="AI14" i="12" s="1"/>
  <c r="BI13" i="12"/>
  <c r="BK13" i="12" s="1"/>
  <c r="AU13" i="12"/>
  <c r="AW13" i="12" s="1"/>
  <c r="Z13" i="12"/>
  <c r="AB13" i="12" s="1"/>
  <c r="L13" i="12"/>
  <c r="N13" i="12" s="1"/>
  <c r="BI12" i="12"/>
  <c r="BK12" i="12" s="1"/>
  <c r="AU12" i="12"/>
  <c r="AW12" i="12" s="1"/>
  <c r="AG12" i="12"/>
  <c r="AI12" i="12" s="1"/>
  <c r="S12" i="12"/>
  <c r="U12" i="12" s="1"/>
  <c r="BP11" i="12"/>
  <c r="BR11" i="12" s="1"/>
  <c r="BB11" i="12"/>
  <c r="BD11" i="12" s="1"/>
  <c r="AN11" i="12"/>
  <c r="AP11" i="12" s="1"/>
  <c r="Z11" i="12"/>
  <c r="AB11" i="12" s="1"/>
  <c r="L11" i="12"/>
  <c r="N11" i="12" s="1"/>
  <c r="BI10" i="12"/>
  <c r="BK10" i="12" s="1"/>
  <c r="AU10" i="12"/>
  <c r="AW10" i="12" s="1"/>
  <c r="AG10" i="12"/>
  <c r="AI10" i="12" s="1"/>
  <c r="S10" i="12"/>
  <c r="U10" i="12" s="1"/>
  <c r="BP9" i="12"/>
  <c r="BR9" i="12" s="1"/>
  <c r="BB9" i="12"/>
  <c r="BD9" i="12" s="1"/>
  <c r="AN9" i="12"/>
  <c r="AP9" i="12" s="1"/>
  <c r="Z9" i="12"/>
  <c r="AB9" i="12" s="1"/>
  <c r="L9" i="12"/>
  <c r="N9" i="12" s="1"/>
  <c r="BI8" i="12"/>
  <c r="BK8" i="12" s="1"/>
  <c r="AU8" i="12"/>
  <c r="AW8" i="12" s="1"/>
  <c r="AG8" i="12"/>
  <c r="AI8" i="12" s="1"/>
  <c r="S8" i="12"/>
  <c r="U8" i="12" s="1"/>
  <c r="BP7" i="12"/>
  <c r="BR7" i="12" s="1"/>
  <c r="BB7" i="12"/>
  <c r="BD7" i="12" s="1"/>
  <c r="AN7" i="12"/>
  <c r="AP7" i="12" s="1"/>
  <c r="Z7" i="12"/>
  <c r="AB7" i="12" s="1"/>
  <c r="L7" i="12"/>
  <c r="N7" i="12" s="1"/>
  <c r="BI6" i="12"/>
  <c r="BK6" i="12" s="1"/>
  <c r="AU6" i="12"/>
  <c r="AW6" i="12" s="1"/>
  <c r="AG6" i="12"/>
  <c r="AI6" i="12" s="1"/>
  <c r="S6" i="12"/>
  <c r="U6" i="12" s="1"/>
  <c r="BP5" i="12"/>
  <c r="BR5" i="12" s="1"/>
  <c r="BB5" i="12"/>
  <c r="BD5" i="12" s="1"/>
  <c r="AN5" i="12"/>
  <c r="AP5" i="12" s="1"/>
  <c r="Z5" i="12"/>
  <c r="AB5" i="12" s="1"/>
  <c r="L5" i="12"/>
  <c r="N5" i="12" s="1"/>
  <c r="BI4" i="12"/>
  <c r="BK4" i="12" s="1"/>
  <c r="AU4" i="12"/>
  <c r="AW4" i="12" s="1"/>
  <c r="AG4" i="12"/>
  <c r="AI4" i="12" s="1"/>
  <c r="S4" i="12"/>
  <c r="U4" i="12" s="1"/>
  <c r="BP3" i="12"/>
  <c r="BB3" i="12"/>
  <c r="AN3" i="12"/>
  <c r="Z3" i="12"/>
  <c r="L3" i="12"/>
  <c r="Z24" i="12"/>
  <c r="AB24" i="12" s="1"/>
  <c r="Z14" i="12"/>
  <c r="AB14" i="12" s="1"/>
  <c r="Z28" i="12"/>
  <c r="AB28" i="12" s="1"/>
  <c r="G42" i="12"/>
  <c r="H42" i="12" s="1"/>
  <c r="Z27" i="12"/>
  <c r="AB27" i="12" s="1"/>
  <c r="Z20" i="12"/>
  <c r="AB20" i="12" s="1"/>
  <c r="G37" i="12"/>
  <c r="H37" i="12" s="1"/>
  <c r="BB30" i="12"/>
  <c r="BD30" i="12" s="1"/>
  <c r="BB29" i="12"/>
  <c r="BD29" i="12" s="1"/>
  <c r="G38" i="12"/>
  <c r="H38" i="12" s="1"/>
  <c r="Z25" i="12"/>
  <c r="AB25" i="12" s="1"/>
  <c r="Z18" i="12"/>
  <c r="AB18" i="12" s="1"/>
  <c r="G39" i="12"/>
  <c r="H39" i="12" s="1"/>
  <c r="Z30" i="12"/>
  <c r="AB30" i="12" s="1"/>
  <c r="Z29" i="12"/>
  <c r="AB29" i="12" s="1"/>
  <c r="Z23" i="12"/>
  <c r="AB23" i="12" s="1"/>
  <c r="Z26" i="12"/>
  <c r="AB26" i="12" s="1"/>
  <c r="Z16" i="12"/>
  <c r="AB16" i="12" s="1"/>
  <c r="G43" i="12"/>
  <c r="H43" i="12" s="1"/>
  <c r="G41" i="12"/>
  <c r="H41" i="12" s="1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BP36" i="11"/>
  <c r="BR36" i="11" s="1"/>
  <c r="AN36" i="11"/>
  <c r="AP36" i="11" s="1"/>
  <c r="L36" i="11"/>
  <c r="N36" i="11" s="1"/>
  <c r="BI35" i="11"/>
  <c r="BK35" i="11" s="1"/>
  <c r="AU35" i="11"/>
  <c r="AW35" i="11" s="1"/>
  <c r="AG35" i="11"/>
  <c r="AI35" i="11" s="1"/>
  <c r="S35" i="11"/>
  <c r="U35" i="11" s="1"/>
  <c r="BI34" i="11"/>
  <c r="BK34" i="11" s="1"/>
  <c r="AU34" i="11"/>
  <c r="AW34" i="11" s="1"/>
  <c r="AG34" i="11"/>
  <c r="AI34" i="11" s="1"/>
  <c r="S34" i="11"/>
  <c r="U34" i="11" s="1"/>
  <c r="BP33" i="11"/>
  <c r="BR33" i="11" s="1"/>
  <c r="I36" i="11"/>
  <c r="G47" i="11"/>
  <c r="H47" i="11" s="1"/>
  <c r="G43" i="11"/>
  <c r="H43" i="11" s="1"/>
  <c r="BI36" i="11"/>
  <c r="BK36" i="11" s="1"/>
  <c r="AU36" i="11"/>
  <c r="AW36" i="11" s="1"/>
  <c r="AG36" i="11"/>
  <c r="AI36" i="11" s="1"/>
  <c r="S36" i="11"/>
  <c r="U36" i="11" s="1"/>
  <c r="BP35" i="11"/>
  <c r="BR35" i="11" s="1"/>
  <c r="AN35" i="11"/>
  <c r="AP35" i="11" s="1"/>
  <c r="L35" i="11"/>
  <c r="N35" i="11" s="1"/>
  <c r="BP34" i="11"/>
  <c r="BR34" i="11" s="1"/>
  <c r="AN34" i="11"/>
  <c r="AP34" i="11" s="1"/>
  <c r="L34" i="11"/>
  <c r="N34" i="11" s="1"/>
  <c r="BI33" i="11"/>
  <c r="BK33" i="11" s="1"/>
  <c r="AU33" i="11"/>
  <c r="AW33" i="11" s="1"/>
  <c r="AG33" i="11"/>
  <c r="AI33" i="11" s="1"/>
  <c r="S33" i="11"/>
  <c r="U33" i="11" s="1"/>
  <c r="BP32" i="11"/>
  <c r="BR32" i="11" s="1"/>
  <c r="G50" i="11"/>
  <c r="H50" i="11" s="1"/>
  <c r="G42" i="11"/>
  <c r="H42" i="11" s="1"/>
  <c r="BI32" i="11"/>
  <c r="BK32" i="11" s="1"/>
  <c r="BB32" i="11"/>
  <c r="BD32" i="11" s="1"/>
  <c r="AN32" i="11"/>
  <c r="AP32" i="11" s="1"/>
  <c r="L32" i="11"/>
  <c r="N32" i="11" s="1"/>
  <c r="BI31" i="11"/>
  <c r="BK31" i="11" s="1"/>
  <c r="AU31" i="11"/>
  <c r="AW31" i="11" s="1"/>
  <c r="AG31" i="11"/>
  <c r="AI31" i="11" s="1"/>
  <c r="S31" i="11"/>
  <c r="U31" i="11" s="1"/>
  <c r="BP30" i="11"/>
  <c r="BR30" i="11" s="1"/>
  <c r="BB30" i="11"/>
  <c r="BD30" i="11" s="1"/>
  <c r="AN30" i="11"/>
  <c r="AP30" i="11" s="1"/>
  <c r="L30" i="11"/>
  <c r="N30" i="11" s="1"/>
  <c r="BI29" i="11"/>
  <c r="BK29" i="11" s="1"/>
  <c r="AU29" i="11"/>
  <c r="AW29" i="11" s="1"/>
  <c r="AG29" i="11"/>
  <c r="AI29" i="11" s="1"/>
  <c r="S29" i="11"/>
  <c r="U29" i="11" s="1"/>
  <c r="G46" i="11"/>
  <c r="H46" i="11" s="1"/>
  <c r="AN33" i="11"/>
  <c r="AP33" i="11" s="1"/>
  <c r="L33" i="11"/>
  <c r="N33" i="11" s="1"/>
  <c r="AU32" i="11"/>
  <c r="AW32" i="11" s="1"/>
  <c r="AG32" i="11"/>
  <c r="AI32" i="11" s="1"/>
  <c r="S32" i="11"/>
  <c r="U32" i="11" s="1"/>
  <c r="BP31" i="11"/>
  <c r="BR31" i="11" s="1"/>
  <c r="BB31" i="11"/>
  <c r="BD31" i="11" s="1"/>
  <c r="AN31" i="11"/>
  <c r="AP31" i="11" s="1"/>
  <c r="AN29" i="11"/>
  <c r="AP29" i="11" s="1"/>
  <c r="BI28" i="11"/>
  <c r="BK28" i="11" s="1"/>
  <c r="AU28" i="11"/>
  <c r="AW28" i="11" s="1"/>
  <c r="AG28" i="11"/>
  <c r="AI28" i="11" s="1"/>
  <c r="S28" i="11"/>
  <c r="U28" i="11" s="1"/>
  <c r="BP27" i="11"/>
  <c r="BR27" i="11" s="1"/>
  <c r="BB27" i="11"/>
  <c r="BD27" i="11" s="1"/>
  <c r="AN27" i="11"/>
  <c r="AP27" i="11" s="1"/>
  <c r="L27" i="11"/>
  <c r="N27" i="11" s="1"/>
  <c r="BI26" i="11"/>
  <c r="BK26" i="11" s="1"/>
  <c r="AU26" i="11"/>
  <c r="AW26" i="11" s="1"/>
  <c r="AG26" i="11"/>
  <c r="AI26" i="11" s="1"/>
  <c r="S26" i="11"/>
  <c r="U26" i="11" s="1"/>
  <c r="BP25" i="11"/>
  <c r="BR25" i="11" s="1"/>
  <c r="BB25" i="11"/>
  <c r="BD25" i="11" s="1"/>
  <c r="AN25" i="11"/>
  <c r="AP25" i="11" s="1"/>
  <c r="L25" i="11"/>
  <c r="N25" i="11" s="1"/>
  <c r="BI24" i="11"/>
  <c r="BK24" i="11" s="1"/>
  <c r="AU24" i="11"/>
  <c r="AW24" i="11" s="1"/>
  <c r="AG24" i="11"/>
  <c r="AI24" i="11" s="1"/>
  <c r="S24" i="11"/>
  <c r="U24" i="11" s="1"/>
  <c r="BP23" i="11"/>
  <c r="BR23" i="11" s="1"/>
  <c r="BB23" i="11"/>
  <c r="BD23" i="11" s="1"/>
  <c r="AN23" i="11"/>
  <c r="AP23" i="11" s="1"/>
  <c r="L23" i="11"/>
  <c r="N23" i="11" s="1"/>
  <c r="BI22" i="11"/>
  <c r="BK22" i="11" s="1"/>
  <c r="AU22" i="11"/>
  <c r="AW22" i="11" s="1"/>
  <c r="AG22" i="11"/>
  <c r="AI22" i="11" s="1"/>
  <c r="BI30" i="11"/>
  <c r="BK30" i="11" s="1"/>
  <c r="AG30" i="11"/>
  <c r="AI30" i="11" s="1"/>
  <c r="L31" i="11"/>
  <c r="N31" i="11" s="1"/>
  <c r="S30" i="11"/>
  <c r="U30" i="11" s="1"/>
  <c r="BP29" i="11"/>
  <c r="BR29" i="11" s="1"/>
  <c r="L29" i="11"/>
  <c r="N29" i="11" s="1"/>
  <c r="BP28" i="11"/>
  <c r="BR28" i="11" s="1"/>
  <c r="BB28" i="11"/>
  <c r="BD28" i="11" s="1"/>
  <c r="AN28" i="11"/>
  <c r="AP28" i="11" s="1"/>
  <c r="L28" i="11"/>
  <c r="N28" i="11" s="1"/>
  <c r="BI27" i="11"/>
  <c r="BK27" i="11" s="1"/>
  <c r="AU27" i="11"/>
  <c r="AW27" i="11" s="1"/>
  <c r="AG27" i="11"/>
  <c r="AI27" i="11" s="1"/>
  <c r="S27" i="11"/>
  <c r="U27" i="11" s="1"/>
  <c r="BP26" i="11"/>
  <c r="BR26" i="11" s="1"/>
  <c r="BB26" i="11"/>
  <c r="BD26" i="11" s="1"/>
  <c r="AN26" i="11"/>
  <c r="AP26" i="11" s="1"/>
  <c r="L26" i="11"/>
  <c r="N26" i="11" s="1"/>
  <c r="BI25" i="11"/>
  <c r="BK25" i="11" s="1"/>
  <c r="AU25" i="11"/>
  <c r="AW25" i="11" s="1"/>
  <c r="AU30" i="11"/>
  <c r="AW30" i="11" s="1"/>
  <c r="BP24" i="11"/>
  <c r="BR24" i="11" s="1"/>
  <c r="L24" i="11"/>
  <c r="N24" i="11" s="1"/>
  <c r="AU23" i="11"/>
  <c r="AW23" i="11" s="1"/>
  <c r="AN22" i="11"/>
  <c r="AP22" i="11" s="1"/>
  <c r="S22" i="11"/>
  <c r="U22" i="11" s="1"/>
  <c r="BP21" i="11"/>
  <c r="BR21" i="11" s="1"/>
  <c r="BB21" i="11"/>
  <c r="BD21" i="11" s="1"/>
  <c r="AN21" i="11"/>
  <c r="AP21" i="11" s="1"/>
  <c r="L21" i="11"/>
  <c r="N21" i="11" s="1"/>
  <c r="BI20" i="11"/>
  <c r="BK20" i="11" s="1"/>
  <c r="AU20" i="11"/>
  <c r="AW20" i="11" s="1"/>
  <c r="AG20" i="11"/>
  <c r="AI20" i="11" s="1"/>
  <c r="S20" i="11"/>
  <c r="U20" i="11" s="1"/>
  <c r="BP19" i="11"/>
  <c r="BR19" i="11" s="1"/>
  <c r="BB19" i="11"/>
  <c r="BD19" i="11" s="1"/>
  <c r="AN19" i="11"/>
  <c r="AP19" i="11" s="1"/>
  <c r="L19" i="11"/>
  <c r="N19" i="11" s="1"/>
  <c r="BI18" i="11"/>
  <c r="BK18" i="11" s="1"/>
  <c r="AU18" i="11"/>
  <c r="AW18" i="11" s="1"/>
  <c r="AG18" i="11"/>
  <c r="AI18" i="11" s="1"/>
  <c r="S18" i="11"/>
  <c r="U18" i="11" s="1"/>
  <c r="BP17" i="11"/>
  <c r="BR17" i="11" s="1"/>
  <c r="BB17" i="11"/>
  <c r="BD17" i="11" s="1"/>
  <c r="AN17" i="11"/>
  <c r="AP17" i="11" s="1"/>
  <c r="L17" i="11"/>
  <c r="N17" i="11" s="1"/>
  <c r="BI16" i="11"/>
  <c r="BK16" i="11" s="1"/>
  <c r="AU16" i="11"/>
  <c r="AW16" i="11" s="1"/>
  <c r="AG16" i="11"/>
  <c r="AI16" i="11" s="1"/>
  <c r="S16" i="11"/>
  <c r="U16" i="11" s="1"/>
  <c r="BP15" i="11"/>
  <c r="BR15" i="11" s="1"/>
  <c r="BB15" i="11"/>
  <c r="BD15" i="11" s="1"/>
  <c r="AN15" i="11"/>
  <c r="AP15" i="11" s="1"/>
  <c r="L15" i="11"/>
  <c r="N15" i="11" s="1"/>
  <c r="BB29" i="11"/>
  <c r="BD29" i="11" s="1"/>
  <c r="AG25" i="11"/>
  <c r="AI25" i="11" s="1"/>
  <c r="BB24" i="11"/>
  <c r="BD24" i="11" s="1"/>
  <c r="AG23" i="11"/>
  <c r="AI23" i="11" s="1"/>
  <c r="AN24" i="11"/>
  <c r="AP24" i="11" s="1"/>
  <c r="S23" i="11"/>
  <c r="U23" i="11" s="1"/>
  <c r="BP22" i="11"/>
  <c r="BR22" i="11" s="1"/>
  <c r="L22" i="11"/>
  <c r="N22" i="11" s="1"/>
  <c r="BI21" i="11"/>
  <c r="BK21" i="11" s="1"/>
  <c r="AU21" i="11"/>
  <c r="AW21" i="11" s="1"/>
  <c r="AG21" i="11"/>
  <c r="AI21" i="11" s="1"/>
  <c r="S21" i="11"/>
  <c r="U21" i="11" s="1"/>
  <c r="BP20" i="11"/>
  <c r="BR20" i="11" s="1"/>
  <c r="BB20" i="11"/>
  <c r="BD20" i="11" s="1"/>
  <c r="AN20" i="11"/>
  <c r="AP20" i="11" s="1"/>
  <c r="L20" i="11"/>
  <c r="N20" i="11" s="1"/>
  <c r="BI19" i="11"/>
  <c r="BK19" i="11" s="1"/>
  <c r="AU19" i="11"/>
  <c r="AW19" i="11" s="1"/>
  <c r="AG19" i="11"/>
  <c r="AI19" i="11" s="1"/>
  <c r="S19" i="11"/>
  <c r="U19" i="11" s="1"/>
  <c r="BP18" i="11"/>
  <c r="BR18" i="11" s="1"/>
  <c r="BB18" i="11"/>
  <c r="BD18" i="11" s="1"/>
  <c r="AN18" i="11"/>
  <c r="AP18" i="11" s="1"/>
  <c r="L18" i="11"/>
  <c r="N18" i="11" s="1"/>
  <c r="BI17" i="11"/>
  <c r="BK17" i="11" s="1"/>
  <c r="AU17" i="11"/>
  <c r="AW17" i="11" s="1"/>
  <c r="AG17" i="11"/>
  <c r="AI17" i="11" s="1"/>
  <c r="S17" i="11"/>
  <c r="U17" i="11" s="1"/>
  <c r="BP16" i="11"/>
  <c r="BR16" i="11" s="1"/>
  <c r="BB16" i="11"/>
  <c r="BD16" i="11" s="1"/>
  <c r="AN16" i="11"/>
  <c r="AP16" i="11" s="1"/>
  <c r="L16" i="11"/>
  <c r="N16" i="11" s="1"/>
  <c r="BI15" i="11"/>
  <c r="BK15" i="11" s="1"/>
  <c r="AU15" i="11"/>
  <c r="AW15" i="11" s="1"/>
  <c r="AG15" i="11"/>
  <c r="AI15" i="11" s="1"/>
  <c r="S15" i="11"/>
  <c r="U15" i="11" s="1"/>
  <c r="BP14" i="11"/>
  <c r="BR14" i="11" s="1"/>
  <c r="BB14" i="11"/>
  <c r="BD14" i="11" s="1"/>
  <c r="AN14" i="11"/>
  <c r="AP14" i="11" s="1"/>
  <c r="L14" i="11"/>
  <c r="N14" i="11" s="1"/>
  <c r="BI13" i="11"/>
  <c r="BK13" i="11" s="1"/>
  <c r="AU13" i="11"/>
  <c r="AW13" i="11" s="1"/>
  <c r="AG13" i="11"/>
  <c r="AI13" i="11" s="1"/>
  <c r="S13" i="11"/>
  <c r="U13" i="11" s="1"/>
  <c r="BP12" i="11"/>
  <c r="BR12" i="11" s="1"/>
  <c r="BB12" i="11"/>
  <c r="BD12" i="11" s="1"/>
  <c r="AN12" i="11"/>
  <c r="AP12" i="11" s="1"/>
  <c r="L12" i="11"/>
  <c r="N12" i="11" s="1"/>
  <c r="BI11" i="11"/>
  <c r="BK11" i="11" s="1"/>
  <c r="AU11" i="11"/>
  <c r="AW11" i="11" s="1"/>
  <c r="AG11" i="11"/>
  <c r="AI11" i="11" s="1"/>
  <c r="S11" i="11"/>
  <c r="U11" i="11" s="1"/>
  <c r="BP10" i="11"/>
  <c r="BR10" i="11" s="1"/>
  <c r="BB10" i="11"/>
  <c r="BD10" i="11" s="1"/>
  <c r="AN10" i="11"/>
  <c r="AP10" i="11" s="1"/>
  <c r="L10" i="11"/>
  <c r="N10" i="11" s="1"/>
  <c r="BI9" i="11"/>
  <c r="BK9" i="11" s="1"/>
  <c r="AU9" i="11"/>
  <c r="AW9" i="11" s="1"/>
  <c r="AG9" i="11"/>
  <c r="AI9" i="11" s="1"/>
  <c r="S9" i="11"/>
  <c r="U9" i="11" s="1"/>
  <c r="BP8" i="11"/>
  <c r="BR8" i="11" s="1"/>
  <c r="BB8" i="11"/>
  <c r="BD8" i="11" s="1"/>
  <c r="AN8" i="11"/>
  <c r="AP8" i="11" s="1"/>
  <c r="L8" i="11"/>
  <c r="N8" i="11" s="1"/>
  <c r="BI7" i="11"/>
  <c r="BK7" i="11" s="1"/>
  <c r="AU7" i="11"/>
  <c r="AW7" i="11" s="1"/>
  <c r="AG7" i="11"/>
  <c r="AI7" i="11" s="1"/>
  <c r="S7" i="11"/>
  <c r="U7" i="11" s="1"/>
  <c r="BP6" i="11"/>
  <c r="BR6" i="11" s="1"/>
  <c r="BB6" i="11"/>
  <c r="BD6" i="11" s="1"/>
  <c r="AN6" i="11"/>
  <c r="AP6" i="11" s="1"/>
  <c r="BI23" i="11"/>
  <c r="BK23" i="11" s="1"/>
  <c r="BB22" i="11"/>
  <c r="BD22" i="11" s="1"/>
  <c r="S25" i="11"/>
  <c r="U25" i="11" s="1"/>
  <c r="BI14" i="11"/>
  <c r="BK14" i="11" s="1"/>
  <c r="AG14" i="11"/>
  <c r="AI14" i="11" s="1"/>
  <c r="S14" i="11"/>
  <c r="U14" i="11" s="1"/>
  <c r="BP13" i="11"/>
  <c r="BR13" i="11" s="1"/>
  <c r="BB13" i="11"/>
  <c r="BD13" i="11" s="1"/>
  <c r="AN13" i="11"/>
  <c r="AP13" i="11" s="1"/>
  <c r="L13" i="11"/>
  <c r="N13" i="11" s="1"/>
  <c r="BI12" i="11"/>
  <c r="BK12" i="11" s="1"/>
  <c r="AU12" i="11"/>
  <c r="AW12" i="11" s="1"/>
  <c r="AG12" i="11"/>
  <c r="AI12" i="11" s="1"/>
  <c r="S12" i="11"/>
  <c r="U12" i="11" s="1"/>
  <c r="BP11" i="11"/>
  <c r="BR11" i="11" s="1"/>
  <c r="BB11" i="11"/>
  <c r="BD11" i="11" s="1"/>
  <c r="AN11" i="11"/>
  <c r="AP11" i="11" s="1"/>
  <c r="L11" i="11"/>
  <c r="N11" i="11" s="1"/>
  <c r="BI10" i="11"/>
  <c r="BK10" i="11" s="1"/>
  <c r="AU10" i="11"/>
  <c r="AW10" i="11" s="1"/>
  <c r="AG10" i="11"/>
  <c r="AI10" i="11" s="1"/>
  <c r="S10" i="11"/>
  <c r="U10" i="11" s="1"/>
  <c r="BP9" i="11"/>
  <c r="BR9" i="11" s="1"/>
  <c r="BB9" i="11"/>
  <c r="BD9" i="11" s="1"/>
  <c r="AU14" i="11"/>
  <c r="AW14" i="11" s="1"/>
  <c r="AU8" i="11"/>
  <c r="AW8" i="11" s="1"/>
  <c r="S8" i="11"/>
  <c r="U8" i="11" s="1"/>
  <c r="Z9" i="11"/>
  <c r="AB9" i="11" s="1"/>
  <c r="BB7" i="11"/>
  <c r="BD7" i="11" s="1"/>
  <c r="Z7" i="11"/>
  <c r="AB7" i="11" s="1"/>
  <c r="BI6" i="11"/>
  <c r="BK6" i="11" s="1"/>
  <c r="S6" i="11"/>
  <c r="U6" i="11" s="1"/>
  <c r="BP5" i="11"/>
  <c r="BR5" i="11" s="1"/>
  <c r="BB5" i="11"/>
  <c r="BD5" i="11" s="1"/>
  <c r="AN5" i="11"/>
  <c r="AP5" i="11" s="1"/>
  <c r="Z5" i="11"/>
  <c r="AB5" i="11" s="1"/>
  <c r="L5" i="11"/>
  <c r="N5" i="11" s="1"/>
  <c r="BI4" i="11"/>
  <c r="BK4" i="11" s="1"/>
  <c r="AU4" i="11"/>
  <c r="AW4" i="11" s="1"/>
  <c r="AG4" i="11"/>
  <c r="AI4" i="11" s="1"/>
  <c r="S4" i="11"/>
  <c r="U4" i="11" s="1"/>
  <c r="BP3" i="11"/>
  <c r="BB3" i="11"/>
  <c r="BI8" i="11"/>
  <c r="BK8" i="11" s="1"/>
  <c r="AG8" i="11"/>
  <c r="AI8" i="11" s="1"/>
  <c r="AU6" i="11"/>
  <c r="AW6" i="11" s="1"/>
  <c r="AN9" i="11"/>
  <c r="AP9" i="11" s="1"/>
  <c r="L9" i="11"/>
  <c r="N9" i="11" s="1"/>
  <c r="BP7" i="11"/>
  <c r="BR7" i="11" s="1"/>
  <c r="AN7" i="11"/>
  <c r="AP7" i="11" s="1"/>
  <c r="L7" i="11"/>
  <c r="N7" i="11" s="1"/>
  <c r="AG6" i="11"/>
  <c r="AI6" i="11" s="1"/>
  <c r="L6" i="11"/>
  <c r="N6" i="11" s="1"/>
  <c r="BI5" i="11"/>
  <c r="BK5" i="11" s="1"/>
  <c r="AU5" i="11"/>
  <c r="AW5" i="11" s="1"/>
  <c r="AG5" i="11"/>
  <c r="AI5" i="11" s="1"/>
  <c r="S5" i="11"/>
  <c r="U5" i="11" s="1"/>
  <c r="BP4" i="11"/>
  <c r="BR4" i="11" s="1"/>
  <c r="BB4" i="11"/>
  <c r="BD4" i="11" s="1"/>
  <c r="Z4" i="11"/>
  <c r="AB4" i="11" s="1"/>
  <c r="AU3" i="11"/>
  <c r="AG3" i="11"/>
  <c r="S3" i="11"/>
  <c r="AN4" i="11"/>
  <c r="AP4" i="11" s="1"/>
  <c r="BI3" i="11"/>
  <c r="AN3" i="11"/>
  <c r="Z3" i="11"/>
  <c r="L3" i="11"/>
  <c r="L4" i="11"/>
  <c r="N4" i="11" s="1"/>
  <c r="Z36" i="11"/>
  <c r="AB36" i="11" s="1"/>
  <c r="Z34" i="11"/>
  <c r="AB34" i="11" s="1"/>
  <c r="Z31" i="11"/>
  <c r="AB31" i="11" s="1"/>
  <c r="Z29" i="11"/>
  <c r="AB29" i="11" s="1"/>
  <c r="Z19" i="11"/>
  <c r="AB19" i="11" s="1"/>
  <c r="Z20" i="11"/>
  <c r="AB20" i="11" s="1"/>
  <c r="Z12" i="11"/>
  <c r="AB12" i="11" s="1"/>
  <c r="Z24" i="11"/>
  <c r="AB24" i="11" s="1"/>
  <c r="BB33" i="11"/>
  <c r="BD33" i="11" s="1"/>
  <c r="I3" i="11"/>
  <c r="Z33" i="11"/>
  <c r="AB33" i="11" s="1"/>
  <c r="Z27" i="11"/>
  <c r="AB27" i="11" s="1"/>
  <c r="Z28" i="11"/>
  <c r="AB28" i="11" s="1"/>
  <c r="Z17" i="11"/>
  <c r="AB17" i="11" s="1"/>
  <c r="Z18" i="11"/>
  <c r="AB18" i="11" s="1"/>
  <c r="Z10" i="11"/>
  <c r="AB10" i="11" s="1"/>
  <c r="Z13" i="11"/>
  <c r="AB13" i="11" s="1"/>
  <c r="G49" i="11"/>
  <c r="H49" i="11" s="1"/>
  <c r="G48" i="11"/>
  <c r="H48" i="11" s="1"/>
  <c r="G45" i="11"/>
  <c r="H45" i="11" s="1"/>
  <c r="G44" i="11"/>
  <c r="H44" i="11" s="1"/>
  <c r="Z32" i="11"/>
  <c r="AB32" i="11" s="1"/>
  <c r="Z25" i="11"/>
  <c r="AB25" i="11" s="1"/>
  <c r="Z26" i="11"/>
  <c r="AB26" i="11" s="1"/>
  <c r="Z15" i="11"/>
  <c r="AB15" i="11" s="1"/>
  <c r="Z16" i="11"/>
  <c r="AB16" i="11" s="1"/>
  <c r="Z8" i="11"/>
  <c r="AB8" i="11" s="1"/>
  <c r="Z11" i="11"/>
  <c r="AB11" i="11" s="1"/>
  <c r="BB36" i="11"/>
  <c r="BD36" i="11" s="1"/>
  <c r="BB35" i="11"/>
  <c r="BD35" i="11" s="1"/>
  <c r="Z35" i="11"/>
  <c r="AB35" i="11" s="1"/>
  <c r="Z30" i="11"/>
  <c r="AB30" i="11" s="1"/>
  <c r="Z23" i="11"/>
  <c r="AB23" i="11" s="1"/>
  <c r="Z21" i="11"/>
  <c r="AB21" i="11" s="1"/>
  <c r="Z22" i="11"/>
  <c r="AB22" i="11" s="1"/>
  <c r="Z14" i="11"/>
  <c r="AB14" i="11" s="1"/>
  <c r="Z6" i="11"/>
  <c r="AB6" i="11" s="1"/>
  <c r="BB34" i="11"/>
  <c r="BD34" i="11" s="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AC34" i="8"/>
  <c r="AC33" i="8" s="1"/>
  <c r="AC32" i="8" s="1"/>
  <c r="AC31" i="8" s="1"/>
  <c r="AC30" i="8" s="1"/>
  <c r="AC29" i="8" s="1"/>
  <c r="AC28" i="8" s="1"/>
  <c r="AC27" i="8" s="1"/>
  <c r="AC26" i="8" s="1"/>
  <c r="AC25" i="8" s="1"/>
  <c r="AC24" i="8" s="1"/>
  <c r="AC23" i="8" s="1"/>
  <c r="AC22" i="8" s="1"/>
  <c r="AC21" i="8" s="1"/>
  <c r="AC20" i="8" s="1"/>
  <c r="AC19" i="8" s="1"/>
  <c r="AC18" i="8" s="1"/>
  <c r="AC17" i="8" s="1"/>
  <c r="AC16" i="8" s="1"/>
  <c r="AC15" i="8" s="1"/>
  <c r="AC14" i="8" s="1"/>
  <c r="AC13" i="8" s="1"/>
  <c r="AC12" i="8" s="1"/>
  <c r="AC11" i="8" s="1"/>
  <c r="AC10" i="8" s="1"/>
  <c r="AC9" i="8" s="1"/>
  <c r="AC8" i="8" s="1"/>
  <c r="AC7" i="8" s="1"/>
  <c r="AC6" i="8" s="1"/>
  <c r="AC5" i="8" s="1"/>
  <c r="AC4" i="8" s="1"/>
  <c r="AX34" i="8"/>
  <c r="AX33" i="8" s="1"/>
  <c r="AX32" i="8" s="1"/>
  <c r="AX31" i="8" s="1"/>
  <c r="AX30" i="8" s="1"/>
  <c r="AX29" i="8" s="1"/>
  <c r="AX28" i="8" s="1"/>
  <c r="AX27" i="8" s="1"/>
  <c r="AX26" i="8" s="1"/>
  <c r="AX25" i="8" s="1"/>
  <c r="AX24" i="8" s="1"/>
  <c r="AX23" i="8" s="1"/>
  <c r="AX22" i="8" s="1"/>
  <c r="AX21" i="8" s="1"/>
  <c r="AX20" i="8" s="1"/>
  <c r="AX19" i="8" s="1"/>
  <c r="AX18" i="8" s="1"/>
  <c r="AX17" i="8" s="1"/>
  <c r="AX16" i="8" s="1"/>
  <c r="AX15" i="8" s="1"/>
  <c r="AX14" i="8" s="1"/>
  <c r="AX13" i="8" s="1"/>
  <c r="AX12" i="8" s="1"/>
  <c r="AX11" i="8" s="1"/>
  <c r="AX10" i="8" s="1"/>
  <c r="AX9" i="8" s="1"/>
  <c r="AX8" i="8" s="1"/>
  <c r="AX7" i="8" s="1"/>
  <c r="AX6" i="8" s="1"/>
  <c r="AX5" i="8" s="1"/>
  <c r="AX4" i="8" s="1"/>
  <c r="AJ34" i="8"/>
  <c r="AJ33" i="8" s="1"/>
  <c r="AJ32" i="8" s="1"/>
  <c r="AJ31" i="8" s="1"/>
  <c r="AJ30" i="8" s="1"/>
  <c r="AJ29" i="8" s="1"/>
  <c r="AJ28" i="8" s="1"/>
  <c r="AJ27" i="8" s="1"/>
  <c r="AJ26" i="8" s="1"/>
  <c r="AJ25" i="8" s="1"/>
  <c r="AJ24" i="8" s="1"/>
  <c r="AJ23" i="8" s="1"/>
  <c r="AJ22" i="8" s="1"/>
  <c r="AJ21" i="8" s="1"/>
  <c r="AJ20" i="8" s="1"/>
  <c r="AJ19" i="8" s="1"/>
  <c r="AJ18" i="8" s="1"/>
  <c r="AJ17" i="8" s="1"/>
  <c r="AJ16" i="8" s="1"/>
  <c r="AJ15" i="8" s="1"/>
  <c r="AJ14" i="8" s="1"/>
  <c r="AJ13" i="8" s="1"/>
  <c r="AJ12" i="8" s="1"/>
  <c r="AJ11" i="8" s="1"/>
  <c r="AJ10" i="8" s="1"/>
  <c r="AJ9" i="8" s="1"/>
  <c r="AJ8" i="8" s="1"/>
  <c r="AJ7" i="8" s="1"/>
  <c r="AJ6" i="8" s="1"/>
  <c r="AJ5" i="8" s="1"/>
  <c r="AJ4" i="8" s="1"/>
  <c r="V33" i="8"/>
  <c r="V32" i="8" s="1"/>
  <c r="V31" i="8" s="1"/>
  <c r="V30" i="8" s="1"/>
  <c r="V29" i="8" s="1"/>
  <c r="V28" i="8" s="1"/>
  <c r="V27" i="8" s="1"/>
  <c r="V26" i="8" s="1"/>
  <c r="V25" i="8" s="1"/>
  <c r="V24" i="8" s="1"/>
  <c r="V23" i="8" s="1"/>
  <c r="V22" i="8" s="1"/>
  <c r="V21" i="8" s="1"/>
  <c r="V20" i="8" s="1"/>
  <c r="V19" i="8" s="1"/>
  <c r="V18" i="8" s="1"/>
  <c r="V17" i="8" s="1"/>
  <c r="V16" i="8" s="1"/>
  <c r="V15" i="8" s="1"/>
  <c r="V14" i="8" s="1"/>
  <c r="V13" i="8" s="1"/>
  <c r="V12" i="8" s="1"/>
  <c r="V11" i="8" s="1"/>
  <c r="V10" i="8" s="1"/>
  <c r="V9" i="8" s="1"/>
  <c r="V8" i="8" s="1"/>
  <c r="V7" i="8" s="1"/>
  <c r="V6" i="8" s="1"/>
  <c r="V5" i="8" s="1"/>
  <c r="V4" i="8" s="1"/>
  <c r="BS34" i="8"/>
  <c r="BS33" i="8" s="1"/>
  <c r="BS32" i="8" s="1"/>
  <c r="BS31" i="8" s="1"/>
  <c r="BS30" i="8" s="1"/>
  <c r="BS29" i="8" s="1"/>
  <c r="BS28" i="8" s="1"/>
  <c r="BS27" i="8" s="1"/>
  <c r="BS26" i="8" s="1"/>
  <c r="BS25" i="8" s="1"/>
  <c r="BS24" i="8" s="1"/>
  <c r="BS23" i="8" s="1"/>
  <c r="BS22" i="8" s="1"/>
  <c r="BS21" i="8" s="1"/>
  <c r="BS20" i="8" s="1"/>
  <c r="BS19" i="8" s="1"/>
  <c r="BS18" i="8" s="1"/>
  <c r="BS17" i="8" s="1"/>
  <c r="BS16" i="8" s="1"/>
  <c r="BS15" i="8" s="1"/>
  <c r="BS14" i="8" s="1"/>
  <c r="BS13" i="8" s="1"/>
  <c r="BS12" i="8" s="1"/>
  <c r="BS11" i="8" s="1"/>
  <c r="BS10" i="8" s="1"/>
  <c r="BS9" i="8" s="1"/>
  <c r="BS8" i="8" s="1"/>
  <c r="BS7" i="8" s="1"/>
  <c r="BS6" i="8" s="1"/>
  <c r="BS5" i="8" s="1"/>
  <c r="BS4" i="8" s="1"/>
  <c r="BE34" i="8"/>
  <c r="BE33" i="8" s="1"/>
  <c r="BE32" i="8" s="1"/>
  <c r="BE31" i="8" s="1"/>
  <c r="BE30" i="8" s="1"/>
  <c r="BE29" i="8" s="1"/>
  <c r="BE28" i="8" s="1"/>
  <c r="BE27" i="8" s="1"/>
  <c r="BE26" i="8" s="1"/>
  <c r="BE25" i="8" s="1"/>
  <c r="BE24" i="8" s="1"/>
  <c r="BE23" i="8" s="1"/>
  <c r="BE22" i="8" s="1"/>
  <c r="BE21" i="8" s="1"/>
  <c r="BE20" i="8" s="1"/>
  <c r="BE19" i="8" s="1"/>
  <c r="BE18" i="8" s="1"/>
  <c r="BE17" i="8" s="1"/>
  <c r="BE16" i="8" s="1"/>
  <c r="BE15" i="8" s="1"/>
  <c r="BE14" i="8" s="1"/>
  <c r="BE13" i="8" s="1"/>
  <c r="BE12" i="8" s="1"/>
  <c r="BE11" i="8" s="1"/>
  <c r="BE10" i="8" s="1"/>
  <c r="BE9" i="8" s="1"/>
  <c r="BE8" i="8" s="1"/>
  <c r="BE7" i="8" s="1"/>
  <c r="BE6" i="8" s="1"/>
  <c r="BE5" i="8" s="1"/>
  <c r="BE4" i="8" s="1"/>
  <c r="AQ34" i="8"/>
  <c r="AQ33" i="8" s="1"/>
  <c r="AQ32" i="8" s="1"/>
  <c r="AQ31" i="8" s="1"/>
  <c r="AQ30" i="8" s="1"/>
  <c r="AQ29" i="8" s="1"/>
  <c r="AQ28" i="8" s="1"/>
  <c r="AQ27" i="8" s="1"/>
  <c r="AQ26" i="8" s="1"/>
  <c r="AQ25" i="8" s="1"/>
  <c r="AQ24" i="8" s="1"/>
  <c r="AQ23" i="8" s="1"/>
  <c r="AQ22" i="8" s="1"/>
  <c r="AQ21" i="8" s="1"/>
  <c r="AQ20" i="8" s="1"/>
  <c r="AQ19" i="8" s="1"/>
  <c r="AQ18" i="8" s="1"/>
  <c r="AQ17" i="8" s="1"/>
  <c r="AQ16" i="8" s="1"/>
  <c r="AQ15" i="8" s="1"/>
  <c r="AQ14" i="8" s="1"/>
  <c r="AQ13" i="8" s="1"/>
  <c r="AQ12" i="8" s="1"/>
  <c r="AQ11" i="8" s="1"/>
  <c r="AQ10" i="8" s="1"/>
  <c r="AQ9" i="8" s="1"/>
  <c r="AQ8" i="8" s="1"/>
  <c r="AQ7" i="8" s="1"/>
  <c r="AQ6" i="8" s="1"/>
  <c r="AQ5" i="8" s="1"/>
  <c r="AQ4" i="8" s="1"/>
  <c r="AZ24" i="8"/>
  <c r="AZ35" i="8"/>
  <c r="AZ34" i="8"/>
  <c r="AE4" i="8"/>
  <c r="AZ5" i="8"/>
  <c r="U3" i="8"/>
  <c r="T3" i="8"/>
  <c r="T4" i="8" s="1"/>
  <c r="T5" i="8" s="1"/>
  <c r="T6" i="8" s="1"/>
  <c r="T7" i="8" s="1"/>
  <c r="T8" i="8" s="1"/>
  <c r="T9" i="8" s="1"/>
  <c r="T10" i="8" s="1"/>
  <c r="T11" i="8" s="1"/>
  <c r="T12" i="8" s="1"/>
  <c r="T13" i="8" s="1"/>
  <c r="T14" i="8" s="1"/>
  <c r="T15" i="8" s="1"/>
  <c r="T16" i="8" s="1"/>
  <c r="T17" i="8" s="1"/>
  <c r="T18" i="8" s="1"/>
  <c r="T19" i="8" s="1"/>
  <c r="T20" i="8" s="1"/>
  <c r="T21" i="8" s="1"/>
  <c r="T22" i="8" s="1"/>
  <c r="T23" i="8" s="1"/>
  <c r="T24" i="8" s="1"/>
  <c r="T25" i="8" s="1"/>
  <c r="T26" i="8" s="1"/>
  <c r="T27" i="8" s="1"/>
  <c r="T28" i="8" s="1"/>
  <c r="T29" i="8" s="1"/>
  <c r="T30" i="8" s="1"/>
  <c r="T31" i="8" s="1"/>
  <c r="T32" i="8" s="1"/>
  <c r="T33" i="8" s="1"/>
  <c r="T34" i="8" s="1"/>
  <c r="T35" i="8" s="1"/>
  <c r="M3" i="8"/>
  <c r="M4" i="8" s="1"/>
  <c r="M5" i="8" s="1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N3" i="8"/>
  <c r="BQ3" i="8"/>
  <c r="BQ4" i="8" s="1"/>
  <c r="BQ5" i="8" s="1"/>
  <c r="BQ6" i="8" s="1"/>
  <c r="BQ7" i="8" s="1"/>
  <c r="BQ8" i="8" s="1"/>
  <c r="BQ9" i="8" s="1"/>
  <c r="BQ10" i="8" s="1"/>
  <c r="BQ11" i="8" s="1"/>
  <c r="BQ12" i="8" s="1"/>
  <c r="BQ13" i="8" s="1"/>
  <c r="BQ14" i="8" s="1"/>
  <c r="BQ15" i="8" s="1"/>
  <c r="BQ16" i="8" s="1"/>
  <c r="BQ17" i="8" s="1"/>
  <c r="BQ18" i="8" s="1"/>
  <c r="BQ19" i="8" s="1"/>
  <c r="BQ20" i="8" s="1"/>
  <c r="BQ21" i="8" s="1"/>
  <c r="BQ22" i="8" s="1"/>
  <c r="BQ23" i="8" s="1"/>
  <c r="BQ24" i="8" s="1"/>
  <c r="BQ25" i="8" s="1"/>
  <c r="BQ26" i="8" s="1"/>
  <c r="BQ27" i="8" s="1"/>
  <c r="BQ28" i="8" s="1"/>
  <c r="BQ29" i="8" s="1"/>
  <c r="BQ30" i="8" s="1"/>
  <c r="BQ31" i="8" s="1"/>
  <c r="BQ32" i="8" s="1"/>
  <c r="BQ33" i="8" s="1"/>
  <c r="BQ34" i="8" s="1"/>
  <c r="BQ35" i="8" s="1"/>
  <c r="BR3" i="8"/>
  <c r="AZ30" i="8"/>
  <c r="BG33" i="8"/>
  <c r="AZ33" i="8"/>
  <c r="BN33" i="8"/>
  <c r="BN32" i="8"/>
  <c r="AS4" i="8"/>
  <c r="AW3" i="8"/>
  <c r="AV3" i="8"/>
  <c r="AV4" i="8" s="1"/>
  <c r="AV5" i="8" s="1"/>
  <c r="AV6" i="8" s="1"/>
  <c r="AV7" i="8" s="1"/>
  <c r="AV8" i="8" s="1"/>
  <c r="AV9" i="8" s="1"/>
  <c r="AV10" i="8" s="1"/>
  <c r="AV11" i="8" s="1"/>
  <c r="AV12" i="8" s="1"/>
  <c r="AV13" i="8" s="1"/>
  <c r="AV14" i="8" s="1"/>
  <c r="AV15" i="8" s="1"/>
  <c r="AV16" i="8" s="1"/>
  <c r="AV17" i="8" s="1"/>
  <c r="AV18" i="8" s="1"/>
  <c r="AV19" i="8" s="1"/>
  <c r="AV20" i="8" s="1"/>
  <c r="AV21" i="8" s="1"/>
  <c r="AV22" i="8" s="1"/>
  <c r="AV23" i="8" s="1"/>
  <c r="AV24" i="8" s="1"/>
  <c r="AV25" i="8" s="1"/>
  <c r="AV26" i="8" s="1"/>
  <c r="AV27" i="8" s="1"/>
  <c r="AV28" i="8" s="1"/>
  <c r="AV29" i="8" s="1"/>
  <c r="AV30" i="8" s="1"/>
  <c r="AV31" i="8" s="1"/>
  <c r="AV32" i="8" s="1"/>
  <c r="AV33" i="8" s="1"/>
  <c r="AV34" i="8" s="1"/>
  <c r="AV35" i="8" s="1"/>
  <c r="AA3" i="8"/>
  <c r="AA4" i="8" s="1"/>
  <c r="AA5" i="8" s="1"/>
  <c r="AA6" i="8" s="1"/>
  <c r="AA7" i="8" s="1"/>
  <c r="AA8" i="8" s="1"/>
  <c r="AA9" i="8" s="1"/>
  <c r="AA10" i="8" s="1"/>
  <c r="AA11" i="8" s="1"/>
  <c r="AA12" i="8" s="1"/>
  <c r="AA13" i="8" s="1"/>
  <c r="AA14" i="8" s="1"/>
  <c r="AA15" i="8" s="1"/>
  <c r="AA16" i="8" s="1"/>
  <c r="AA17" i="8" s="1"/>
  <c r="AA18" i="8" s="1"/>
  <c r="AA19" i="8" s="1"/>
  <c r="AA20" i="8" s="1"/>
  <c r="AA21" i="8" s="1"/>
  <c r="AA22" i="8" s="1"/>
  <c r="AA23" i="8" s="1"/>
  <c r="AA24" i="8" s="1"/>
  <c r="AA25" i="8" s="1"/>
  <c r="AA26" i="8" s="1"/>
  <c r="AA27" i="8" s="1"/>
  <c r="AA28" i="8" s="1"/>
  <c r="AA29" i="8" s="1"/>
  <c r="AA30" i="8" s="1"/>
  <c r="AA31" i="8" s="1"/>
  <c r="AA32" i="8" s="1"/>
  <c r="AA33" i="8" s="1"/>
  <c r="AA34" i="8" s="1"/>
  <c r="AA35" i="8" s="1"/>
  <c r="AB3" i="8"/>
  <c r="X4" i="8"/>
  <c r="Q5" i="8"/>
  <c r="AZ23" i="8"/>
  <c r="X5" i="8"/>
  <c r="AL6" i="8"/>
  <c r="AE7" i="8"/>
  <c r="X8" i="8"/>
  <c r="Q9" i="8"/>
  <c r="BU9" i="8"/>
  <c r="BN10" i="8"/>
  <c r="BG11" i="8"/>
  <c r="AZ12" i="8"/>
  <c r="AE15" i="8"/>
  <c r="AE13" i="8"/>
  <c r="X19" i="8"/>
  <c r="BN5" i="8"/>
  <c r="BG6" i="8"/>
  <c r="AZ7" i="8"/>
  <c r="AS8" i="8"/>
  <c r="AL9" i="8"/>
  <c r="AE10" i="8"/>
  <c r="X11" i="8"/>
  <c r="Q12" i="8"/>
  <c r="BU12" i="8"/>
  <c r="AS15" i="8"/>
  <c r="AZ16" i="8"/>
  <c r="AS17" i="8"/>
  <c r="AL18" i="8"/>
  <c r="Q20" i="8"/>
  <c r="AS22" i="8"/>
  <c r="BU24" i="8"/>
  <c r="AE27" i="8"/>
  <c r="BG34" i="8"/>
  <c r="AL23" i="8"/>
  <c r="AS27" i="8"/>
  <c r="BN34" i="8"/>
  <c r="BN13" i="8"/>
  <c r="BG14" i="8"/>
  <c r="AZ15" i="8"/>
  <c r="AS16" i="8"/>
  <c r="AL17" i="8"/>
  <c r="AE18" i="8"/>
  <c r="AE20" i="8"/>
  <c r="AE24" i="8"/>
  <c r="X27" i="8"/>
  <c r="BL35" i="8"/>
  <c r="BM35" i="8" s="1"/>
  <c r="BN35" i="8"/>
  <c r="AE30" i="8"/>
  <c r="BG19" i="8"/>
  <c r="BN20" i="8"/>
  <c r="BG21" i="8"/>
  <c r="BN22" i="8"/>
  <c r="BG23" i="8"/>
  <c r="BN24" i="8"/>
  <c r="BG25" i="8"/>
  <c r="BN26" i="8"/>
  <c r="Q28" i="8"/>
  <c r="X29" i="8"/>
  <c r="BU34" i="8"/>
  <c r="BU29" i="8"/>
  <c r="BN30" i="8"/>
  <c r="AE33" i="8"/>
  <c r="BU30" i="8"/>
  <c r="AE34" i="8"/>
  <c r="BU32" i="8"/>
  <c r="AL34" i="8"/>
  <c r="AZ20" i="8"/>
  <c r="AZ28" i="8"/>
  <c r="AI3" i="8"/>
  <c r="AH3" i="8"/>
  <c r="AH4" i="8" s="1"/>
  <c r="AH5" i="8" s="1"/>
  <c r="AH6" i="8" s="1"/>
  <c r="AH7" i="8" s="1"/>
  <c r="AH8" i="8" s="1"/>
  <c r="AH9" i="8" s="1"/>
  <c r="AH10" i="8" s="1"/>
  <c r="AH11" i="8" s="1"/>
  <c r="AH12" i="8" s="1"/>
  <c r="AH13" i="8" s="1"/>
  <c r="AH14" i="8" s="1"/>
  <c r="AH15" i="8" s="1"/>
  <c r="AH16" i="8" s="1"/>
  <c r="AH17" i="8" s="1"/>
  <c r="AH18" i="8" s="1"/>
  <c r="AH19" i="8" s="1"/>
  <c r="AH20" i="8" s="1"/>
  <c r="AH21" i="8" s="1"/>
  <c r="AH22" i="8" s="1"/>
  <c r="AH23" i="8" s="1"/>
  <c r="AH24" i="8" s="1"/>
  <c r="AH25" i="8" s="1"/>
  <c r="AH26" i="8" s="1"/>
  <c r="AH27" i="8" s="1"/>
  <c r="AH28" i="8" s="1"/>
  <c r="AH29" i="8" s="1"/>
  <c r="AH30" i="8" s="1"/>
  <c r="AH31" i="8" s="1"/>
  <c r="AH32" i="8" s="1"/>
  <c r="AH33" i="8" s="1"/>
  <c r="AH34" i="8" s="1"/>
  <c r="AH35" i="8" s="1"/>
  <c r="BG4" i="8"/>
  <c r="AL14" i="8"/>
  <c r="BU4" i="8"/>
  <c r="AO3" i="8"/>
  <c r="AO4" i="8" s="1"/>
  <c r="AO5" i="8" s="1"/>
  <c r="AO6" i="8" s="1"/>
  <c r="AO7" i="8" s="1"/>
  <c r="AO8" i="8" s="1"/>
  <c r="AO9" i="8" s="1"/>
  <c r="AO10" i="8" s="1"/>
  <c r="AO11" i="8" s="1"/>
  <c r="AO12" i="8" s="1"/>
  <c r="AO13" i="8" s="1"/>
  <c r="AO14" i="8" s="1"/>
  <c r="AO15" i="8" s="1"/>
  <c r="AO16" i="8" s="1"/>
  <c r="AO17" i="8" s="1"/>
  <c r="AO18" i="8" s="1"/>
  <c r="AO19" i="8" s="1"/>
  <c r="AO20" i="8" s="1"/>
  <c r="AO21" i="8" s="1"/>
  <c r="AO22" i="8" s="1"/>
  <c r="AO23" i="8" s="1"/>
  <c r="AO24" i="8" s="1"/>
  <c r="AO25" i="8" s="1"/>
  <c r="AO26" i="8" s="1"/>
  <c r="AO27" i="8" s="1"/>
  <c r="AO28" i="8" s="1"/>
  <c r="AO29" i="8" s="1"/>
  <c r="AO30" i="8" s="1"/>
  <c r="AO31" i="8" s="1"/>
  <c r="AO32" i="8" s="1"/>
  <c r="AO33" i="8" s="1"/>
  <c r="AO34" i="8" s="1"/>
  <c r="AO35" i="8" s="1"/>
  <c r="AP3" i="8"/>
  <c r="AL4" i="8"/>
  <c r="AE5" i="8"/>
  <c r="X25" i="8"/>
  <c r="BN14" i="8"/>
  <c r="AZ6" i="8"/>
  <c r="AS7" i="8"/>
  <c r="AL8" i="8"/>
  <c r="AE9" i="8"/>
  <c r="X10" i="8"/>
  <c r="Q11" i="8"/>
  <c r="BU11" i="8"/>
  <c r="BN12" i="8"/>
  <c r="BG15" i="8"/>
  <c r="X14" i="8"/>
  <c r="AZ19" i="8"/>
  <c r="Q6" i="8"/>
  <c r="BU6" i="8"/>
  <c r="BN7" i="8"/>
  <c r="BG8" i="8"/>
  <c r="AZ9" i="8"/>
  <c r="AS10" i="8"/>
  <c r="AL11" i="8"/>
  <c r="AE12" i="8"/>
  <c r="AS13" i="8"/>
  <c r="BU15" i="8"/>
  <c r="BN16" i="8"/>
  <c r="BG17" i="8"/>
  <c r="AZ18" i="8"/>
  <c r="AS20" i="8"/>
  <c r="BU22" i="8"/>
  <c r="Q26" i="8"/>
  <c r="AL28" i="8"/>
  <c r="BN19" i="8"/>
  <c r="BN23" i="8"/>
  <c r="Q31" i="8"/>
  <c r="X13" i="8"/>
  <c r="Q14" i="8"/>
  <c r="BU14" i="8"/>
  <c r="BN15" i="8"/>
  <c r="BG16" i="8"/>
  <c r="AZ17" i="8"/>
  <c r="AS18" i="8"/>
  <c r="BG20" i="8"/>
  <c r="BG24" i="8"/>
  <c r="AE28" i="8"/>
  <c r="BG27" i="8"/>
  <c r="AS31" i="8"/>
  <c r="Q19" i="8"/>
  <c r="BU19" i="8"/>
  <c r="Q21" i="8"/>
  <c r="BU21" i="8"/>
  <c r="Q23" i="8"/>
  <c r="BU23" i="8"/>
  <c r="Q25" i="8"/>
  <c r="BU25" i="8"/>
  <c r="Q27" i="8"/>
  <c r="X28" i="8"/>
  <c r="AS28" i="8"/>
  <c r="AL29" i="8"/>
  <c r="Q35" i="8"/>
  <c r="Q30" i="8"/>
  <c r="AE31" i="8"/>
  <c r="BG35" i="8"/>
  <c r="BF35" i="8"/>
  <c r="X31" i="8"/>
  <c r="AE35" i="8"/>
  <c r="Q33" i="8"/>
  <c r="AS34" i="8"/>
  <c r="H53" i="8"/>
  <c r="BG30" i="8"/>
  <c r="BG32" i="8"/>
  <c r="AZ22" i="8"/>
  <c r="AZ29" i="8"/>
  <c r="AZ27" i="8"/>
  <c r="AZ31" i="8"/>
  <c r="AZ32" i="8"/>
  <c r="AZ26" i="8"/>
  <c r="Q4" i="8"/>
  <c r="AL5" i="8"/>
  <c r="AL16" i="8"/>
  <c r="BC3" i="8"/>
  <c r="BC4" i="8" s="1"/>
  <c r="BC5" i="8" s="1"/>
  <c r="BC6" i="8" s="1"/>
  <c r="BC7" i="8" s="1"/>
  <c r="BC8" i="8" s="1"/>
  <c r="BC9" i="8" s="1"/>
  <c r="BC10" i="8" s="1"/>
  <c r="BC11" i="8" s="1"/>
  <c r="BC12" i="8" s="1"/>
  <c r="BC13" i="8" s="1"/>
  <c r="BC14" i="8" s="1"/>
  <c r="BC15" i="8" s="1"/>
  <c r="BC16" i="8" s="1"/>
  <c r="BC17" i="8" s="1"/>
  <c r="BC18" i="8" s="1"/>
  <c r="BC19" i="8" s="1"/>
  <c r="BC20" i="8" s="1"/>
  <c r="BC21" i="8" s="1"/>
  <c r="BC22" i="8" s="1"/>
  <c r="BC23" i="8" s="1"/>
  <c r="BC24" i="8" s="1"/>
  <c r="BC25" i="8" s="1"/>
  <c r="BC26" i="8" s="1"/>
  <c r="BC27" i="8" s="1"/>
  <c r="BC28" i="8" s="1"/>
  <c r="BC29" i="8" s="1"/>
  <c r="BC30" i="8" s="1"/>
  <c r="BC31" i="8" s="1"/>
  <c r="BC32" i="8" s="1"/>
  <c r="BC33" i="8" s="1"/>
  <c r="BC34" i="8" s="1"/>
  <c r="BC35" i="8" s="1"/>
  <c r="BD3" i="8"/>
  <c r="AZ4" i="8"/>
  <c r="AS5" i="8"/>
  <c r="AL27" i="8"/>
  <c r="BU5" i="8"/>
  <c r="BN6" i="8"/>
  <c r="BG7" i="8"/>
  <c r="AZ8" i="8"/>
  <c r="AS9" i="8"/>
  <c r="AL10" i="8"/>
  <c r="AE11" i="8"/>
  <c r="X12" i="8"/>
  <c r="Q13" i="8"/>
  <c r="AZ21" i="8"/>
  <c r="AZ14" i="8"/>
  <c r="X21" i="8"/>
  <c r="AE6" i="8"/>
  <c r="X7" i="8"/>
  <c r="Q8" i="8"/>
  <c r="BU8" i="8"/>
  <c r="BN9" i="8"/>
  <c r="BG10" i="8"/>
  <c r="AZ11" i="8"/>
  <c r="AS12" i="8"/>
  <c r="BU13" i="8"/>
  <c r="AZ25" i="8"/>
  <c r="Q17" i="8"/>
  <c r="BU17" i="8"/>
  <c r="BN18" i="8"/>
  <c r="BU20" i="8"/>
  <c r="Q24" i="8"/>
  <c r="AS26" i="8"/>
  <c r="AE29" i="8"/>
  <c r="AL21" i="8"/>
  <c r="AL25" i="8"/>
  <c r="AL32" i="8"/>
  <c r="AL13" i="8"/>
  <c r="AE14" i="8"/>
  <c r="X15" i="8"/>
  <c r="Q16" i="8"/>
  <c r="BU16" i="8"/>
  <c r="BN17" i="8"/>
  <c r="BG18" i="8"/>
  <c r="AE22" i="8"/>
  <c r="AE26" i="8"/>
  <c r="BN28" i="8"/>
  <c r="Q29" i="8"/>
  <c r="BN31" i="8"/>
  <c r="AE19" i="8"/>
  <c r="X20" i="8"/>
  <c r="AE21" i="8"/>
  <c r="X22" i="8"/>
  <c r="AE23" i="8"/>
  <c r="X24" i="8"/>
  <c r="AE25" i="8"/>
  <c r="X26" i="8"/>
  <c r="BN27" i="8"/>
  <c r="BU31" i="8"/>
  <c r="BG28" i="8"/>
  <c r="BN29" i="8"/>
  <c r="X30" i="8"/>
  <c r="BG31" i="8"/>
  <c r="AL31" i="8"/>
  <c r="AL35" i="8"/>
  <c r="X33" i="8"/>
  <c r="AS35" i="8"/>
  <c r="BN4" i="8"/>
  <c r="BG5" i="8"/>
  <c r="BK3" i="8"/>
  <c r="BJ3" i="8"/>
  <c r="BJ4" i="8" s="1"/>
  <c r="BJ5" i="8" s="1"/>
  <c r="BJ6" i="8" s="1"/>
  <c r="BJ7" i="8" s="1"/>
  <c r="BJ8" i="8" s="1"/>
  <c r="BJ9" i="8" s="1"/>
  <c r="BJ10" i="8" s="1"/>
  <c r="BJ11" i="8" s="1"/>
  <c r="BJ12" i="8" s="1"/>
  <c r="BJ13" i="8" s="1"/>
  <c r="BJ14" i="8" s="1"/>
  <c r="BJ15" i="8" s="1"/>
  <c r="BJ16" i="8" s="1"/>
  <c r="BJ17" i="8" s="1"/>
  <c r="BJ18" i="8" s="1"/>
  <c r="BJ19" i="8" s="1"/>
  <c r="BJ20" i="8" s="1"/>
  <c r="BJ21" i="8" s="1"/>
  <c r="BJ22" i="8" s="1"/>
  <c r="BJ23" i="8" s="1"/>
  <c r="BJ24" i="8" s="1"/>
  <c r="BJ25" i="8" s="1"/>
  <c r="BJ26" i="8" s="1"/>
  <c r="BJ27" i="8" s="1"/>
  <c r="BJ28" i="8" s="1"/>
  <c r="BJ29" i="8" s="1"/>
  <c r="BJ30" i="8" s="1"/>
  <c r="BJ31" i="8" s="1"/>
  <c r="BJ32" i="8" s="1"/>
  <c r="BJ33" i="8" s="1"/>
  <c r="BJ34" i="8" s="1"/>
  <c r="BJ35" i="8" s="1"/>
  <c r="X6" i="8"/>
  <c r="Q7" i="8"/>
  <c r="BU7" i="8"/>
  <c r="BN8" i="8"/>
  <c r="BG9" i="8"/>
  <c r="AZ10" i="8"/>
  <c r="AS11" i="8"/>
  <c r="AL12" i="8"/>
  <c r="BG13" i="8"/>
  <c r="X23" i="8"/>
  <c r="X16" i="8"/>
  <c r="X35" i="8"/>
  <c r="AS6" i="8"/>
  <c r="AL7" i="8"/>
  <c r="AE8" i="8"/>
  <c r="X9" i="8"/>
  <c r="Q10" i="8"/>
  <c r="BU10" i="8"/>
  <c r="BN11" i="8"/>
  <c r="BG12" i="8"/>
  <c r="Q15" i="8"/>
  <c r="BU35" i="8"/>
  <c r="AE17" i="8"/>
  <c r="X18" i="8"/>
  <c r="AL19" i="8"/>
  <c r="Q22" i="8"/>
  <c r="AS24" i="8"/>
  <c r="BU26" i="8"/>
  <c r="X32" i="8"/>
  <c r="BN21" i="8"/>
  <c r="BN25" i="8"/>
  <c r="Q34" i="8"/>
  <c r="AZ13" i="8"/>
  <c r="AS14" i="8"/>
  <c r="AL15" i="8"/>
  <c r="AE16" i="8"/>
  <c r="X17" i="8"/>
  <c r="Q18" i="8"/>
  <c r="BU18" i="8"/>
  <c r="BG22" i="8"/>
  <c r="BG26" i="8"/>
  <c r="BG29" i="8"/>
  <c r="AS29" i="8"/>
  <c r="AL33" i="8"/>
  <c r="AS19" i="8"/>
  <c r="AL20" i="8"/>
  <c r="AS21" i="8"/>
  <c r="AL22" i="8"/>
  <c r="AS23" i="8"/>
  <c r="AL24" i="8"/>
  <c r="AS25" i="8"/>
  <c r="AL26" i="8"/>
  <c r="BU27" i="8"/>
  <c r="AS33" i="8"/>
  <c r="BU28" i="8"/>
  <c r="AE32" i="8"/>
  <c r="AL30" i="8"/>
  <c r="AS32" i="8"/>
  <c r="AS30" i="8"/>
  <c r="X34" i="8"/>
  <c r="Q32" i="8"/>
  <c r="BU33" i="8"/>
  <c r="H38" i="6"/>
  <c r="H38" i="5"/>
  <c r="AE16" i="12" l="1"/>
  <c r="AC30" i="12"/>
  <c r="AD30" i="12" s="1"/>
  <c r="AE30" i="12"/>
  <c r="AE18" i="12"/>
  <c r="BG29" i="12"/>
  <c r="AE28" i="12"/>
  <c r="AP3" i="12"/>
  <c r="AO3" i="12"/>
  <c r="AO4" i="12" s="1"/>
  <c r="AO5" i="12" s="1"/>
  <c r="AO6" i="12" s="1"/>
  <c r="AO7" i="12" s="1"/>
  <c r="AO8" i="12" s="1"/>
  <c r="AO9" i="12" s="1"/>
  <c r="AO10" i="12" s="1"/>
  <c r="AO11" i="12" s="1"/>
  <c r="AO12" i="12" s="1"/>
  <c r="AO13" i="12" s="1"/>
  <c r="AO14" i="12" s="1"/>
  <c r="AO15" i="12" s="1"/>
  <c r="AO16" i="12" s="1"/>
  <c r="AO17" i="12" s="1"/>
  <c r="AO18" i="12" s="1"/>
  <c r="AO19" i="12" s="1"/>
  <c r="AO20" i="12" s="1"/>
  <c r="AO21" i="12" s="1"/>
  <c r="AO22" i="12" s="1"/>
  <c r="AO23" i="12" s="1"/>
  <c r="AO24" i="12" s="1"/>
  <c r="AO25" i="12" s="1"/>
  <c r="AO26" i="12" s="1"/>
  <c r="AO27" i="12" s="1"/>
  <c r="AO28" i="12" s="1"/>
  <c r="AO29" i="12" s="1"/>
  <c r="AO30" i="12" s="1"/>
  <c r="AL4" i="12"/>
  <c r="AE5" i="12"/>
  <c r="X6" i="12"/>
  <c r="Q7" i="12"/>
  <c r="BU7" i="12"/>
  <c r="BN8" i="12"/>
  <c r="BG9" i="12"/>
  <c r="AZ10" i="12"/>
  <c r="AS11" i="12"/>
  <c r="AL12" i="12"/>
  <c r="AE13" i="12"/>
  <c r="T3" i="12"/>
  <c r="T4" i="12" s="1"/>
  <c r="T5" i="12" s="1"/>
  <c r="T6" i="12" s="1"/>
  <c r="T7" i="12" s="1"/>
  <c r="T8" i="12" s="1"/>
  <c r="T9" i="12" s="1"/>
  <c r="T10" i="12" s="1"/>
  <c r="T11" i="12" s="1"/>
  <c r="T12" i="12" s="1"/>
  <c r="T13" i="12" s="1"/>
  <c r="T14" i="12" s="1"/>
  <c r="T15" i="12" s="1"/>
  <c r="T16" i="12" s="1"/>
  <c r="T17" i="12" s="1"/>
  <c r="T18" i="12" s="1"/>
  <c r="T19" i="12" s="1"/>
  <c r="T20" i="12" s="1"/>
  <c r="T21" i="12" s="1"/>
  <c r="T22" i="12" s="1"/>
  <c r="T23" i="12" s="1"/>
  <c r="T24" i="12" s="1"/>
  <c r="T25" i="12" s="1"/>
  <c r="T26" i="12" s="1"/>
  <c r="T27" i="12" s="1"/>
  <c r="T28" i="12" s="1"/>
  <c r="T29" i="12" s="1"/>
  <c r="T30" i="12" s="1"/>
  <c r="U3" i="12"/>
  <c r="Q4" i="12"/>
  <c r="BU4" i="12"/>
  <c r="BN5" i="12"/>
  <c r="BG6" i="12"/>
  <c r="AZ7" i="12"/>
  <c r="AS8" i="12"/>
  <c r="AL9" i="12"/>
  <c r="AE10" i="12"/>
  <c r="X11" i="12"/>
  <c r="Q12" i="12"/>
  <c r="BU12" i="12"/>
  <c r="X14" i="12"/>
  <c r="AL16" i="12"/>
  <c r="AL18" i="12"/>
  <c r="AL20" i="12"/>
  <c r="BU22" i="12"/>
  <c r="X23" i="12"/>
  <c r="BN14" i="12"/>
  <c r="X16" i="12"/>
  <c r="BU17" i="12"/>
  <c r="AS19" i="12"/>
  <c r="Q21" i="12"/>
  <c r="AL23" i="12"/>
  <c r="BU14" i="12"/>
  <c r="BN15" i="12"/>
  <c r="BU16" i="12"/>
  <c r="BN17" i="12"/>
  <c r="BU18" i="12"/>
  <c r="BN19" i="12"/>
  <c r="BU20" i="12"/>
  <c r="BN21" i="12"/>
  <c r="BG24" i="12"/>
  <c r="AZ25" i="12"/>
  <c r="BG26" i="12"/>
  <c r="AZ27" i="12"/>
  <c r="BN22" i="12"/>
  <c r="BU23" i="12"/>
  <c r="BN24" i="12"/>
  <c r="BU25" i="12"/>
  <c r="BN26" i="12"/>
  <c r="BU27" i="12"/>
  <c r="Q29" i="12"/>
  <c r="AL30" i="12"/>
  <c r="AJ30" i="12"/>
  <c r="AK30" i="12" s="1"/>
  <c r="BN29" i="12"/>
  <c r="AE26" i="12"/>
  <c r="BE30" i="12"/>
  <c r="BF30" i="12" s="1"/>
  <c r="BG30" i="12"/>
  <c r="AE27" i="12"/>
  <c r="AE14" i="12"/>
  <c r="BD3" i="12"/>
  <c r="BC3" i="12"/>
  <c r="BC4" i="12" s="1"/>
  <c r="BC5" i="12" s="1"/>
  <c r="BC6" i="12" s="1"/>
  <c r="BC7" i="12" s="1"/>
  <c r="BC8" i="12" s="1"/>
  <c r="BC9" i="12" s="1"/>
  <c r="BC10" i="12" s="1"/>
  <c r="BC11" i="12" s="1"/>
  <c r="BC12" i="12" s="1"/>
  <c r="BC13" i="12" s="1"/>
  <c r="BC14" i="12" s="1"/>
  <c r="BC15" i="12" s="1"/>
  <c r="BC16" i="12" s="1"/>
  <c r="BC17" i="12" s="1"/>
  <c r="BC18" i="12" s="1"/>
  <c r="BC19" i="12" s="1"/>
  <c r="BC20" i="12" s="1"/>
  <c r="BC21" i="12" s="1"/>
  <c r="BC22" i="12" s="1"/>
  <c r="BC23" i="12" s="1"/>
  <c r="BC24" i="12" s="1"/>
  <c r="BC25" i="12" s="1"/>
  <c r="BC26" i="12" s="1"/>
  <c r="BC27" i="12" s="1"/>
  <c r="BC28" i="12" s="1"/>
  <c r="BC29" i="12" s="1"/>
  <c r="BC30" i="12" s="1"/>
  <c r="AZ4" i="12"/>
  <c r="AS5" i="12"/>
  <c r="AL6" i="12"/>
  <c r="AE7" i="12"/>
  <c r="X8" i="12"/>
  <c r="Q9" i="12"/>
  <c r="BU9" i="12"/>
  <c r="BN10" i="12"/>
  <c r="BG11" i="12"/>
  <c r="AZ12" i="12"/>
  <c r="AZ13" i="12"/>
  <c r="AH3" i="12"/>
  <c r="AH4" i="12" s="1"/>
  <c r="AH5" i="12" s="1"/>
  <c r="AH6" i="12" s="1"/>
  <c r="AH7" i="12" s="1"/>
  <c r="AH8" i="12" s="1"/>
  <c r="AH9" i="12" s="1"/>
  <c r="AH10" i="12" s="1"/>
  <c r="AH11" i="12" s="1"/>
  <c r="AH12" i="12" s="1"/>
  <c r="AH13" i="12" s="1"/>
  <c r="AH14" i="12" s="1"/>
  <c r="AH15" i="12" s="1"/>
  <c r="AH16" i="12" s="1"/>
  <c r="AH17" i="12" s="1"/>
  <c r="AH18" i="12" s="1"/>
  <c r="AH19" i="12" s="1"/>
  <c r="AH20" i="12" s="1"/>
  <c r="AH21" i="12" s="1"/>
  <c r="AH22" i="12" s="1"/>
  <c r="AH23" i="12" s="1"/>
  <c r="AH24" i="12" s="1"/>
  <c r="AH25" i="12" s="1"/>
  <c r="AH26" i="12" s="1"/>
  <c r="AH27" i="12" s="1"/>
  <c r="AH28" i="12" s="1"/>
  <c r="AH29" i="12" s="1"/>
  <c r="AH30" i="12" s="1"/>
  <c r="AI3" i="12"/>
  <c r="AE4" i="12"/>
  <c r="X5" i="12"/>
  <c r="Q6" i="12"/>
  <c r="BU6" i="12"/>
  <c r="BN7" i="12"/>
  <c r="BG8" i="12"/>
  <c r="AZ9" i="12"/>
  <c r="AS10" i="12"/>
  <c r="AL11" i="12"/>
  <c r="AE12" i="12"/>
  <c r="X13" i="12"/>
  <c r="AE22" i="12"/>
  <c r="BN16" i="12"/>
  <c r="BN18" i="12"/>
  <c r="BN20" i="12"/>
  <c r="BN28" i="12"/>
  <c r="AS13" i="12"/>
  <c r="AE15" i="12"/>
  <c r="AZ16" i="12"/>
  <c r="X18" i="12"/>
  <c r="BU19" i="12"/>
  <c r="AS21" i="12"/>
  <c r="Q14" i="12"/>
  <c r="X15" i="12"/>
  <c r="Q16" i="12"/>
  <c r="X17" i="12"/>
  <c r="Q18" i="12"/>
  <c r="X19" i="12"/>
  <c r="Q20" i="12"/>
  <c r="X21" i="12"/>
  <c r="AS22" i="12"/>
  <c r="BG22" i="12"/>
  <c r="BU24" i="12"/>
  <c r="BN25" i="12"/>
  <c r="BU26" i="12"/>
  <c r="BN27" i="12"/>
  <c r="AZ28" i="12"/>
  <c r="X22" i="12"/>
  <c r="Q23" i="12"/>
  <c r="X24" i="12"/>
  <c r="Q25" i="12"/>
  <c r="X26" i="12"/>
  <c r="Q27" i="12"/>
  <c r="X28" i="12"/>
  <c r="AS29" i="12"/>
  <c r="AZ30" i="12"/>
  <c r="AX30" i="12"/>
  <c r="AY30" i="12" s="1"/>
  <c r="X29" i="12"/>
  <c r="O30" i="12"/>
  <c r="P30" i="12" s="1"/>
  <c r="Q30" i="12"/>
  <c r="AE23" i="12"/>
  <c r="AE25" i="12"/>
  <c r="AE24" i="12"/>
  <c r="N3" i="12"/>
  <c r="M3" i="12"/>
  <c r="M4" i="12" s="1"/>
  <c r="M5" i="12" s="1"/>
  <c r="M6" i="12" s="1"/>
  <c r="M7" i="12" s="1"/>
  <c r="M8" i="12" s="1"/>
  <c r="M9" i="12" s="1"/>
  <c r="M10" i="12" s="1"/>
  <c r="M11" i="12" s="1"/>
  <c r="M12" i="12" s="1"/>
  <c r="M13" i="12" s="1"/>
  <c r="M14" i="12" s="1"/>
  <c r="M15" i="12" s="1"/>
  <c r="M16" i="12" s="1"/>
  <c r="M17" i="12" s="1"/>
  <c r="M18" i="12" s="1"/>
  <c r="M19" i="12" s="1"/>
  <c r="M20" i="12" s="1"/>
  <c r="M21" i="12" s="1"/>
  <c r="M22" i="12" s="1"/>
  <c r="M23" i="12" s="1"/>
  <c r="M24" i="12" s="1"/>
  <c r="M25" i="12" s="1"/>
  <c r="M26" i="12" s="1"/>
  <c r="M27" i="12" s="1"/>
  <c r="M28" i="12" s="1"/>
  <c r="M29" i="12" s="1"/>
  <c r="M30" i="12" s="1"/>
  <c r="BR3" i="12"/>
  <c r="BQ3" i="12"/>
  <c r="BQ4" i="12" s="1"/>
  <c r="BQ5" i="12" s="1"/>
  <c r="BQ6" i="12" s="1"/>
  <c r="BQ7" i="12" s="1"/>
  <c r="BQ8" i="12" s="1"/>
  <c r="BQ9" i="12" s="1"/>
  <c r="BQ10" i="12" s="1"/>
  <c r="BQ11" i="12" s="1"/>
  <c r="BQ12" i="12" s="1"/>
  <c r="BQ13" i="12" s="1"/>
  <c r="BQ14" i="12" s="1"/>
  <c r="BQ15" i="12" s="1"/>
  <c r="BQ16" i="12" s="1"/>
  <c r="BQ17" i="12" s="1"/>
  <c r="BQ18" i="12" s="1"/>
  <c r="BQ19" i="12" s="1"/>
  <c r="BQ20" i="12" s="1"/>
  <c r="BQ21" i="12" s="1"/>
  <c r="BQ22" i="12" s="1"/>
  <c r="BQ23" i="12" s="1"/>
  <c r="BQ24" i="12" s="1"/>
  <c r="BQ25" i="12" s="1"/>
  <c r="BQ26" i="12" s="1"/>
  <c r="BQ27" i="12" s="1"/>
  <c r="BQ28" i="12" s="1"/>
  <c r="BQ29" i="12" s="1"/>
  <c r="BQ30" i="12" s="1"/>
  <c r="BN4" i="12"/>
  <c r="BG5" i="12"/>
  <c r="AZ6" i="12"/>
  <c r="AS7" i="12"/>
  <c r="AL8" i="12"/>
  <c r="AE9" i="12"/>
  <c r="X10" i="12"/>
  <c r="Q11" i="12"/>
  <c r="BU11" i="12"/>
  <c r="BN12" i="12"/>
  <c r="BN13" i="12"/>
  <c r="AV3" i="12"/>
  <c r="AV4" i="12" s="1"/>
  <c r="AV5" i="12" s="1"/>
  <c r="AV6" i="12" s="1"/>
  <c r="AV7" i="12" s="1"/>
  <c r="AV8" i="12" s="1"/>
  <c r="AV9" i="12" s="1"/>
  <c r="AV10" i="12" s="1"/>
  <c r="AV11" i="12" s="1"/>
  <c r="AV12" i="12" s="1"/>
  <c r="AV13" i="12" s="1"/>
  <c r="AV14" i="12" s="1"/>
  <c r="AV15" i="12" s="1"/>
  <c r="AV16" i="12" s="1"/>
  <c r="AV17" i="12" s="1"/>
  <c r="AV18" i="12" s="1"/>
  <c r="AV19" i="12" s="1"/>
  <c r="AV20" i="12" s="1"/>
  <c r="AV21" i="12" s="1"/>
  <c r="AV22" i="12" s="1"/>
  <c r="AV23" i="12" s="1"/>
  <c r="AV24" i="12" s="1"/>
  <c r="AV25" i="12" s="1"/>
  <c r="AV26" i="12" s="1"/>
  <c r="AV27" i="12" s="1"/>
  <c r="AV28" i="12" s="1"/>
  <c r="AV29" i="12" s="1"/>
  <c r="AV30" i="12" s="1"/>
  <c r="AW3" i="12"/>
  <c r="AS4" i="12"/>
  <c r="AL5" i="12"/>
  <c r="AE6" i="12"/>
  <c r="X7" i="12"/>
  <c r="Q8" i="12"/>
  <c r="BU8" i="12"/>
  <c r="BN9" i="12"/>
  <c r="BG10" i="12"/>
  <c r="AZ11" i="12"/>
  <c r="AS12" i="12"/>
  <c r="AL13" i="12"/>
  <c r="AL28" i="12"/>
  <c r="AE17" i="12"/>
  <c r="AE19" i="12"/>
  <c r="AE21" i="12"/>
  <c r="BG13" i="12"/>
  <c r="AS15" i="12"/>
  <c r="Q17" i="12"/>
  <c r="AZ18" i="12"/>
  <c r="X20" i="12"/>
  <c r="BU21" i="12"/>
  <c r="AS14" i="12"/>
  <c r="AL15" i="12"/>
  <c r="AS16" i="12"/>
  <c r="AL17" i="12"/>
  <c r="AS18" i="12"/>
  <c r="AL19" i="12"/>
  <c r="AS20" i="12"/>
  <c r="AL21" i="12"/>
  <c r="AZ23" i="12"/>
  <c r="BN23" i="12"/>
  <c r="Q24" i="12"/>
  <c r="X25" i="12"/>
  <c r="Q26" i="12"/>
  <c r="X27" i="12"/>
  <c r="Q28" i="12"/>
  <c r="AL22" i="12"/>
  <c r="AS23" i="12"/>
  <c r="AL24" i="12"/>
  <c r="AS25" i="12"/>
  <c r="AL26" i="12"/>
  <c r="AS27" i="12"/>
  <c r="AS28" i="12"/>
  <c r="H45" i="12"/>
  <c r="BU29" i="12"/>
  <c r="BN30" i="12"/>
  <c r="BL30" i="12"/>
  <c r="BM30" i="12" s="1"/>
  <c r="AL29" i="12"/>
  <c r="AQ30" i="12"/>
  <c r="AR30" i="12" s="1"/>
  <c r="AS30" i="12"/>
  <c r="AE29" i="12"/>
  <c r="AE20" i="12"/>
  <c r="AB3" i="12"/>
  <c r="AA3" i="12"/>
  <c r="AA4" i="12" s="1"/>
  <c r="AA5" i="12" s="1"/>
  <c r="AA6" i="12" s="1"/>
  <c r="AA7" i="12" s="1"/>
  <c r="AA8" i="12" s="1"/>
  <c r="AA9" i="12" s="1"/>
  <c r="AA10" i="12" s="1"/>
  <c r="AA11" i="12" s="1"/>
  <c r="AA12" i="12" s="1"/>
  <c r="AA13" i="12" s="1"/>
  <c r="AA14" i="12" s="1"/>
  <c r="AA15" i="12" s="1"/>
  <c r="AA16" i="12" s="1"/>
  <c r="AA17" i="12" s="1"/>
  <c r="AA18" i="12" s="1"/>
  <c r="AA19" i="12" s="1"/>
  <c r="AA20" i="12" s="1"/>
  <c r="AA21" i="12" s="1"/>
  <c r="AA22" i="12" s="1"/>
  <c r="AA23" i="12" s="1"/>
  <c r="AA24" i="12" s="1"/>
  <c r="AA25" i="12" s="1"/>
  <c r="AA26" i="12" s="1"/>
  <c r="AA27" i="12" s="1"/>
  <c r="AA28" i="12" s="1"/>
  <c r="AA29" i="12" s="1"/>
  <c r="AA30" i="12" s="1"/>
  <c r="X4" i="12"/>
  <c r="Q5" i="12"/>
  <c r="BU5" i="12"/>
  <c r="BN6" i="12"/>
  <c r="BG7" i="12"/>
  <c r="AZ8" i="12"/>
  <c r="AS9" i="12"/>
  <c r="AL10" i="12"/>
  <c r="AE11" i="12"/>
  <c r="X12" i="12"/>
  <c r="Q13" i="12"/>
  <c r="AL14" i="12"/>
  <c r="BJ3" i="12"/>
  <c r="BJ4" i="12" s="1"/>
  <c r="BJ5" i="12" s="1"/>
  <c r="BJ6" i="12" s="1"/>
  <c r="BJ7" i="12" s="1"/>
  <c r="BJ8" i="12" s="1"/>
  <c r="BJ9" i="12" s="1"/>
  <c r="BJ10" i="12" s="1"/>
  <c r="BJ11" i="12" s="1"/>
  <c r="BJ12" i="12" s="1"/>
  <c r="BJ13" i="12" s="1"/>
  <c r="BJ14" i="12" s="1"/>
  <c r="BJ15" i="12" s="1"/>
  <c r="BJ16" i="12" s="1"/>
  <c r="BJ17" i="12" s="1"/>
  <c r="BJ18" i="12" s="1"/>
  <c r="BJ19" i="12" s="1"/>
  <c r="BJ20" i="12" s="1"/>
  <c r="BJ21" i="12" s="1"/>
  <c r="BJ22" i="12" s="1"/>
  <c r="BJ23" i="12" s="1"/>
  <c r="BJ24" i="12" s="1"/>
  <c r="BJ25" i="12" s="1"/>
  <c r="BJ26" i="12" s="1"/>
  <c r="BJ27" i="12" s="1"/>
  <c r="BJ28" i="12" s="1"/>
  <c r="BJ29" i="12" s="1"/>
  <c r="BJ30" i="12" s="1"/>
  <c r="BK3" i="12"/>
  <c r="BG4" i="12"/>
  <c r="AZ5" i="12"/>
  <c r="AS6" i="12"/>
  <c r="AL7" i="12"/>
  <c r="AE8" i="12"/>
  <c r="X9" i="12"/>
  <c r="Q10" i="12"/>
  <c r="BU10" i="12"/>
  <c r="BN11" i="12"/>
  <c r="BG12" i="12"/>
  <c r="AZ14" i="12"/>
  <c r="BG15" i="12"/>
  <c r="BG17" i="12"/>
  <c r="BG19" i="12"/>
  <c r="BG21" i="12"/>
  <c r="Q15" i="12"/>
  <c r="BU13" i="12"/>
  <c r="BU15" i="12"/>
  <c r="AS17" i="12"/>
  <c r="Q19" i="12"/>
  <c r="AZ20" i="12"/>
  <c r="Q22" i="12"/>
  <c r="BG14" i="12"/>
  <c r="AZ15" i="12"/>
  <c r="BG16" i="12"/>
  <c r="AZ17" i="12"/>
  <c r="BG18" i="12"/>
  <c r="AZ19" i="12"/>
  <c r="BG20" i="12"/>
  <c r="AZ21" i="12"/>
  <c r="AS24" i="12"/>
  <c r="AL25" i="12"/>
  <c r="AS26" i="12"/>
  <c r="AL27" i="12"/>
  <c r="BG28" i="12"/>
  <c r="AZ22" i="12"/>
  <c r="BG23" i="12"/>
  <c r="AZ24" i="12"/>
  <c r="BG25" i="12"/>
  <c r="AZ26" i="12"/>
  <c r="BG27" i="12"/>
  <c r="BU28" i="12"/>
  <c r="X30" i="12"/>
  <c r="V30" i="12"/>
  <c r="W30" i="12" s="1"/>
  <c r="AZ29" i="12"/>
  <c r="BS30" i="12"/>
  <c r="BT30" i="12" s="1"/>
  <c r="BU30" i="12"/>
  <c r="AE6" i="11"/>
  <c r="AB3" i="11"/>
  <c r="AA3" i="11"/>
  <c r="AA4" i="11" s="1"/>
  <c r="AA5" i="11" s="1"/>
  <c r="AA6" i="11" s="1"/>
  <c r="AA7" i="11" s="1"/>
  <c r="AA8" i="11" s="1"/>
  <c r="AA9" i="11" s="1"/>
  <c r="AA10" i="11" s="1"/>
  <c r="AA11" i="11" s="1"/>
  <c r="AA12" i="11" s="1"/>
  <c r="AA13" i="11" s="1"/>
  <c r="AA14" i="11" s="1"/>
  <c r="AA15" i="11" s="1"/>
  <c r="AA16" i="11" s="1"/>
  <c r="AA17" i="11" s="1"/>
  <c r="AA18" i="11" s="1"/>
  <c r="AA19" i="11" s="1"/>
  <c r="AA20" i="11" s="1"/>
  <c r="AA21" i="11" s="1"/>
  <c r="AA22" i="11" s="1"/>
  <c r="AA23" i="11" s="1"/>
  <c r="AA24" i="11" s="1"/>
  <c r="AA25" i="11" s="1"/>
  <c r="AA26" i="11" s="1"/>
  <c r="AA27" i="11" s="1"/>
  <c r="AA28" i="11" s="1"/>
  <c r="AA29" i="11" s="1"/>
  <c r="AA30" i="11" s="1"/>
  <c r="AA31" i="11" s="1"/>
  <c r="AA32" i="11" s="1"/>
  <c r="AA33" i="11" s="1"/>
  <c r="AA34" i="11" s="1"/>
  <c r="AA35" i="11" s="1"/>
  <c r="AA36" i="11" s="1"/>
  <c r="AZ5" i="11"/>
  <c r="AZ4" i="11"/>
  <c r="BU9" i="11"/>
  <c r="BU13" i="11"/>
  <c r="AZ7" i="11"/>
  <c r="BG12" i="11"/>
  <c r="AZ15" i="11"/>
  <c r="BG18" i="11"/>
  <c r="AL25" i="11"/>
  <c r="BG17" i="11"/>
  <c r="AZ23" i="11"/>
  <c r="AZ27" i="11"/>
  <c r="AS23" i="11"/>
  <c r="AS27" i="11"/>
  <c r="BU30" i="11"/>
  <c r="AZ34" i="11"/>
  <c r="AE14" i="11"/>
  <c r="AE26" i="11"/>
  <c r="AE10" i="11"/>
  <c r="AE27" i="11"/>
  <c r="BG33" i="11"/>
  <c r="AE19" i="11"/>
  <c r="AC36" i="11"/>
  <c r="AD36" i="11" s="1"/>
  <c r="AE36" i="11"/>
  <c r="AP3" i="11"/>
  <c r="AO3" i="11"/>
  <c r="AO4" i="11" s="1"/>
  <c r="AO5" i="11" s="1"/>
  <c r="AO6" i="11" s="1"/>
  <c r="AO7" i="11" s="1"/>
  <c r="AO8" i="11" s="1"/>
  <c r="AO9" i="11" s="1"/>
  <c r="AO10" i="11" s="1"/>
  <c r="AO11" i="11" s="1"/>
  <c r="AO12" i="11" s="1"/>
  <c r="AO13" i="11" s="1"/>
  <c r="AO14" i="11" s="1"/>
  <c r="AO15" i="11" s="1"/>
  <c r="AO16" i="11" s="1"/>
  <c r="AO17" i="11" s="1"/>
  <c r="AO18" i="11" s="1"/>
  <c r="AO19" i="11" s="1"/>
  <c r="AO20" i="11" s="1"/>
  <c r="AO21" i="11" s="1"/>
  <c r="AO22" i="11" s="1"/>
  <c r="AO23" i="11" s="1"/>
  <c r="AO24" i="11" s="1"/>
  <c r="AO25" i="11" s="1"/>
  <c r="AO26" i="11" s="1"/>
  <c r="AO27" i="11" s="1"/>
  <c r="AO28" i="11" s="1"/>
  <c r="AO29" i="11" s="1"/>
  <c r="AO30" i="11" s="1"/>
  <c r="AO31" i="11" s="1"/>
  <c r="AO32" i="11" s="1"/>
  <c r="AO33" i="11" s="1"/>
  <c r="AO34" i="11" s="1"/>
  <c r="AO35" i="11" s="1"/>
  <c r="AO36" i="11" s="1"/>
  <c r="AI3" i="11"/>
  <c r="AH3" i="11"/>
  <c r="AH4" i="11" s="1"/>
  <c r="AH5" i="11" s="1"/>
  <c r="AH6" i="11" s="1"/>
  <c r="AH7" i="11" s="1"/>
  <c r="AH8" i="11" s="1"/>
  <c r="AH9" i="11" s="1"/>
  <c r="AH10" i="11" s="1"/>
  <c r="AH11" i="11" s="1"/>
  <c r="AH12" i="11" s="1"/>
  <c r="AH13" i="11" s="1"/>
  <c r="AH14" i="11" s="1"/>
  <c r="AH15" i="11" s="1"/>
  <c r="AH16" i="11" s="1"/>
  <c r="AH17" i="11" s="1"/>
  <c r="AH18" i="11" s="1"/>
  <c r="AH19" i="11" s="1"/>
  <c r="AH20" i="11" s="1"/>
  <c r="AH21" i="11" s="1"/>
  <c r="AH22" i="11" s="1"/>
  <c r="AH23" i="11" s="1"/>
  <c r="AH24" i="11" s="1"/>
  <c r="AH25" i="11" s="1"/>
  <c r="AH26" i="11" s="1"/>
  <c r="AH27" i="11" s="1"/>
  <c r="AH28" i="11" s="1"/>
  <c r="AH29" i="11" s="1"/>
  <c r="AH30" i="11" s="1"/>
  <c r="AH31" i="11" s="1"/>
  <c r="AH32" i="11" s="1"/>
  <c r="AH33" i="11" s="1"/>
  <c r="AH34" i="11" s="1"/>
  <c r="AH35" i="11" s="1"/>
  <c r="AH36" i="11" s="1"/>
  <c r="BU4" i="11"/>
  <c r="BN5" i="11"/>
  <c r="AS7" i="11"/>
  <c r="AZ6" i="11"/>
  <c r="BQ3" i="11"/>
  <c r="BQ4" i="11" s="1"/>
  <c r="BQ5" i="11" s="1"/>
  <c r="BQ6" i="11" s="1"/>
  <c r="BQ7" i="11" s="1"/>
  <c r="BQ8" i="11" s="1"/>
  <c r="BQ9" i="11" s="1"/>
  <c r="BQ10" i="11" s="1"/>
  <c r="BQ11" i="11" s="1"/>
  <c r="BQ12" i="11" s="1"/>
  <c r="BQ13" i="11" s="1"/>
  <c r="BQ14" i="11" s="1"/>
  <c r="BQ15" i="11" s="1"/>
  <c r="BQ16" i="11" s="1"/>
  <c r="BQ17" i="11" s="1"/>
  <c r="BQ18" i="11" s="1"/>
  <c r="BQ19" i="11" s="1"/>
  <c r="BQ20" i="11" s="1"/>
  <c r="BQ21" i="11" s="1"/>
  <c r="BQ22" i="11" s="1"/>
  <c r="BQ23" i="11" s="1"/>
  <c r="BQ24" i="11" s="1"/>
  <c r="BQ25" i="11" s="1"/>
  <c r="BQ26" i="11" s="1"/>
  <c r="BQ27" i="11" s="1"/>
  <c r="BQ28" i="11" s="1"/>
  <c r="BQ29" i="11" s="1"/>
  <c r="BQ30" i="11" s="1"/>
  <c r="BQ31" i="11" s="1"/>
  <c r="BQ32" i="11" s="1"/>
  <c r="BQ33" i="11" s="1"/>
  <c r="BQ34" i="11" s="1"/>
  <c r="BQ35" i="11" s="1"/>
  <c r="BQ36" i="11" s="1"/>
  <c r="BR3" i="11"/>
  <c r="BN4" i="11"/>
  <c r="BG5" i="11"/>
  <c r="AE7" i="11"/>
  <c r="AZ8" i="11"/>
  <c r="X10" i="11"/>
  <c r="Q11" i="11"/>
  <c r="X12" i="11"/>
  <c r="Q13" i="11"/>
  <c r="X14" i="11"/>
  <c r="BG22" i="11"/>
  <c r="BU6" i="11"/>
  <c r="BN7" i="11"/>
  <c r="BU8" i="11"/>
  <c r="BN9" i="11"/>
  <c r="BU10" i="11"/>
  <c r="BN11" i="11"/>
  <c r="BU12" i="11"/>
  <c r="BN13" i="11"/>
  <c r="BU14" i="11"/>
  <c r="BN15" i="11"/>
  <c r="BU16" i="11"/>
  <c r="BN17" i="11"/>
  <c r="BU18" i="11"/>
  <c r="BN19" i="11"/>
  <c r="BU20" i="11"/>
  <c r="BN21" i="11"/>
  <c r="AS24" i="11"/>
  <c r="BG29" i="11"/>
  <c r="BU15" i="11"/>
  <c r="BN16" i="11"/>
  <c r="BU17" i="11"/>
  <c r="BN18" i="11"/>
  <c r="BU19" i="11"/>
  <c r="BN20" i="11"/>
  <c r="BU21" i="11"/>
  <c r="Q24" i="11"/>
  <c r="BN25" i="11"/>
  <c r="BU26" i="11"/>
  <c r="BN27" i="11"/>
  <c r="BU28" i="11"/>
  <c r="Q31" i="11"/>
  <c r="AZ22" i="11"/>
  <c r="BG23" i="11"/>
  <c r="AZ24" i="11"/>
  <c r="BG25" i="11"/>
  <c r="AZ26" i="11"/>
  <c r="BG27" i="11"/>
  <c r="AZ28" i="11"/>
  <c r="BG31" i="11"/>
  <c r="AZ32" i="11"/>
  <c r="X29" i="11"/>
  <c r="Q30" i="11"/>
  <c r="X31" i="11"/>
  <c r="Q32" i="11"/>
  <c r="H51" i="11"/>
  <c r="AL33" i="11"/>
  <c r="AS34" i="11"/>
  <c r="BU35" i="11"/>
  <c r="BN36" i="11"/>
  <c r="BL36" i="11"/>
  <c r="BM36" i="11" s="1"/>
  <c r="BU33" i="11"/>
  <c r="BN34" i="11"/>
  <c r="X35" i="11"/>
  <c r="O36" i="11"/>
  <c r="P36" i="11" s="1"/>
  <c r="Q36" i="11"/>
  <c r="BE36" i="11"/>
  <c r="BF36" i="11" s="1"/>
  <c r="BG36" i="11"/>
  <c r="AE13" i="11"/>
  <c r="AE20" i="11"/>
  <c r="BG4" i="11"/>
  <c r="AS9" i="11"/>
  <c r="AS5" i="11"/>
  <c r="X8" i="11"/>
  <c r="BU11" i="11"/>
  <c r="X25" i="11"/>
  <c r="BG8" i="11"/>
  <c r="BG10" i="11"/>
  <c r="AZ13" i="11"/>
  <c r="BG16" i="11"/>
  <c r="AZ19" i="11"/>
  <c r="AZ21" i="11"/>
  <c r="BG15" i="11"/>
  <c r="AZ18" i="11"/>
  <c r="BG21" i="11"/>
  <c r="BG26" i="11"/>
  <c r="X30" i="11"/>
  <c r="AL24" i="11"/>
  <c r="AL26" i="11"/>
  <c r="AS31" i="11"/>
  <c r="BN31" i="11"/>
  <c r="X33" i="11"/>
  <c r="AZ36" i="11"/>
  <c r="AX36" i="11"/>
  <c r="AY36" i="11" s="1"/>
  <c r="BN35" i="11"/>
  <c r="AE11" i="11"/>
  <c r="BG34" i="11"/>
  <c r="AE22" i="11"/>
  <c r="AE35" i="11"/>
  <c r="AE8" i="11"/>
  <c r="AE25" i="11"/>
  <c r="AE18" i="11"/>
  <c r="AE33" i="11"/>
  <c r="AE24" i="11"/>
  <c r="AE29" i="11"/>
  <c r="Q4" i="11"/>
  <c r="BK3" i="11"/>
  <c r="BJ3" i="11"/>
  <c r="BJ4" i="11" s="1"/>
  <c r="BJ5" i="11" s="1"/>
  <c r="BJ6" i="11" s="1"/>
  <c r="BJ7" i="11" s="1"/>
  <c r="BJ8" i="11" s="1"/>
  <c r="BJ9" i="11" s="1"/>
  <c r="BJ10" i="11" s="1"/>
  <c r="BJ11" i="11" s="1"/>
  <c r="BJ12" i="11" s="1"/>
  <c r="BJ13" i="11" s="1"/>
  <c r="BJ14" i="11" s="1"/>
  <c r="BJ15" i="11" s="1"/>
  <c r="BJ16" i="11" s="1"/>
  <c r="BJ17" i="11" s="1"/>
  <c r="BJ18" i="11" s="1"/>
  <c r="BJ19" i="11" s="1"/>
  <c r="BJ20" i="11" s="1"/>
  <c r="BJ21" i="11" s="1"/>
  <c r="BJ22" i="11" s="1"/>
  <c r="BJ23" i="11" s="1"/>
  <c r="BJ24" i="11" s="1"/>
  <c r="BJ25" i="11" s="1"/>
  <c r="BJ26" i="11" s="1"/>
  <c r="BJ27" i="11" s="1"/>
  <c r="BJ28" i="11" s="1"/>
  <c r="BJ29" i="11" s="1"/>
  <c r="BJ30" i="11" s="1"/>
  <c r="BJ31" i="11" s="1"/>
  <c r="BJ32" i="11" s="1"/>
  <c r="BJ33" i="11" s="1"/>
  <c r="BJ34" i="11" s="1"/>
  <c r="BJ35" i="11" s="1"/>
  <c r="BJ36" i="11" s="1"/>
  <c r="AW3" i="11"/>
  <c r="AV3" i="11"/>
  <c r="AV4" i="11" s="1"/>
  <c r="AV5" i="11" s="1"/>
  <c r="AV6" i="11" s="1"/>
  <c r="AV7" i="11" s="1"/>
  <c r="AV8" i="11" s="1"/>
  <c r="AV9" i="11" s="1"/>
  <c r="AV10" i="11" s="1"/>
  <c r="AV11" i="11" s="1"/>
  <c r="AV12" i="11" s="1"/>
  <c r="AV13" i="11" s="1"/>
  <c r="AV14" i="11" s="1"/>
  <c r="AV15" i="11" s="1"/>
  <c r="AV16" i="11" s="1"/>
  <c r="AV17" i="11" s="1"/>
  <c r="AV18" i="11" s="1"/>
  <c r="AV19" i="11" s="1"/>
  <c r="AV20" i="11" s="1"/>
  <c r="AV21" i="11" s="1"/>
  <c r="AV22" i="11" s="1"/>
  <c r="AV23" i="11" s="1"/>
  <c r="AV24" i="11" s="1"/>
  <c r="AV25" i="11" s="1"/>
  <c r="AV26" i="11" s="1"/>
  <c r="AV27" i="11" s="1"/>
  <c r="AV28" i="11" s="1"/>
  <c r="AV29" i="11" s="1"/>
  <c r="AV30" i="11" s="1"/>
  <c r="AV31" i="11" s="1"/>
  <c r="AV32" i="11" s="1"/>
  <c r="AV33" i="11" s="1"/>
  <c r="AV34" i="11" s="1"/>
  <c r="AV35" i="11" s="1"/>
  <c r="AV36" i="11" s="1"/>
  <c r="X5" i="11"/>
  <c r="Q6" i="11"/>
  <c r="BU7" i="11"/>
  <c r="AL8" i="11"/>
  <c r="X4" i="11"/>
  <c r="Q5" i="11"/>
  <c r="BU5" i="11"/>
  <c r="BG7" i="11"/>
  <c r="AZ14" i="11"/>
  <c r="AL10" i="11"/>
  <c r="AS11" i="11"/>
  <c r="AL12" i="11"/>
  <c r="AS13" i="11"/>
  <c r="AL14" i="11"/>
  <c r="BN23" i="11"/>
  <c r="X7" i="11"/>
  <c r="Q8" i="11"/>
  <c r="X9" i="11"/>
  <c r="Q10" i="11"/>
  <c r="X11" i="11"/>
  <c r="Q12" i="11"/>
  <c r="X13" i="11"/>
  <c r="Q14" i="11"/>
  <c r="X15" i="11"/>
  <c r="Q16" i="11"/>
  <c r="X17" i="11"/>
  <c r="Q18" i="11"/>
  <c r="X19" i="11"/>
  <c r="Q20" i="11"/>
  <c r="X21" i="11"/>
  <c r="Q22" i="11"/>
  <c r="AL23" i="11"/>
  <c r="Q15" i="11"/>
  <c r="X16" i="11"/>
  <c r="Q17" i="11"/>
  <c r="X18" i="11"/>
  <c r="Q19" i="11"/>
  <c r="X20" i="11"/>
  <c r="Q21" i="11"/>
  <c r="X22" i="11"/>
  <c r="BU24" i="11"/>
  <c r="Q26" i="11"/>
  <c r="X27" i="11"/>
  <c r="Q28" i="11"/>
  <c r="Q29" i="11"/>
  <c r="AL30" i="11"/>
  <c r="BN22" i="11"/>
  <c r="BU23" i="11"/>
  <c r="BN24" i="11"/>
  <c r="BU25" i="11"/>
  <c r="BN26" i="11"/>
  <c r="BU27" i="11"/>
  <c r="BN28" i="11"/>
  <c r="BU31" i="11"/>
  <c r="Q33" i="11"/>
  <c r="AL29" i="11"/>
  <c r="AS30" i="11"/>
  <c r="AL31" i="11"/>
  <c r="AS32" i="11"/>
  <c r="AZ33" i="11"/>
  <c r="BU34" i="11"/>
  <c r="X36" i="11"/>
  <c r="V36" i="11"/>
  <c r="W36" i="11" s="1"/>
  <c r="X34" i="11"/>
  <c r="AL35" i="11"/>
  <c r="AQ36" i="11"/>
  <c r="AR36" i="11" s="1"/>
  <c r="AS36" i="11"/>
  <c r="AE23" i="11"/>
  <c r="AE15" i="11"/>
  <c r="AE28" i="11"/>
  <c r="AE34" i="11"/>
  <c r="U3" i="11"/>
  <c r="T3" i="11"/>
  <c r="T4" i="11" s="1"/>
  <c r="T5" i="11" s="1"/>
  <c r="T6" i="11" s="1"/>
  <c r="T7" i="11" s="1"/>
  <c r="T8" i="11" s="1"/>
  <c r="T9" i="11" s="1"/>
  <c r="T10" i="11" s="1"/>
  <c r="T11" i="11" s="1"/>
  <c r="T12" i="11" s="1"/>
  <c r="T13" i="11" s="1"/>
  <c r="T14" i="11" s="1"/>
  <c r="T15" i="11" s="1"/>
  <c r="T16" i="11" s="1"/>
  <c r="T17" i="11" s="1"/>
  <c r="T18" i="11" s="1"/>
  <c r="T19" i="11" s="1"/>
  <c r="T20" i="11" s="1"/>
  <c r="T21" i="11" s="1"/>
  <c r="T22" i="11" s="1"/>
  <c r="T23" i="11" s="1"/>
  <c r="T24" i="11" s="1"/>
  <c r="T25" i="11" s="1"/>
  <c r="T26" i="11" s="1"/>
  <c r="T27" i="11" s="1"/>
  <c r="T28" i="11" s="1"/>
  <c r="T29" i="11" s="1"/>
  <c r="T30" i="11" s="1"/>
  <c r="T31" i="11" s="1"/>
  <c r="T32" i="11" s="1"/>
  <c r="T33" i="11" s="1"/>
  <c r="T34" i="11" s="1"/>
  <c r="T35" i="11" s="1"/>
  <c r="T36" i="11" s="1"/>
  <c r="Q7" i="11"/>
  <c r="BC3" i="11"/>
  <c r="BC4" i="11" s="1"/>
  <c r="BC5" i="11" s="1"/>
  <c r="BC6" i="11" s="1"/>
  <c r="BC7" i="11" s="1"/>
  <c r="BC8" i="11" s="1"/>
  <c r="BC9" i="11" s="1"/>
  <c r="BC10" i="11" s="1"/>
  <c r="BC11" i="11" s="1"/>
  <c r="BC12" i="11" s="1"/>
  <c r="BC13" i="11" s="1"/>
  <c r="BC14" i="11" s="1"/>
  <c r="BC15" i="11" s="1"/>
  <c r="BC16" i="11" s="1"/>
  <c r="BC17" i="11" s="1"/>
  <c r="BC18" i="11" s="1"/>
  <c r="BC19" i="11" s="1"/>
  <c r="BC20" i="11" s="1"/>
  <c r="BC21" i="11" s="1"/>
  <c r="BC22" i="11" s="1"/>
  <c r="BC23" i="11" s="1"/>
  <c r="BC24" i="11" s="1"/>
  <c r="BC25" i="11" s="1"/>
  <c r="BC26" i="11" s="1"/>
  <c r="BC27" i="11" s="1"/>
  <c r="BC28" i="11" s="1"/>
  <c r="BC29" i="11" s="1"/>
  <c r="BC30" i="11" s="1"/>
  <c r="BC31" i="11" s="1"/>
  <c r="BC32" i="11" s="1"/>
  <c r="BC33" i="11" s="1"/>
  <c r="BC34" i="11" s="1"/>
  <c r="BC35" i="11" s="1"/>
  <c r="BC36" i="11" s="1"/>
  <c r="BD3" i="11"/>
  <c r="BN6" i="11"/>
  <c r="BN10" i="11"/>
  <c r="BN12" i="11"/>
  <c r="BG6" i="11"/>
  <c r="AZ9" i="11"/>
  <c r="AZ11" i="11"/>
  <c r="BG14" i="11"/>
  <c r="AZ17" i="11"/>
  <c r="BG20" i="11"/>
  <c r="X23" i="11"/>
  <c r="AZ16" i="11"/>
  <c r="BG19" i="11"/>
  <c r="AZ20" i="11"/>
  <c r="AZ25" i="11"/>
  <c r="BG28" i="11"/>
  <c r="AL22" i="11"/>
  <c r="AS25" i="11"/>
  <c r="AL28" i="11"/>
  <c r="AL32" i="11"/>
  <c r="BN29" i="11"/>
  <c r="BN32" i="11"/>
  <c r="Q34" i="11"/>
  <c r="AS35" i="11"/>
  <c r="AE30" i="11"/>
  <c r="AE21" i="11"/>
  <c r="BG35" i="11"/>
  <c r="AE16" i="11"/>
  <c r="AE32" i="11"/>
  <c r="AE17" i="11"/>
  <c r="AE12" i="11"/>
  <c r="AE31" i="11"/>
  <c r="N3" i="11"/>
  <c r="M3" i="11"/>
  <c r="M4" i="11" s="1"/>
  <c r="M5" i="11" s="1"/>
  <c r="M6" i="11" s="1"/>
  <c r="M7" i="11" s="1"/>
  <c r="M8" i="11" s="1"/>
  <c r="M9" i="11" s="1"/>
  <c r="M10" i="11" s="1"/>
  <c r="M11" i="11" s="1"/>
  <c r="M12" i="11" s="1"/>
  <c r="M13" i="11" s="1"/>
  <c r="M14" i="11" s="1"/>
  <c r="M15" i="11" s="1"/>
  <c r="M16" i="11" s="1"/>
  <c r="M17" i="11" s="1"/>
  <c r="M18" i="11" s="1"/>
  <c r="M19" i="11" s="1"/>
  <c r="M20" i="11" s="1"/>
  <c r="M21" i="11" s="1"/>
  <c r="M22" i="11" s="1"/>
  <c r="M23" i="11" s="1"/>
  <c r="M24" i="11" s="1"/>
  <c r="M25" i="11" s="1"/>
  <c r="M26" i="11" s="1"/>
  <c r="M27" i="11" s="1"/>
  <c r="M28" i="11" s="1"/>
  <c r="M29" i="11" s="1"/>
  <c r="M30" i="11" s="1"/>
  <c r="M31" i="11" s="1"/>
  <c r="M32" i="11" s="1"/>
  <c r="M33" i="11" s="1"/>
  <c r="M34" i="11" s="1"/>
  <c r="M35" i="11" s="1"/>
  <c r="M36" i="11" s="1"/>
  <c r="AS4" i="11"/>
  <c r="AE4" i="11"/>
  <c r="AL5" i="11"/>
  <c r="AL6" i="11"/>
  <c r="Q9" i="11"/>
  <c r="BN8" i="11"/>
  <c r="AL4" i="11"/>
  <c r="AE5" i="11"/>
  <c r="X6" i="11"/>
  <c r="AE9" i="11"/>
  <c r="BG9" i="11"/>
  <c r="AZ10" i="11"/>
  <c r="BG11" i="11"/>
  <c r="AZ12" i="11"/>
  <c r="BG13" i="11"/>
  <c r="BN14" i="11"/>
  <c r="AS6" i="11"/>
  <c r="AL7" i="11"/>
  <c r="AS8" i="11"/>
  <c r="AL9" i="11"/>
  <c r="AS10" i="11"/>
  <c r="AL11" i="11"/>
  <c r="AS12" i="11"/>
  <c r="AL13" i="11"/>
  <c r="AS14" i="11"/>
  <c r="AL15" i="11"/>
  <c r="AS16" i="11"/>
  <c r="AL17" i="11"/>
  <c r="AS18" i="11"/>
  <c r="AL19" i="11"/>
  <c r="AS20" i="11"/>
  <c r="AL21" i="11"/>
  <c r="BU22" i="11"/>
  <c r="BG24" i="11"/>
  <c r="AS15" i="11"/>
  <c r="AL16" i="11"/>
  <c r="AS17" i="11"/>
  <c r="AL18" i="11"/>
  <c r="AS19" i="11"/>
  <c r="AL20" i="11"/>
  <c r="AS21" i="11"/>
  <c r="AS22" i="11"/>
  <c r="AZ30" i="11"/>
  <c r="AS26" i="11"/>
  <c r="AL27" i="11"/>
  <c r="AS28" i="11"/>
  <c r="BU29" i="11"/>
  <c r="BN30" i="11"/>
  <c r="Q23" i="11"/>
  <c r="X24" i="11"/>
  <c r="Q25" i="11"/>
  <c r="X26" i="11"/>
  <c r="Q27" i="11"/>
  <c r="X28" i="11"/>
  <c r="AS29" i="11"/>
  <c r="X32" i="11"/>
  <c r="AS33" i="11"/>
  <c r="AZ29" i="11"/>
  <c r="BG30" i="11"/>
  <c r="AZ31" i="11"/>
  <c r="BG32" i="11"/>
  <c r="BU32" i="11"/>
  <c r="BN33" i="11"/>
  <c r="Q35" i="11"/>
  <c r="AL36" i="11"/>
  <c r="AJ36" i="11"/>
  <c r="AK36" i="11" s="1"/>
  <c r="AL34" i="11"/>
  <c r="AZ35" i="11"/>
  <c r="BS36" i="11"/>
  <c r="BT36" i="11" s="1"/>
  <c r="BU36" i="11"/>
  <c r="BT35" i="8"/>
  <c r="AK35" i="8"/>
  <c r="BL34" i="8"/>
  <c r="BM34" i="8" s="1"/>
  <c r="AD35" i="8"/>
  <c r="AE3" i="8"/>
  <c r="BG3" i="8"/>
  <c r="Q3" i="8"/>
  <c r="BN3" i="8"/>
  <c r="AS3" i="8"/>
  <c r="BU3" i="8"/>
  <c r="AL3" i="8"/>
  <c r="AZ3" i="8"/>
  <c r="X3" i="8"/>
  <c r="H39" i="6"/>
  <c r="H39" i="5"/>
  <c r="AX35" i="11" l="1"/>
  <c r="AY35" i="11" s="1"/>
  <c r="O35" i="11"/>
  <c r="P35" i="11" s="1"/>
  <c r="AC35" i="11"/>
  <c r="AD35" i="11" s="1"/>
  <c r="AC29" i="12"/>
  <c r="AJ29" i="12"/>
  <c r="AX29" i="12"/>
  <c r="AZ3" i="12"/>
  <c r="AL3" i="12"/>
  <c r="X3" i="12"/>
  <c r="BE29" i="12"/>
  <c r="BE28" i="12" s="1"/>
  <c r="BS29" i="12"/>
  <c r="BS28" i="12" s="1"/>
  <c r="BU3" i="12"/>
  <c r="BG3" i="12"/>
  <c r="BL29" i="12"/>
  <c r="BL28" i="12" s="1"/>
  <c r="AS3" i="12"/>
  <c r="AE3" i="12"/>
  <c r="AQ29" i="12"/>
  <c r="AQ28" i="12" s="1"/>
  <c r="O29" i="12"/>
  <c r="O28" i="12" s="1"/>
  <c r="BN3" i="12"/>
  <c r="Q3" i="12"/>
  <c r="V29" i="12"/>
  <c r="V28" i="12" s="1"/>
  <c r="AX34" i="11"/>
  <c r="AC34" i="11"/>
  <c r="V35" i="11"/>
  <c r="AQ35" i="11"/>
  <c r="AJ35" i="11"/>
  <c r="AS3" i="11"/>
  <c r="AE3" i="11"/>
  <c r="AZ3" i="11"/>
  <c r="BU3" i="11"/>
  <c r="Q3" i="11"/>
  <c r="BN3" i="11"/>
  <c r="BL35" i="11"/>
  <c r="BL34" i="11" s="1"/>
  <c r="X3" i="11"/>
  <c r="BE35" i="11"/>
  <c r="BE34" i="11" s="1"/>
  <c r="BG3" i="11"/>
  <c r="BS35" i="11"/>
  <c r="BS34" i="11" s="1"/>
  <c r="AL3" i="11"/>
  <c r="BP37" i="10"/>
  <c r="BR37" i="10" s="1"/>
  <c r="BB37" i="10"/>
  <c r="BD37" i="10" s="1"/>
  <c r="AN37" i="10"/>
  <c r="AP37" i="10" s="1"/>
  <c r="Z37" i="10"/>
  <c r="AB37" i="10" s="1"/>
  <c r="L37" i="10"/>
  <c r="N37" i="10" s="1"/>
  <c r="AU36" i="10"/>
  <c r="AW36" i="10" s="1"/>
  <c r="S36" i="10"/>
  <c r="U36" i="10" s="1"/>
  <c r="BP35" i="10"/>
  <c r="BR35" i="10" s="1"/>
  <c r="I37" i="10"/>
  <c r="G51" i="10"/>
  <c r="H51" i="10" s="1"/>
  <c r="G47" i="10"/>
  <c r="H47" i="10" s="1"/>
  <c r="G43" i="10"/>
  <c r="H43" i="10" s="1"/>
  <c r="AU37" i="10"/>
  <c r="AW37" i="10" s="1"/>
  <c r="BB36" i="10"/>
  <c r="BD36" i="10" s="1"/>
  <c r="BB35" i="10"/>
  <c r="BD35" i="10" s="1"/>
  <c r="AU35" i="10"/>
  <c r="AW35" i="10" s="1"/>
  <c r="AU34" i="10"/>
  <c r="AW34" i="10" s="1"/>
  <c r="AG34" i="10"/>
  <c r="AI34" i="10" s="1"/>
  <c r="S34" i="10"/>
  <c r="U34" i="10" s="1"/>
  <c r="BP33" i="10"/>
  <c r="BR33" i="10" s="1"/>
  <c r="BB33" i="10"/>
  <c r="BD33" i="10" s="1"/>
  <c r="AN33" i="10"/>
  <c r="AP33" i="10" s="1"/>
  <c r="Z33" i="10"/>
  <c r="AB33" i="10" s="1"/>
  <c r="L33" i="10"/>
  <c r="N33" i="10" s="1"/>
  <c r="BI32" i="10"/>
  <c r="BK32" i="10" s="1"/>
  <c r="AU32" i="10"/>
  <c r="AW32" i="10" s="1"/>
  <c r="AG32" i="10"/>
  <c r="AI32" i="10" s="1"/>
  <c r="S32" i="10"/>
  <c r="U32" i="10" s="1"/>
  <c r="BP31" i="10"/>
  <c r="BR31" i="10" s="1"/>
  <c r="BB31" i="10"/>
  <c r="BD31" i="10" s="1"/>
  <c r="AN31" i="10"/>
  <c r="AP31" i="10" s="1"/>
  <c r="Z31" i="10"/>
  <c r="AB31" i="10" s="1"/>
  <c r="G48" i="10"/>
  <c r="H48" i="10" s="1"/>
  <c r="BI37" i="10"/>
  <c r="BK37" i="10" s="1"/>
  <c r="BP36" i="10"/>
  <c r="BR36" i="10" s="1"/>
  <c r="AN35" i="10"/>
  <c r="AP35" i="10" s="1"/>
  <c r="AG35" i="10"/>
  <c r="AI35" i="10" s="1"/>
  <c r="BP34" i="10"/>
  <c r="BR34" i="10" s="1"/>
  <c r="S37" i="10"/>
  <c r="U37" i="10" s="1"/>
  <c r="Z36" i="10"/>
  <c r="AB36" i="10" s="1"/>
  <c r="L36" i="10"/>
  <c r="N36" i="10" s="1"/>
  <c r="Z35" i="10"/>
  <c r="AB35" i="10" s="1"/>
  <c r="S35" i="10"/>
  <c r="U35" i="10" s="1"/>
  <c r="G44" i="10"/>
  <c r="H44" i="10" s="1"/>
  <c r="AG37" i="10"/>
  <c r="AI37" i="10" s="1"/>
  <c r="BB34" i="10"/>
  <c r="BD34" i="10" s="1"/>
  <c r="Z34" i="10"/>
  <c r="AB34" i="10" s="1"/>
  <c r="AU33" i="10"/>
  <c r="AW33" i="10" s="1"/>
  <c r="S33" i="10"/>
  <c r="U33" i="10" s="1"/>
  <c r="AU31" i="10"/>
  <c r="AW31" i="10" s="1"/>
  <c r="L31" i="10"/>
  <c r="N31" i="10" s="1"/>
  <c r="BI30" i="10"/>
  <c r="BK30" i="10" s="1"/>
  <c r="AU30" i="10"/>
  <c r="AW30" i="10" s="1"/>
  <c r="AG30" i="10"/>
  <c r="AI30" i="10" s="1"/>
  <c r="S30" i="10"/>
  <c r="U30" i="10" s="1"/>
  <c r="BP29" i="10"/>
  <c r="BR29" i="10" s="1"/>
  <c r="BB29" i="10"/>
  <c r="BD29" i="10" s="1"/>
  <c r="AN29" i="10"/>
  <c r="AP29" i="10" s="1"/>
  <c r="Z29" i="10"/>
  <c r="AB29" i="10" s="1"/>
  <c r="L29" i="10"/>
  <c r="N29" i="10" s="1"/>
  <c r="BI28" i="10"/>
  <c r="BK28" i="10" s="1"/>
  <c r="AU28" i="10"/>
  <c r="AW28" i="10" s="1"/>
  <c r="AG28" i="10"/>
  <c r="AI28" i="10" s="1"/>
  <c r="AN36" i="10"/>
  <c r="AP36" i="10" s="1"/>
  <c r="BI35" i="10"/>
  <c r="BK35" i="10" s="1"/>
  <c r="L35" i="10"/>
  <c r="N35" i="10" s="1"/>
  <c r="BB32" i="10"/>
  <c r="BD32" i="10" s="1"/>
  <c r="Z32" i="10"/>
  <c r="AB32" i="10" s="1"/>
  <c r="BI34" i="10"/>
  <c r="BK34" i="10" s="1"/>
  <c r="AN34" i="10"/>
  <c r="AP34" i="10" s="1"/>
  <c r="L34" i="10"/>
  <c r="N34" i="10" s="1"/>
  <c r="BI33" i="10"/>
  <c r="BK33" i="10" s="1"/>
  <c r="AG33" i="10"/>
  <c r="AI33" i="10" s="1"/>
  <c r="BI31" i="10"/>
  <c r="BK31" i="10" s="1"/>
  <c r="AG31" i="10"/>
  <c r="AI31" i="10" s="1"/>
  <c r="S31" i="10"/>
  <c r="U31" i="10" s="1"/>
  <c r="BP30" i="10"/>
  <c r="BR30" i="10" s="1"/>
  <c r="BB30" i="10"/>
  <c r="BD30" i="10" s="1"/>
  <c r="AN30" i="10"/>
  <c r="AP30" i="10" s="1"/>
  <c r="Z30" i="10"/>
  <c r="AB30" i="10" s="1"/>
  <c r="L30" i="10"/>
  <c r="N30" i="10" s="1"/>
  <c r="BI29" i="10"/>
  <c r="BK29" i="10" s="1"/>
  <c r="AU29" i="10"/>
  <c r="AW29" i="10" s="1"/>
  <c r="AG29" i="10"/>
  <c r="AI29" i="10" s="1"/>
  <c r="S29" i="10"/>
  <c r="U29" i="10" s="1"/>
  <c r="BP28" i="10"/>
  <c r="BR28" i="10" s="1"/>
  <c r="BB28" i="10"/>
  <c r="BD28" i="10" s="1"/>
  <c r="AN28" i="10"/>
  <c r="AP28" i="10" s="1"/>
  <c r="Z28" i="10"/>
  <c r="AB28" i="10" s="1"/>
  <c r="L28" i="10"/>
  <c r="N28" i="10" s="1"/>
  <c r="BP32" i="10"/>
  <c r="BR32" i="10" s="1"/>
  <c r="AN32" i="10"/>
  <c r="AP32" i="10" s="1"/>
  <c r="L32" i="10"/>
  <c r="N32" i="10" s="1"/>
  <c r="BI27" i="10"/>
  <c r="BK27" i="10" s="1"/>
  <c r="AU27" i="10"/>
  <c r="AW27" i="10" s="1"/>
  <c r="AG27" i="10"/>
  <c r="AI27" i="10" s="1"/>
  <c r="S27" i="10"/>
  <c r="U27" i="10" s="1"/>
  <c r="BP26" i="10"/>
  <c r="BR26" i="10" s="1"/>
  <c r="BB26" i="10"/>
  <c r="BD26" i="10" s="1"/>
  <c r="AN26" i="10"/>
  <c r="AP26" i="10" s="1"/>
  <c r="Z26" i="10"/>
  <c r="AB26" i="10" s="1"/>
  <c r="L26" i="10"/>
  <c r="N26" i="10" s="1"/>
  <c r="BI25" i="10"/>
  <c r="BK25" i="10" s="1"/>
  <c r="AU25" i="10"/>
  <c r="AW25" i="10" s="1"/>
  <c r="AG25" i="10"/>
  <c r="AI25" i="10" s="1"/>
  <c r="S25" i="10"/>
  <c r="U25" i="10" s="1"/>
  <c r="BP24" i="10"/>
  <c r="BR24" i="10" s="1"/>
  <c r="BB24" i="10"/>
  <c r="BD24" i="10" s="1"/>
  <c r="AN24" i="10"/>
  <c r="AP24" i="10" s="1"/>
  <c r="Z24" i="10"/>
  <c r="AB24" i="10" s="1"/>
  <c r="L24" i="10"/>
  <c r="N24" i="10" s="1"/>
  <c r="BI23" i="10"/>
  <c r="BK23" i="10" s="1"/>
  <c r="AU23" i="10"/>
  <c r="AW23" i="10" s="1"/>
  <c r="AG23" i="10"/>
  <c r="AI23" i="10" s="1"/>
  <c r="S23" i="10"/>
  <c r="U23" i="10" s="1"/>
  <c r="BP22" i="10"/>
  <c r="BR22" i="10" s="1"/>
  <c r="BB22" i="10"/>
  <c r="BD22" i="10" s="1"/>
  <c r="AN22" i="10"/>
  <c r="AP22" i="10" s="1"/>
  <c r="Z22" i="10"/>
  <c r="AB22" i="10" s="1"/>
  <c r="L22" i="10"/>
  <c r="N22" i="10" s="1"/>
  <c r="BI21" i="10"/>
  <c r="BK21" i="10" s="1"/>
  <c r="AU21" i="10"/>
  <c r="AW21" i="10" s="1"/>
  <c r="AG21" i="10"/>
  <c r="AI21" i="10" s="1"/>
  <c r="BB27" i="10"/>
  <c r="BD27" i="10" s="1"/>
  <c r="AN27" i="10"/>
  <c r="AP27" i="10" s="1"/>
  <c r="Z27" i="10"/>
  <c r="AB27" i="10" s="1"/>
  <c r="L27" i="10"/>
  <c r="N27" i="10" s="1"/>
  <c r="BI26" i="10"/>
  <c r="BK26" i="10" s="1"/>
  <c r="AU26" i="10"/>
  <c r="AW26" i="10" s="1"/>
  <c r="AG26" i="10"/>
  <c r="AI26" i="10" s="1"/>
  <c r="S26" i="10"/>
  <c r="U26" i="10" s="1"/>
  <c r="BP25" i="10"/>
  <c r="BR25" i="10" s="1"/>
  <c r="BB25" i="10"/>
  <c r="BD25" i="10" s="1"/>
  <c r="AN25" i="10"/>
  <c r="AP25" i="10" s="1"/>
  <c r="Z25" i="10"/>
  <c r="AB25" i="10" s="1"/>
  <c r="L25" i="10"/>
  <c r="N25" i="10" s="1"/>
  <c r="BI24" i="10"/>
  <c r="BK24" i="10" s="1"/>
  <c r="AU24" i="10"/>
  <c r="AW24" i="10" s="1"/>
  <c r="AG24" i="10"/>
  <c r="AI24" i="10" s="1"/>
  <c r="S24" i="10"/>
  <c r="U24" i="10" s="1"/>
  <c r="BP23" i="10"/>
  <c r="BR23" i="10" s="1"/>
  <c r="BB23" i="10"/>
  <c r="BD23" i="10" s="1"/>
  <c r="AN23" i="10"/>
  <c r="AP23" i="10" s="1"/>
  <c r="Z23" i="10"/>
  <c r="AB23" i="10" s="1"/>
  <c r="L23" i="10"/>
  <c r="N23" i="10" s="1"/>
  <c r="BI22" i="10"/>
  <c r="BK22" i="10" s="1"/>
  <c r="AU22" i="10"/>
  <c r="AW22" i="10" s="1"/>
  <c r="AG22" i="10"/>
  <c r="AI22" i="10" s="1"/>
  <c r="S22" i="10"/>
  <c r="U22" i="10" s="1"/>
  <c r="BP21" i="10"/>
  <c r="BR21" i="10" s="1"/>
  <c r="S28" i="10"/>
  <c r="U28" i="10" s="1"/>
  <c r="BP27" i="10"/>
  <c r="BR27" i="10" s="1"/>
  <c r="Z21" i="10"/>
  <c r="AB21" i="10" s="1"/>
  <c r="L21" i="10"/>
  <c r="N21" i="10" s="1"/>
  <c r="BI20" i="10"/>
  <c r="BK20" i="10" s="1"/>
  <c r="AU20" i="10"/>
  <c r="AW20" i="10" s="1"/>
  <c r="AG20" i="10"/>
  <c r="AI20" i="10" s="1"/>
  <c r="S20" i="10"/>
  <c r="U20" i="10" s="1"/>
  <c r="BP19" i="10"/>
  <c r="BR19" i="10" s="1"/>
  <c r="BB19" i="10"/>
  <c r="BD19" i="10" s="1"/>
  <c r="AN19" i="10"/>
  <c r="AP19" i="10" s="1"/>
  <c r="Z19" i="10"/>
  <c r="AB19" i="10" s="1"/>
  <c r="L19" i="10"/>
  <c r="N19" i="10" s="1"/>
  <c r="BI18" i="10"/>
  <c r="BK18" i="10" s="1"/>
  <c r="AU18" i="10"/>
  <c r="AW18" i="10" s="1"/>
  <c r="AG18" i="10"/>
  <c r="AI18" i="10" s="1"/>
  <c r="S18" i="10"/>
  <c r="U18" i="10" s="1"/>
  <c r="BP17" i="10"/>
  <c r="BR17" i="10" s="1"/>
  <c r="BB17" i="10"/>
  <c r="BD17" i="10" s="1"/>
  <c r="AN17" i="10"/>
  <c r="AP17" i="10" s="1"/>
  <c r="Z17" i="10"/>
  <c r="AB17" i="10" s="1"/>
  <c r="L17" i="10"/>
  <c r="N17" i="10" s="1"/>
  <c r="BI16" i="10"/>
  <c r="BK16" i="10" s="1"/>
  <c r="AU16" i="10"/>
  <c r="AW16" i="10" s="1"/>
  <c r="AG16" i="10"/>
  <c r="AI16" i="10" s="1"/>
  <c r="S16" i="10"/>
  <c r="U16" i="10" s="1"/>
  <c r="BP15" i="10"/>
  <c r="BR15" i="10" s="1"/>
  <c r="BB15" i="10"/>
  <c r="BD15" i="10" s="1"/>
  <c r="AN15" i="10"/>
  <c r="AP15" i="10" s="1"/>
  <c r="Z15" i="10"/>
  <c r="AB15" i="10" s="1"/>
  <c r="L15" i="10"/>
  <c r="N15" i="10" s="1"/>
  <c r="BI14" i="10"/>
  <c r="BK14" i="10" s="1"/>
  <c r="AU14" i="10"/>
  <c r="AW14" i="10" s="1"/>
  <c r="AG14" i="10"/>
  <c r="AI14" i="10" s="1"/>
  <c r="S14" i="10"/>
  <c r="U14" i="10" s="1"/>
  <c r="BP13" i="10"/>
  <c r="BR13" i="10" s="1"/>
  <c r="BB13" i="10"/>
  <c r="BD13" i="10" s="1"/>
  <c r="AN13" i="10"/>
  <c r="AP13" i="10" s="1"/>
  <c r="Z13" i="10"/>
  <c r="AB13" i="10" s="1"/>
  <c r="L13" i="10"/>
  <c r="N13" i="10" s="1"/>
  <c r="BI12" i="10"/>
  <c r="BK12" i="10" s="1"/>
  <c r="AU12" i="10"/>
  <c r="AW12" i="10" s="1"/>
  <c r="AG12" i="10"/>
  <c r="AI12" i="10" s="1"/>
  <c r="S12" i="10"/>
  <c r="U12" i="10" s="1"/>
  <c r="BP11" i="10"/>
  <c r="BR11" i="10" s="1"/>
  <c r="BB11" i="10"/>
  <c r="BD11" i="10" s="1"/>
  <c r="AN11" i="10"/>
  <c r="AP11" i="10" s="1"/>
  <c r="Z11" i="10"/>
  <c r="AB11" i="10" s="1"/>
  <c r="L11" i="10"/>
  <c r="N11" i="10" s="1"/>
  <c r="BI10" i="10"/>
  <c r="BK10" i="10" s="1"/>
  <c r="BB21" i="10"/>
  <c r="BD21" i="10" s="1"/>
  <c r="AN21" i="10"/>
  <c r="AP21" i="10" s="1"/>
  <c r="S21" i="10"/>
  <c r="U21" i="10" s="1"/>
  <c r="BP20" i="10"/>
  <c r="BR20" i="10" s="1"/>
  <c r="BB20" i="10"/>
  <c r="BD20" i="10" s="1"/>
  <c r="AN20" i="10"/>
  <c r="AP20" i="10" s="1"/>
  <c r="Z20" i="10"/>
  <c r="AB20" i="10" s="1"/>
  <c r="L20" i="10"/>
  <c r="N20" i="10" s="1"/>
  <c r="BI19" i="10"/>
  <c r="BK19" i="10" s="1"/>
  <c r="AU19" i="10"/>
  <c r="AW19" i="10" s="1"/>
  <c r="AG19" i="10"/>
  <c r="AI19" i="10" s="1"/>
  <c r="S19" i="10"/>
  <c r="U19" i="10" s="1"/>
  <c r="BP18" i="10"/>
  <c r="BR18" i="10" s="1"/>
  <c r="BB18" i="10"/>
  <c r="BD18" i="10" s="1"/>
  <c r="AN18" i="10"/>
  <c r="AP18" i="10" s="1"/>
  <c r="Z18" i="10"/>
  <c r="AB18" i="10" s="1"/>
  <c r="L18" i="10"/>
  <c r="N18" i="10" s="1"/>
  <c r="BI17" i="10"/>
  <c r="BK17" i="10" s="1"/>
  <c r="AU17" i="10"/>
  <c r="AW17" i="10" s="1"/>
  <c r="AG17" i="10"/>
  <c r="AI17" i="10" s="1"/>
  <c r="S17" i="10"/>
  <c r="U17" i="10" s="1"/>
  <c r="BP16" i="10"/>
  <c r="BR16" i="10" s="1"/>
  <c r="BB16" i="10"/>
  <c r="BD16" i="10" s="1"/>
  <c r="AN16" i="10"/>
  <c r="AP16" i="10" s="1"/>
  <c r="Z16" i="10"/>
  <c r="AB16" i="10" s="1"/>
  <c r="L16" i="10"/>
  <c r="N16" i="10" s="1"/>
  <c r="BI15" i="10"/>
  <c r="BK15" i="10" s="1"/>
  <c r="AU15" i="10"/>
  <c r="AW15" i="10" s="1"/>
  <c r="AG15" i="10"/>
  <c r="AI15" i="10" s="1"/>
  <c r="S15" i="10"/>
  <c r="U15" i="10" s="1"/>
  <c r="BP14" i="10"/>
  <c r="BR14" i="10" s="1"/>
  <c r="BB14" i="10"/>
  <c r="BD14" i="10" s="1"/>
  <c r="AN14" i="10"/>
  <c r="AP14" i="10" s="1"/>
  <c r="Z14" i="10"/>
  <c r="AB14" i="10" s="1"/>
  <c r="L14" i="10"/>
  <c r="N14" i="10" s="1"/>
  <c r="BI13" i="10"/>
  <c r="BK13" i="10" s="1"/>
  <c r="AU13" i="10"/>
  <c r="AW13" i="10" s="1"/>
  <c r="AG13" i="10"/>
  <c r="AI13" i="10" s="1"/>
  <c r="S13" i="10"/>
  <c r="U13" i="10" s="1"/>
  <c r="BP12" i="10"/>
  <c r="BR12" i="10" s="1"/>
  <c r="BB12" i="10"/>
  <c r="BD12" i="10" s="1"/>
  <c r="AN12" i="10"/>
  <c r="AP12" i="10" s="1"/>
  <c r="Z12" i="10"/>
  <c r="AB12" i="10" s="1"/>
  <c r="L12" i="10"/>
  <c r="N12" i="10" s="1"/>
  <c r="BI11" i="10"/>
  <c r="BK11" i="10" s="1"/>
  <c r="AU11" i="10"/>
  <c r="AW11" i="10" s="1"/>
  <c r="AU10" i="10"/>
  <c r="AW10" i="10" s="1"/>
  <c r="AG10" i="10"/>
  <c r="AI10" i="10" s="1"/>
  <c r="S10" i="10"/>
  <c r="U10" i="10" s="1"/>
  <c r="BP9" i="10"/>
  <c r="BR9" i="10" s="1"/>
  <c r="BB9" i="10"/>
  <c r="BD9" i="10" s="1"/>
  <c r="AN9" i="10"/>
  <c r="AP9" i="10" s="1"/>
  <c r="Z9" i="10"/>
  <c r="AB9" i="10" s="1"/>
  <c r="L9" i="10"/>
  <c r="N9" i="10" s="1"/>
  <c r="BI8" i="10"/>
  <c r="BK8" i="10" s="1"/>
  <c r="AU8" i="10"/>
  <c r="AW8" i="10" s="1"/>
  <c r="AG8" i="10"/>
  <c r="AI8" i="10" s="1"/>
  <c r="S8" i="10"/>
  <c r="U8" i="10" s="1"/>
  <c r="BP7" i="10"/>
  <c r="BR7" i="10" s="1"/>
  <c r="BB7" i="10"/>
  <c r="BD7" i="10" s="1"/>
  <c r="AN7" i="10"/>
  <c r="AP7" i="10" s="1"/>
  <c r="Z7" i="10"/>
  <c r="AB7" i="10" s="1"/>
  <c r="L7" i="10"/>
  <c r="N7" i="10" s="1"/>
  <c r="BI6" i="10"/>
  <c r="BK6" i="10" s="1"/>
  <c r="AU6" i="10"/>
  <c r="AW6" i="10" s="1"/>
  <c r="AG6" i="10"/>
  <c r="AI6" i="10" s="1"/>
  <c r="S6" i="10"/>
  <c r="U6" i="10" s="1"/>
  <c r="BP5" i="10"/>
  <c r="BR5" i="10" s="1"/>
  <c r="BB5" i="10"/>
  <c r="BD5" i="10" s="1"/>
  <c r="AN5" i="10"/>
  <c r="AP5" i="10" s="1"/>
  <c r="Z5" i="10"/>
  <c r="AB5" i="10" s="1"/>
  <c r="L5" i="10"/>
  <c r="N5" i="10" s="1"/>
  <c r="BI4" i="10"/>
  <c r="BK4" i="10" s="1"/>
  <c r="AU4" i="10"/>
  <c r="AW4" i="10" s="1"/>
  <c r="AG4" i="10"/>
  <c r="AI4" i="10" s="1"/>
  <c r="S4" i="10"/>
  <c r="U4" i="10" s="1"/>
  <c r="BP3" i="10"/>
  <c r="BB3" i="10"/>
  <c r="AN3" i="10"/>
  <c r="Z3" i="10"/>
  <c r="L3" i="10"/>
  <c r="S11" i="10"/>
  <c r="U11" i="10" s="1"/>
  <c r="BP10" i="10"/>
  <c r="BR10" i="10" s="1"/>
  <c r="AN10" i="10"/>
  <c r="AP10" i="10" s="1"/>
  <c r="Z10" i="10"/>
  <c r="AB10" i="10" s="1"/>
  <c r="L10" i="10"/>
  <c r="N10" i="10" s="1"/>
  <c r="BI9" i="10"/>
  <c r="BK9" i="10" s="1"/>
  <c r="AU9" i="10"/>
  <c r="AW9" i="10" s="1"/>
  <c r="AG9" i="10"/>
  <c r="AI9" i="10" s="1"/>
  <c r="S9" i="10"/>
  <c r="U9" i="10" s="1"/>
  <c r="BP8" i="10"/>
  <c r="BR8" i="10" s="1"/>
  <c r="BB8" i="10"/>
  <c r="BD8" i="10" s="1"/>
  <c r="AN8" i="10"/>
  <c r="AP8" i="10" s="1"/>
  <c r="Z8" i="10"/>
  <c r="AB8" i="10" s="1"/>
  <c r="L8" i="10"/>
  <c r="N8" i="10" s="1"/>
  <c r="BI7" i="10"/>
  <c r="BK7" i="10" s="1"/>
  <c r="AU7" i="10"/>
  <c r="AW7" i="10" s="1"/>
  <c r="AG7" i="10"/>
  <c r="AI7" i="10" s="1"/>
  <c r="S7" i="10"/>
  <c r="U7" i="10" s="1"/>
  <c r="BP6" i="10"/>
  <c r="BR6" i="10" s="1"/>
  <c r="BB6" i="10"/>
  <c r="BD6" i="10" s="1"/>
  <c r="AN6" i="10"/>
  <c r="AP6" i="10" s="1"/>
  <c r="Z6" i="10"/>
  <c r="AB6" i="10" s="1"/>
  <c r="L6" i="10"/>
  <c r="N6" i="10" s="1"/>
  <c r="BI5" i="10"/>
  <c r="BK5" i="10" s="1"/>
  <c r="AU5" i="10"/>
  <c r="AW5" i="10" s="1"/>
  <c r="AG5" i="10"/>
  <c r="AI5" i="10" s="1"/>
  <c r="S5" i="10"/>
  <c r="U5" i="10" s="1"/>
  <c r="BP4" i="10"/>
  <c r="BR4" i="10" s="1"/>
  <c r="BB4" i="10"/>
  <c r="BD4" i="10" s="1"/>
  <c r="AN4" i="10"/>
  <c r="AP4" i="10" s="1"/>
  <c r="Z4" i="10"/>
  <c r="AB4" i="10" s="1"/>
  <c r="L4" i="10"/>
  <c r="N4" i="10" s="1"/>
  <c r="BI3" i="10"/>
  <c r="AU3" i="10"/>
  <c r="AG3" i="10"/>
  <c r="S3" i="10"/>
  <c r="AG11" i="10"/>
  <c r="AI11" i="10" s="1"/>
  <c r="BB10" i="10"/>
  <c r="BD10" i="10" s="1"/>
  <c r="G49" i="10"/>
  <c r="H49" i="10" s="1"/>
  <c r="G46" i="10"/>
  <c r="H46" i="10" s="1"/>
  <c r="G50" i="10"/>
  <c r="H50" i="10" s="1"/>
  <c r="G45" i="10"/>
  <c r="H45" i="10" s="1"/>
  <c r="I3" i="10"/>
  <c r="AG36" i="10"/>
  <c r="AI36" i="10" s="1"/>
  <c r="BI36" i="10"/>
  <c r="BK36" i="10" s="1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G48" i="5"/>
  <c r="G53" i="5"/>
  <c r="G49" i="5"/>
  <c r="G50" i="5"/>
  <c r="G52" i="5"/>
  <c r="G46" i="5"/>
  <c r="G45" i="5"/>
  <c r="G51" i="5"/>
  <c r="G47" i="5"/>
  <c r="I38" i="6"/>
  <c r="G45" i="6"/>
  <c r="I38" i="5"/>
  <c r="BL33" i="8"/>
  <c r="BM33" i="8" s="1"/>
  <c r="AK34" i="8"/>
  <c r="BF34" i="8"/>
  <c r="AR35" i="8"/>
  <c r="AY35" i="8"/>
  <c r="AD34" i="8"/>
  <c r="W35" i="8"/>
  <c r="P35" i="8"/>
  <c r="O34" i="8"/>
  <c r="BT34" i="8"/>
  <c r="AW36" i="7"/>
  <c r="U36" i="7"/>
  <c r="H50" i="7"/>
  <c r="BR36" i="7"/>
  <c r="N36" i="7"/>
  <c r="AW35" i="7"/>
  <c r="BD36" i="7"/>
  <c r="H46" i="7"/>
  <c r="U35" i="7"/>
  <c r="BR34" i="7"/>
  <c r="N34" i="7"/>
  <c r="BK33" i="7"/>
  <c r="AW33" i="7"/>
  <c r="U33" i="7"/>
  <c r="BK35" i="7"/>
  <c r="BD33" i="7"/>
  <c r="N33" i="7"/>
  <c r="BK32" i="7"/>
  <c r="AW32" i="7"/>
  <c r="U32" i="7"/>
  <c r="BR31" i="7"/>
  <c r="BD31" i="7"/>
  <c r="AP31" i="7"/>
  <c r="AB31" i="7"/>
  <c r="N31" i="7"/>
  <c r="BK30" i="7"/>
  <c r="AW30" i="7"/>
  <c r="U30" i="7"/>
  <c r="BR29" i="7"/>
  <c r="BD29" i="7"/>
  <c r="AP29" i="7"/>
  <c r="AB29" i="7"/>
  <c r="N29" i="7"/>
  <c r="BD34" i="7"/>
  <c r="AW34" i="7"/>
  <c r="AP33" i="7"/>
  <c r="AB33" i="7"/>
  <c r="BR32" i="7"/>
  <c r="BD32" i="7"/>
  <c r="AP32" i="7"/>
  <c r="AB32" i="7"/>
  <c r="N32" i="7"/>
  <c r="BK31" i="7"/>
  <c r="BR33" i="7"/>
  <c r="AW31" i="7"/>
  <c r="U31" i="7"/>
  <c r="BR28" i="7"/>
  <c r="BD28" i="7"/>
  <c r="AP28" i="7"/>
  <c r="AB28" i="7"/>
  <c r="N28" i="7"/>
  <c r="BK27" i="7"/>
  <c r="AW27" i="7"/>
  <c r="U27" i="7"/>
  <c r="BR26" i="7"/>
  <c r="BD26" i="7"/>
  <c r="AP26" i="7"/>
  <c r="AB26" i="7"/>
  <c r="N26" i="7"/>
  <c r="BK25" i="7"/>
  <c r="AW25" i="7"/>
  <c r="U25" i="7"/>
  <c r="BR24" i="7"/>
  <c r="BD24" i="7"/>
  <c r="AP24" i="7"/>
  <c r="AB24" i="7"/>
  <c r="N24" i="7"/>
  <c r="BK23" i="7"/>
  <c r="AW23" i="7"/>
  <c r="U23" i="7"/>
  <c r="BR22" i="7"/>
  <c r="BD22" i="7"/>
  <c r="AP22" i="7"/>
  <c r="AB22" i="7"/>
  <c r="N22" i="7"/>
  <c r="BK21" i="7"/>
  <c r="AW21" i="7"/>
  <c r="AB36" i="7"/>
  <c r="BD30" i="7"/>
  <c r="AB30" i="7"/>
  <c r="AW29" i="7"/>
  <c r="U34" i="7"/>
  <c r="BK29" i="7"/>
  <c r="BK28" i="7"/>
  <c r="AW28" i="7"/>
  <c r="U28" i="7"/>
  <c r="BR27" i="7"/>
  <c r="BD27" i="7"/>
  <c r="AP27" i="7"/>
  <c r="AB27" i="7"/>
  <c r="N27" i="7"/>
  <c r="BK26" i="7"/>
  <c r="AW26" i="7"/>
  <c r="U26" i="7"/>
  <c r="BR25" i="7"/>
  <c r="BD25" i="7"/>
  <c r="AP25" i="7"/>
  <c r="AB25" i="7"/>
  <c r="N25" i="7"/>
  <c r="BK24" i="7"/>
  <c r="AW24" i="7"/>
  <c r="U24" i="7"/>
  <c r="BR23" i="7"/>
  <c r="BD23" i="7"/>
  <c r="AP23" i="7"/>
  <c r="AB23" i="7"/>
  <c r="N23" i="7"/>
  <c r="BK22" i="7"/>
  <c r="AW22" i="7"/>
  <c r="U22" i="7"/>
  <c r="BR21" i="7"/>
  <c r="BD21" i="7"/>
  <c r="AP21" i="7"/>
  <c r="AB21" i="7"/>
  <c r="N21" i="7"/>
  <c r="BK20" i="7"/>
  <c r="AW20" i="7"/>
  <c r="U20" i="7"/>
  <c r="N30" i="7"/>
  <c r="BR19" i="7"/>
  <c r="BD19" i="7"/>
  <c r="AP19" i="7"/>
  <c r="AB19" i="7"/>
  <c r="N19" i="7"/>
  <c r="BK18" i="7"/>
  <c r="AW18" i="7"/>
  <c r="U18" i="7"/>
  <c r="BR17" i="7"/>
  <c r="BD17" i="7"/>
  <c r="AP17" i="7"/>
  <c r="AB17" i="7"/>
  <c r="N17" i="7"/>
  <c r="BK16" i="7"/>
  <c r="AW16" i="7"/>
  <c r="U16" i="7"/>
  <c r="BR15" i="7"/>
  <c r="BD15" i="7"/>
  <c r="AP15" i="7"/>
  <c r="AB15" i="7"/>
  <c r="N15" i="7"/>
  <c r="BK14" i="7"/>
  <c r="AW14" i="7"/>
  <c r="U14" i="7"/>
  <c r="BR13" i="7"/>
  <c r="BD13" i="7"/>
  <c r="AP13" i="7"/>
  <c r="AB13" i="7"/>
  <c r="N13" i="7"/>
  <c r="BK12" i="7"/>
  <c r="AW12" i="7"/>
  <c r="U12" i="7"/>
  <c r="BR11" i="7"/>
  <c r="AP30" i="7"/>
  <c r="BD20" i="7"/>
  <c r="AB20" i="7"/>
  <c r="BR30" i="7"/>
  <c r="BK19" i="7"/>
  <c r="AW19" i="7"/>
  <c r="U19" i="7"/>
  <c r="BR18" i="7"/>
  <c r="BD18" i="7"/>
  <c r="AP18" i="7"/>
  <c r="AB18" i="7"/>
  <c r="N18" i="7"/>
  <c r="BK17" i="7"/>
  <c r="AW17" i="7"/>
  <c r="U17" i="7"/>
  <c r="BR16" i="7"/>
  <c r="BD16" i="7"/>
  <c r="AP16" i="7"/>
  <c r="AB16" i="7"/>
  <c r="N16" i="7"/>
  <c r="BK15" i="7"/>
  <c r="AW15" i="7"/>
  <c r="U15" i="7"/>
  <c r="BR14" i="7"/>
  <c r="BD14" i="7"/>
  <c r="AP14" i="7"/>
  <c r="AB14" i="7"/>
  <c r="N14" i="7"/>
  <c r="BK13" i="7"/>
  <c r="AW13" i="7"/>
  <c r="U13" i="7"/>
  <c r="BR12" i="7"/>
  <c r="BD12" i="7"/>
  <c r="AP12" i="7"/>
  <c r="AB12" i="7"/>
  <c r="U29" i="7"/>
  <c r="U21" i="7"/>
  <c r="AP20" i="7"/>
  <c r="N12" i="7"/>
  <c r="BK11" i="7"/>
  <c r="AW11" i="7"/>
  <c r="U11" i="7"/>
  <c r="BR10" i="7"/>
  <c r="BD10" i="7"/>
  <c r="AP10" i="7"/>
  <c r="AB10" i="7"/>
  <c r="N10" i="7"/>
  <c r="BK9" i="7"/>
  <c r="AW9" i="7"/>
  <c r="U9" i="7"/>
  <c r="BR8" i="7"/>
  <c r="BD8" i="7"/>
  <c r="AP8" i="7"/>
  <c r="AB8" i="7"/>
  <c r="N8" i="7"/>
  <c r="BK7" i="7"/>
  <c r="AW7" i="7"/>
  <c r="U7" i="7"/>
  <c r="BR6" i="7"/>
  <c r="BD6" i="7"/>
  <c r="AP6" i="7"/>
  <c r="AB6" i="7"/>
  <c r="N6" i="7"/>
  <c r="BK5" i="7"/>
  <c r="AW5" i="7"/>
  <c r="BR20" i="7"/>
  <c r="BD11" i="7"/>
  <c r="AP11" i="7"/>
  <c r="AB11" i="7"/>
  <c r="N11" i="7"/>
  <c r="BK10" i="7"/>
  <c r="AW10" i="7"/>
  <c r="U10" i="7"/>
  <c r="BR9" i="7"/>
  <c r="BD9" i="7"/>
  <c r="AP9" i="7"/>
  <c r="AB9" i="7"/>
  <c r="N9" i="7"/>
  <c r="BK8" i="7"/>
  <c r="AW8" i="7"/>
  <c r="U8" i="7"/>
  <c r="BR7" i="7"/>
  <c r="BD7" i="7"/>
  <c r="AP7" i="7"/>
  <c r="AB7" i="7"/>
  <c r="N7" i="7"/>
  <c r="BK6" i="7"/>
  <c r="AW6" i="7"/>
  <c r="U6" i="7"/>
  <c r="BR5" i="7"/>
  <c r="BD5" i="7"/>
  <c r="AP5" i="7"/>
  <c r="AB5" i="7"/>
  <c r="N5" i="7"/>
  <c r="BK4" i="7"/>
  <c r="AW4" i="7"/>
  <c r="U4" i="7"/>
  <c r="N20" i="7"/>
  <c r="BD4" i="7"/>
  <c r="AB4" i="7"/>
  <c r="H51" i="7"/>
  <c r="H45" i="7"/>
  <c r="U5" i="7"/>
  <c r="BR4" i="7"/>
  <c r="AP4" i="7"/>
  <c r="N4" i="7"/>
  <c r="H48" i="7"/>
  <c r="AI35" i="7"/>
  <c r="AI30" i="7"/>
  <c r="AI23" i="7"/>
  <c r="AI26" i="7"/>
  <c r="AI18" i="7"/>
  <c r="AI21" i="7"/>
  <c r="AI13" i="7"/>
  <c r="AI10" i="7"/>
  <c r="AI5" i="7"/>
  <c r="H47" i="7"/>
  <c r="AP35" i="7"/>
  <c r="AP34" i="7"/>
  <c r="N35" i="7"/>
  <c r="H52" i="7"/>
  <c r="AI32" i="7"/>
  <c r="AI20" i="7"/>
  <c r="AI15" i="7"/>
  <c r="AP36" i="7"/>
  <c r="BD35" i="7"/>
  <c r="AI33" i="7"/>
  <c r="AI34" i="7"/>
  <c r="AI31" i="7"/>
  <c r="AI24" i="7"/>
  <c r="AI16" i="7"/>
  <c r="AI19" i="7"/>
  <c r="AI11" i="7"/>
  <c r="AI8" i="7"/>
  <c r="AI28" i="7"/>
  <c r="AI7" i="7"/>
  <c r="H53" i="7"/>
  <c r="AI36" i="7"/>
  <c r="AI27" i="7"/>
  <c r="AI29" i="7"/>
  <c r="AI22" i="7"/>
  <c r="AI14" i="7"/>
  <c r="AI17" i="7"/>
  <c r="AI9" i="7"/>
  <c r="AI6" i="7"/>
  <c r="AB34" i="7"/>
  <c r="H49" i="7"/>
  <c r="BK36" i="7"/>
  <c r="BR35" i="7"/>
  <c r="AI25" i="7"/>
  <c r="AI12" i="7"/>
  <c r="AI4" i="7"/>
  <c r="AB35" i="7"/>
  <c r="BK34" i="7"/>
  <c r="BI39" i="6"/>
  <c r="BK39" i="6" s="1"/>
  <c r="AU39" i="6"/>
  <c r="AW39" i="6" s="1"/>
  <c r="AG39" i="6"/>
  <c r="AI39" i="6" s="1"/>
  <c r="S39" i="6"/>
  <c r="U39" i="6" s="1"/>
  <c r="BP38" i="6"/>
  <c r="BR38" i="6" s="1"/>
  <c r="BB38" i="6"/>
  <c r="BD38" i="6" s="1"/>
  <c r="AN38" i="6"/>
  <c r="AP38" i="6" s="1"/>
  <c r="Z38" i="6"/>
  <c r="AB38" i="6" s="1"/>
  <c r="L38" i="6"/>
  <c r="N38" i="6" s="1"/>
  <c r="BI37" i="6"/>
  <c r="BK37" i="6" s="1"/>
  <c r="AU37" i="6"/>
  <c r="AW37" i="6" s="1"/>
  <c r="AG37" i="6"/>
  <c r="AI37" i="6" s="1"/>
  <c r="S37" i="6"/>
  <c r="U37" i="6" s="1"/>
  <c r="BP36" i="6"/>
  <c r="BR36" i="6" s="1"/>
  <c r="BB36" i="6"/>
  <c r="BD36" i="6" s="1"/>
  <c r="AN36" i="6"/>
  <c r="AP36" i="6" s="1"/>
  <c r="Z36" i="6"/>
  <c r="AB36" i="6" s="1"/>
  <c r="L36" i="6"/>
  <c r="N36" i="6" s="1"/>
  <c r="BI35" i="6"/>
  <c r="BK35" i="6" s="1"/>
  <c r="BP39" i="6"/>
  <c r="BR39" i="6" s="1"/>
  <c r="BB39" i="6"/>
  <c r="BD39" i="6" s="1"/>
  <c r="AN39" i="6"/>
  <c r="AP39" i="6" s="1"/>
  <c r="Z39" i="6"/>
  <c r="AB39" i="6" s="1"/>
  <c r="L39" i="6"/>
  <c r="N39" i="6" s="1"/>
  <c r="BI38" i="6"/>
  <c r="BK38" i="6" s="1"/>
  <c r="AU38" i="6"/>
  <c r="AW38" i="6" s="1"/>
  <c r="AG38" i="6"/>
  <c r="AI38" i="6" s="1"/>
  <c r="S38" i="6"/>
  <c r="U38" i="6" s="1"/>
  <c r="BP37" i="6"/>
  <c r="BR37" i="6" s="1"/>
  <c r="BB37" i="6"/>
  <c r="BD37" i="6" s="1"/>
  <c r="AN37" i="6"/>
  <c r="AP37" i="6" s="1"/>
  <c r="Z37" i="6"/>
  <c r="AB37" i="6" s="1"/>
  <c r="L37" i="6"/>
  <c r="N37" i="6" s="1"/>
  <c r="BI36" i="6"/>
  <c r="BK36" i="6" s="1"/>
  <c r="AU36" i="6"/>
  <c r="AW36" i="6" s="1"/>
  <c r="AG36" i="6"/>
  <c r="AI36" i="6" s="1"/>
  <c r="S36" i="6"/>
  <c r="U36" i="6" s="1"/>
  <c r="BP35" i="6"/>
  <c r="BR35" i="6" s="1"/>
  <c r="BB35" i="6"/>
  <c r="BD35" i="6" s="1"/>
  <c r="AN35" i="6"/>
  <c r="AP35" i="6" s="1"/>
  <c r="Z35" i="6"/>
  <c r="AB35" i="6" s="1"/>
  <c r="L35" i="6"/>
  <c r="N35" i="6" s="1"/>
  <c r="BI34" i="6"/>
  <c r="BK34" i="6" s="1"/>
  <c r="AU34" i="6"/>
  <c r="AW34" i="6" s="1"/>
  <c r="AG34" i="6"/>
  <c r="AI34" i="6" s="1"/>
  <c r="I39" i="6"/>
  <c r="BB34" i="6"/>
  <c r="BD34" i="6" s="1"/>
  <c r="S34" i="6"/>
  <c r="U34" i="6" s="1"/>
  <c r="BP33" i="6"/>
  <c r="BR33" i="6" s="1"/>
  <c r="BB33" i="6"/>
  <c r="BD33" i="6" s="1"/>
  <c r="AN33" i="6"/>
  <c r="AP33" i="6" s="1"/>
  <c r="Z33" i="6"/>
  <c r="AB33" i="6" s="1"/>
  <c r="L33" i="6"/>
  <c r="N33" i="6" s="1"/>
  <c r="BI32" i="6"/>
  <c r="BK32" i="6" s="1"/>
  <c r="AU32" i="6"/>
  <c r="AW32" i="6" s="1"/>
  <c r="AG32" i="6"/>
  <c r="AI32" i="6" s="1"/>
  <c r="S32" i="6"/>
  <c r="U32" i="6" s="1"/>
  <c r="BP31" i="6"/>
  <c r="BR31" i="6" s="1"/>
  <c r="BB31" i="6"/>
  <c r="BD31" i="6" s="1"/>
  <c r="AN31" i="6"/>
  <c r="AP31" i="6" s="1"/>
  <c r="Z31" i="6"/>
  <c r="AB31" i="6" s="1"/>
  <c r="L31" i="6"/>
  <c r="N31" i="6" s="1"/>
  <c r="BI30" i="6"/>
  <c r="BK30" i="6" s="1"/>
  <c r="AU35" i="6"/>
  <c r="AW35" i="6" s="1"/>
  <c r="AN34" i="6"/>
  <c r="AP34" i="6" s="1"/>
  <c r="AG35" i="6"/>
  <c r="AI35" i="6" s="1"/>
  <c r="Z34" i="6"/>
  <c r="AB34" i="6" s="1"/>
  <c r="L34" i="6"/>
  <c r="N34" i="6" s="1"/>
  <c r="BI33" i="6"/>
  <c r="BK33" i="6" s="1"/>
  <c r="AU33" i="6"/>
  <c r="AW33" i="6" s="1"/>
  <c r="AG33" i="6"/>
  <c r="AI33" i="6" s="1"/>
  <c r="S33" i="6"/>
  <c r="U33" i="6" s="1"/>
  <c r="BP32" i="6"/>
  <c r="BR32" i="6" s="1"/>
  <c r="BB32" i="6"/>
  <c r="BD32" i="6" s="1"/>
  <c r="AN32" i="6"/>
  <c r="AP32" i="6" s="1"/>
  <c r="Z32" i="6"/>
  <c r="AB32" i="6" s="1"/>
  <c r="L32" i="6"/>
  <c r="N32" i="6" s="1"/>
  <c r="S35" i="6"/>
  <c r="U35" i="6" s="1"/>
  <c r="BP34" i="6"/>
  <c r="BR34" i="6" s="1"/>
  <c r="BI31" i="6"/>
  <c r="BK31" i="6" s="1"/>
  <c r="AG31" i="6"/>
  <c r="AI31" i="6" s="1"/>
  <c r="S31" i="6"/>
  <c r="U31" i="6" s="1"/>
  <c r="Z30" i="6"/>
  <c r="AB30" i="6" s="1"/>
  <c r="S30" i="6"/>
  <c r="U30" i="6" s="1"/>
  <c r="BI29" i="6"/>
  <c r="BK29" i="6" s="1"/>
  <c r="BB29" i="6"/>
  <c r="BD29" i="6" s="1"/>
  <c r="BB28" i="6"/>
  <c r="BD28" i="6" s="1"/>
  <c r="AU28" i="6"/>
  <c r="AW28" i="6" s="1"/>
  <c r="AG27" i="6"/>
  <c r="AI27" i="6" s="1"/>
  <c r="Z27" i="6"/>
  <c r="AB27" i="6" s="1"/>
  <c r="Z26" i="6"/>
  <c r="AB26" i="6" s="1"/>
  <c r="S26" i="6"/>
  <c r="U26" i="6" s="1"/>
  <c r="BI25" i="6"/>
  <c r="BK25" i="6" s="1"/>
  <c r="BB25" i="6"/>
  <c r="BD25" i="6" s="1"/>
  <c r="BB24" i="6"/>
  <c r="BD24" i="6" s="1"/>
  <c r="AU24" i="6"/>
  <c r="AW24" i="6" s="1"/>
  <c r="AG23" i="6"/>
  <c r="AI23" i="6" s="1"/>
  <c r="Z23" i="6"/>
  <c r="AB23" i="6" s="1"/>
  <c r="L30" i="6"/>
  <c r="N30" i="6" s="1"/>
  <c r="AU29" i="6"/>
  <c r="AW29" i="6" s="1"/>
  <c r="AN29" i="6"/>
  <c r="AP29" i="6" s="1"/>
  <c r="AN28" i="6"/>
  <c r="AP28" i="6" s="1"/>
  <c r="AG28" i="6"/>
  <c r="AI28" i="6" s="1"/>
  <c r="BP27" i="6"/>
  <c r="BR27" i="6" s="1"/>
  <c r="S27" i="6"/>
  <c r="U27" i="6" s="1"/>
  <c r="L27" i="6"/>
  <c r="N27" i="6" s="1"/>
  <c r="BP26" i="6"/>
  <c r="BR26" i="6" s="1"/>
  <c r="BI26" i="6"/>
  <c r="BK26" i="6" s="1"/>
  <c r="L26" i="6"/>
  <c r="N26" i="6" s="1"/>
  <c r="AU25" i="6"/>
  <c r="AW25" i="6" s="1"/>
  <c r="AN25" i="6"/>
  <c r="AP25" i="6" s="1"/>
  <c r="AN24" i="6"/>
  <c r="AP24" i="6" s="1"/>
  <c r="AG24" i="6"/>
  <c r="AI24" i="6" s="1"/>
  <c r="BP23" i="6"/>
  <c r="BR23" i="6" s="1"/>
  <c r="Z29" i="6"/>
  <c r="AB29" i="6" s="1"/>
  <c r="BP28" i="6"/>
  <c r="BR28" i="6" s="1"/>
  <c r="AU27" i="6"/>
  <c r="AW27" i="6" s="1"/>
  <c r="AN26" i="6"/>
  <c r="AP26" i="6" s="1"/>
  <c r="L25" i="6"/>
  <c r="N25" i="6" s="1"/>
  <c r="Z24" i="6"/>
  <c r="AB24" i="6" s="1"/>
  <c r="BB23" i="6"/>
  <c r="BD23" i="6" s="1"/>
  <c r="AU23" i="6"/>
  <c r="AW23" i="6" s="1"/>
  <c r="L23" i="6"/>
  <c r="N23" i="6" s="1"/>
  <c r="AN22" i="6"/>
  <c r="AP22" i="6" s="1"/>
  <c r="AG22" i="6"/>
  <c r="AI22" i="6" s="1"/>
  <c r="BP21" i="6"/>
  <c r="BR21" i="6" s="1"/>
  <c r="S21" i="6"/>
  <c r="U21" i="6" s="1"/>
  <c r="L21" i="6"/>
  <c r="N21" i="6" s="1"/>
  <c r="BP20" i="6"/>
  <c r="BR20" i="6" s="1"/>
  <c r="BI20" i="6"/>
  <c r="BK20" i="6" s="1"/>
  <c r="L20" i="6"/>
  <c r="N20" i="6" s="1"/>
  <c r="BB30" i="6"/>
  <c r="BD30" i="6" s="1"/>
  <c r="AN30" i="6"/>
  <c r="AP30" i="6" s="1"/>
  <c r="L29" i="6"/>
  <c r="N29" i="6" s="1"/>
  <c r="Z28" i="6"/>
  <c r="AB28" i="6" s="1"/>
  <c r="BB27" i="6"/>
  <c r="BD27" i="6" s="1"/>
  <c r="AU26" i="6"/>
  <c r="AW26" i="6" s="1"/>
  <c r="AG25" i="6"/>
  <c r="AI25" i="6" s="1"/>
  <c r="BI24" i="6"/>
  <c r="BK24" i="6" s="1"/>
  <c r="L24" i="6"/>
  <c r="N24" i="6" s="1"/>
  <c r="S23" i="6"/>
  <c r="U23" i="6" s="1"/>
  <c r="Z22" i="6"/>
  <c r="AB22" i="6" s="1"/>
  <c r="S22" i="6"/>
  <c r="U22" i="6" s="1"/>
  <c r="BI21" i="6"/>
  <c r="BK21" i="6" s="1"/>
  <c r="BB21" i="6"/>
  <c r="BD21" i="6" s="1"/>
  <c r="BB20" i="6"/>
  <c r="BD20" i="6" s="1"/>
  <c r="AU20" i="6"/>
  <c r="AW20" i="6" s="1"/>
  <c r="BP19" i="6"/>
  <c r="BR19" i="6" s="1"/>
  <c r="BB19" i="6"/>
  <c r="BD19" i="6" s="1"/>
  <c r="AN19" i="6"/>
  <c r="AP19" i="6" s="1"/>
  <c r="Z19" i="6"/>
  <c r="AB19" i="6" s="1"/>
  <c r="L19" i="6"/>
  <c r="N19" i="6" s="1"/>
  <c r="BI18" i="6"/>
  <c r="BK18" i="6" s="1"/>
  <c r="AU18" i="6"/>
  <c r="AW18" i="6" s="1"/>
  <c r="AG18" i="6"/>
  <c r="AI18" i="6" s="1"/>
  <c r="S18" i="6"/>
  <c r="U18" i="6" s="1"/>
  <c r="BP17" i="6"/>
  <c r="BR17" i="6" s="1"/>
  <c r="BB17" i="6"/>
  <c r="BD17" i="6" s="1"/>
  <c r="AN17" i="6"/>
  <c r="AP17" i="6" s="1"/>
  <c r="Z17" i="6"/>
  <c r="AB17" i="6" s="1"/>
  <c r="L17" i="6"/>
  <c r="N17" i="6" s="1"/>
  <c r="BI16" i="6"/>
  <c r="BK16" i="6" s="1"/>
  <c r="AU16" i="6"/>
  <c r="AW16" i="6" s="1"/>
  <c r="AG16" i="6"/>
  <c r="AI16" i="6" s="1"/>
  <c r="S16" i="6"/>
  <c r="U16" i="6" s="1"/>
  <c r="BP15" i="6"/>
  <c r="BR15" i="6" s="1"/>
  <c r="BB15" i="6"/>
  <c r="BD15" i="6" s="1"/>
  <c r="AN15" i="6"/>
  <c r="AP15" i="6" s="1"/>
  <c r="Z15" i="6"/>
  <c r="AB15" i="6" s="1"/>
  <c r="L15" i="6"/>
  <c r="N15" i="6" s="1"/>
  <c r="BP30" i="6"/>
  <c r="BR30" i="6" s="1"/>
  <c r="AU30" i="6"/>
  <c r="AW30" i="6" s="1"/>
  <c r="AG29" i="6"/>
  <c r="AI29" i="6" s="1"/>
  <c r="BI28" i="6"/>
  <c r="BK28" i="6" s="1"/>
  <c r="L28" i="6"/>
  <c r="N28" i="6" s="1"/>
  <c r="AN27" i="6"/>
  <c r="AP27" i="6" s="1"/>
  <c r="AG26" i="6"/>
  <c r="AI26" i="6" s="1"/>
  <c r="BP25" i="6"/>
  <c r="BR25" i="6" s="1"/>
  <c r="S25" i="6"/>
  <c r="U25" i="6" s="1"/>
  <c r="S24" i="6"/>
  <c r="U24" i="6" s="1"/>
  <c r="BI23" i="6"/>
  <c r="BK23" i="6" s="1"/>
  <c r="BP22" i="6"/>
  <c r="BR22" i="6" s="1"/>
  <c r="BI22" i="6"/>
  <c r="BK22" i="6" s="1"/>
  <c r="L22" i="6"/>
  <c r="N22" i="6" s="1"/>
  <c r="AU21" i="6"/>
  <c r="AW21" i="6" s="1"/>
  <c r="AN21" i="6"/>
  <c r="AP21" i="6" s="1"/>
  <c r="AN20" i="6"/>
  <c r="AP20" i="6" s="1"/>
  <c r="AG20" i="6"/>
  <c r="AI20" i="6" s="1"/>
  <c r="AU31" i="6"/>
  <c r="AW31" i="6" s="1"/>
  <c r="AG30" i="6"/>
  <c r="AI30" i="6" s="1"/>
  <c r="BP29" i="6"/>
  <c r="BR29" i="6" s="1"/>
  <c r="S29" i="6"/>
  <c r="U29" i="6" s="1"/>
  <c r="S28" i="6"/>
  <c r="U28" i="6" s="1"/>
  <c r="BI27" i="6"/>
  <c r="BK27" i="6" s="1"/>
  <c r="BB26" i="6"/>
  <c r="BD26" i="6" s="1"/>
  <c r="Z25" i="6"/>
  <c r="AB25" i="6" s="1"/>
  <c r="BP24" i="6"/>
  <c r="BR24" i="6" s="1"/>
  <c r="AN23" i="6"/>
  <c r="AP23" i="6" s="1"/>
  <c r="BB22" i="6"/>
  <c r="BD22" i="6" s="1"/>
  <c r="AU22" i="6"/>
  <c r="AW22" i="6" s="1"/>
  <c r="AG21" i="6"/>
  <c r="AI21" i="6" s="1"/>
  <c r="Z21" i="6"/>
  <c r="AB21" i="6" s="1"/>
  <c r="Z20" i="6"/>
  <c r="AB20" i="6" s="1"/>
  <c r="S20" i="6"/>
  <c r="U20" i="6" s="1"/>
  <c r="BI19" i="6"/>
  <c r="BK19" i="6" s="1"/>
  <c r="AU19" i="6"/>
  <c r="AW19" i="6" s="1"/>
  <c r="S19" i="6"/>
  <c r="U19" i="6" s="1"/>
  <c r="BP18" i="6"/>
  <c r="BR18" i="6" s="1"/>
  <c r="L18" i="6"/>
  <c r="N18" i="6" s="1"/>
  <c r="AG17" i="6"/>
  <c r="AI17" i="6" s="1"/>
  <c r="Z16" i="6"/>
  <c r="AB16" i="6" s="1"/>
  <c r="BI15" i="6"/>
  <c r="BK15" i="6" s="1"/>
  <c r="AG15" i="6"/>
  <c r="AI15" i="6" s="1"/>
  <c r="BP14" i="6"/>
  <c r="BR14" i="6" s="1"/>
  <c r="BB14" i="6"/>
  <c r="BD14" i="6" s="1"/>
  <c r="AN14" i="6"/>
  <c r="AP14" i="6" s="1"/>
  <c r="Z14" i="6"/>
  <c r="AB14" i="6" s="1"/>
  <c r="L14" i="6"/>
  <c r="N14" i="6" s="1"/>
  <c r="BI13" i="6"/>
  <c r="BK13" i="6" s="1"/>
  <c r="AU13" i="6"/>
  <c r="AW13" i="6" s="1"/>
  <c r="AG13" i="6"/>
  <c r="AI13" i="6" s="1"/>
  <c r="S13" i="6"/>
  <c r="U13" i="6" s="1"/>
  <c r="BP12" i="6"/>
  <c r="BR12" i="6" s="1"/>
  <c r="BB12" i="6"/>
  <c r="BD12" i="6" s="1"/>
  <c r="AN12" i="6"/>
  <c r="AP12" i="6" s="1"/>
  <c r="Z12" i="6"/>
  <c r="AB12" i="6" s="1"/>
  <c r="L12" i="6"/>
  <c r="N12" i="6" s="1"/>
  <c r="BI11" i="6"/>
  <c r="BK11" i="6" s="1"/>
  <c r="AU11" i="6"/>
  <c r="AW11" i="6" s="1"/>
  <c r="AG11" i="6"/>
  <c r="AI11" i="6" s="1"/>
  <c r="S11" i="6"/>
  <c r="U11" i="6" s="1"/>
  <c r="BP10" i="6"/>
  <c r="BR10" i="6" s="1"/>
  <c r="BB10" i="6"/>
  <c r="BD10" i="6" s="1"/>
  <c r="AN10" i="6"/>
  <c r="AP10" i="6" s="1"/>
  <c r="Z10" i="6"/>
  <c r="AB10" i="6" s="1"/>
  <c r="L10" i="6"/>
  <c r="N10" i="6" s="1"/>
  <c r="BI9" i="6"/>
  <c r="BK9" i="6" s="1"/>
  <c r="AU9" i="6"/>
  <c r="AW9" i="6" s="1"/>
  <c r="AG9" i="6"/>
  <c r="AI9" i="6" s="1"/>
  <c r="S9" i="6"/>
  <c r="U9" i="6" s="1"/>
  <c r="BP8" i="6"/>
  <c r="BR8" i="6" s="1"/>
  <c r="BB8" i="6"/>
  <c r="BD8" i="6" s="1"/>
  <c r="AN8" i="6"/>
  <c r="AP8" i="6" s="1"/>
  <c r="Z8" i="6"/>
  <c r="AB8" i="6" s="1"/>
  <c r="L8" i="6"/>
  <c r="N8" i="6" s="1"/>
  <c r="BI7" i="6"/>
  <c r="BK7" i="6" s="1"/>
  <c r="AU7" i="6"/>
  <c r="AW7" i="6" s="1"/>
  <c r="AG7" i="6"/>
  <c r="AI7" i="6" s="1"/>
  <c r="S7" i="6"/>
  <c r="U7" i="6" s="1"/>
  <c r="BP6" i="6"/>
  <c r="BR6" i="6" s="1"/>
  <c r="BB6" i="6"/>
  <c r="BD6" i="6" s="1"/>
  <c r="AN6" i="6"/>
  <c r="AP6" i="6" s="1"/>
  <c r="Z6" i="6"/>
  <c r="AB6" i="6" s="1"/>
  <c r="L6" i="6"/>
  <c r="N6" i="6" s="1"/>
  <c r="BI5" i="6"/>
  <c r="BK5" i="6" s="1"/>
  <c r="AU5" i="6"/>
  <c r="AW5" i="6" s="1"/>
  <c r="AG5" i="6"/>
  <c r="AI5" i="6" s="1"/>
  <c r="S5" i="6"/>
  <c r="U5" i="6" s="1"/>
  <c r="AG19" i="6"/>
  <c r="AI19" i="6" s="1"/>
  <c r="Z18" i="6"/>
  <c r="AB18" i="6" s="1"/>
  <c r="AU17" i="6"/>
  <c r="AW17" i="6" s="1"/>
  <c r="AN16" i="6"/>
  <c r="AP16" i="6" s="1"/>
  <c r="AN18" i="6"/>
  <c r="AP18" i="6" s="1"/>
  <c r="BI17" i="6"/>
  <c r="BK17" i="6" s="1"/>
  <c r="BB16" i="6"/>
  <c r="BD16" i="6" s="1"/>
  <c r="AU15" i="6"/>
  <c r="AW15" i="6" s="1"/>
  <c r="S15" i="6"/>
  <c r="U15" i="6" s="1"/>
  <c r="BI14" i="6"/>
  <c r="BK14" i="6" s="1"/>
  <c r="AU14" i="6"/>
  <c r="AW14" i="6" s="1"/>
  <c r="AG14" i="6"/>
  <c r="AI14" i="6" s="1"/>
  <c r="S14" i="6"/>
  <c r="U14" i="6" s="1"/>
  <c r="BP13" i="6"/>
  <c r="BR13" i="6" s="1"/>
  <c r="BB13" i="6"/>
  <c r="BD13" i="6" s="1"/>
  <c r="AN13" i="6"/>
  <c r="AP13" i="6" s="1"/>
  <c r="Z13" i="6"/>
  <c r="AB13" i="6" s="1"/>
  <c r="L13" i="6"/>
  <c r="N13" i="6" s="1"/>
  <c r="BI12" i="6"/>
  <c r="BK12" i="6" s="1"/>
  <c r="AU12" i="6"/>
  <c r="AW12" i="6" s="1"/>
  <c r="AG12" i="6"/>
  <c r="AI12" i="6" s="1"/>
  <c r="S12" i="6"/>
  <c r="U12" i="6" s="1"/>
  <c r="BP11" i="6"/>
  <c r="BR11" i="6" s="1"/>
  <c r="BB11" i="6"/>
  <c r="BD11" i="6" s="1"/>
  <c r="AN11" i="6"/>
  <c r="AP11" i="6" s="1"/>
  <c r="Z11" i="6"/>
  <c r="AB11" i="6" s="1"/>
  <c r="L11" i="6"/>
  <c r="N11" i="6" s="1"/>
  <c r="BI10" i="6"/>
  <c r="BK10" i="6" s="1"/>
  <c r="AU10" i="6"/>
  <c r="AW10" i="6" s="1"/>
  <c r="AG10" i="6"/>
  <c r="AI10" i="6" s="1"/>
  <c r="S10" i="6"/>
  <c r="U10" i="6" s="1"/>
  <c r="BP9" i="6"/>
  <c r="BR9" i="6" s="1"/>
  <c r="BB9" i="6"/>
  <c r="BD9" i="6" s="1"/>
  <c r="AN9" i="6"/>
  <c r="AP9" i="6" s="1"/>
  <c r="Z9" i="6"/>
  <c r="AB9" i="6" s="1"/>
  <c r="L9" i="6"/>
  <c r="N9" i="6" s="1"/>
  <c r="BI8" i="6"/>
  <c r="BK8" i="6" s="1"/>
  <c r="AU8" i="6"/>
  <c r="AW8" i="6" s="1"/>
  <c r="AG8" i="6"/>
  <c r="AI8" i="6" s="1"/>
  <c r="S8" i="6"/>
  <c r="U8" i="6" s="1"/>
  <c r="BP7" i="6"/>
  <c r="BR7" i="6" s="1"/>
  <c r="BB7" i="6"/>
  <c r="BD7" i="6" s="1"/>
  <c r="AN7" i="6"/>
  <c r="AP7" i="6" s="1"/>
  <c r="Z7" i="6"/>
  <c r="AB7" i="6" s="1"/>
  <c r="L7" i="6"/>
  <c r="N7" i="6" s="1"/>
  <c r="S17" i="6"/>
  <c r="U17" i="6" s="1"/>
  <c r="L16" i="6"/>
  <c r="N16" i="6" s="1"/>
  <c r="BB5" i="6"/>
  <c r="BD5" i="6" s="1"/>
  <c r="Z5" i="6"/>
  <c r="AB5" i="6" s="1"/>
  <c r="S6" i="6"/>
  <c r="U6" i="6" s="1"/>
  <c r="BP4" i="6"/>
  <c r="BR4" i="6" s="1"/>
  <c r="AN4" i="6"/>
  <c r="AP4" i="6" s="1"/>
  <c r="Z4" i="6"/>
  <c r="AB4" i="6" s="1"/>
  <c r="BI3" i="6"/>
  <c r="S3" i="6"/>
  <c r="BB18" i="6"/>
  <c r="BD18" i="6" s="1"/>
  <c r="BP16" i="6"/>
  <c r="BR16" i="6" s="1"/>
  <c r="BI6" i="6"/>
  <c r="BK6" i="6" s="1"/>
  <c r="AG6" i="6"/>
  <c r="AI6" i="6" s="1"/>
  <c r="BI4" i="6"/>
  <c r="BK4" i="6" s="1"/>
  <c r="AU4" i="6"/>
  <c r="AW4" i="6" s="1"/>
  <c r="AG4" i="6"/>
  <c r="AI4" i="6" s="1"/>
  <c r="S4" i="6"/>
  <c r="U4" i="6" s="1"/>
  <c r="BP3" i="6"/>
  <c r="BB3" i="6"/>
  <c r="AN3" i="6"/>
  <c r="Z3" i="6"/>
  <c r="L3" i="6"/>
  <c r="BP5" i="6"/>
  <c r="BR5" i="6" s="1"/>
  <c r="AN5" i="6"/>
  <c r="AP5" i="6" s="1"/>
  <c r="L5" i="6"/>
  <c r="N5" i="6" s="1"/>
  <c r="AU6" i="6"/>
  <c r="AW6" i="6" s="1"/>
  <c r="BB4" i="6"/>
  <c r="BD4" i="6" s="1"/>
  <c r="L4" i="6"/>
  <c r="N4" i="6" s="1"/>
  <c r="AU3" i="6"/>
  <c r="AG3" i="6"/>
  <c r="I3" i="6"/>
  <c r="G47" i="6"/>
  <c r="G50" i="6"/>
  <c r="G49" i="6"/>
  <c r="G52" i="6"/>
  <c r="G51" i="6"/>
  <c r="G53" i="6"/>
  <c r="G46" i="6"/>
  <c r="G48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BP7" i="5"/>
  <c r="BR7" i="5" s="1"/>
  <c r="BP11" i="5"/>
  <c r="BR11" i="5" s="1"/>
  <c r="BP15" i="5"/>
  <c r="BR15" i="5" s="1"/>
  <c r="BP19" i="5"/>
  <c r="BR19" i="5" s="1"/>
  <c r="BP23" i="5"/>
  <c r="BR23" i="5" s="1"/>
  <c r="BP27" i="5"/>
  <c r="BR27" i="5" s="1"/>
  <c r="BP31" i="5"/>
  <c r="BR31" i="5" s="1"/>
  <c r="BP35" i="5"/>
  <c r="BR35" i="5" s="1"/>
  <c r="BP39" i="5"/>
  <c r="BR39" i="5" s="1"/>
  <c r="BI6" i="5"/>
  <c r="BK6" i="5" s="1"/>
  <c r="BI10" i="5"/>
  <c r="BK10" i="5" s="1"/>
  <c r="BP4" i="5"/>
  <c r="BR4" i="5" s="1"/>
  <c r="BP5" i="5"/>
  <c r="BR5" i="5" s="1"/>
  <c r="BP6" i="5"/>
  <c r="BR6" i="5" s="1"/>
  <c r="BP10" i="5"/>
  <c r="BR10" i="5" s="1"/>
  <c r="BP14" i="5"/>
  <c r="BR14" i="5" s="1"/>
  <c r="BP18" i="5"/>
  <c r="BR18" i="5" s="1"/>
  <c r="BP22" i="5"/>
  <c r="BR22" i="5" s="1"/>
  <c r="BP26" i="5"/>
  <c r="BR26" i="5" s="1"/>
  <c r="BP30" i="5"/>
  <c r="BR30" i="5" s="1"/>
  <c r="BP34" i="5"/>
  <c r="BR34" i="5" s="1"/>
  <c r="BP38" i="5"/>
  <c r="BR38" i="5" s="1"/>
  <c r="BI5" i="5"/>
  <c r="BK5" i="5" s="1"/>
  <c r="BI9" i="5"/>
  <c r="BK9" i="5" s="1"/>
  <c r="BP13" i="5"/>
  <c r="BR13" i="5" s="1"/>
  <c r="BP21" i="5"/>
  <c r="BR21" i="5" s="1"/>
  <c r="BP29" i="5"/>
  <c r="BR29" i="5" s="1"/>
  <c r="BP37" i="5"/>
  <c r="BR37" i="5" s="1"/>
  <c r="BI8" i="5"/>
  <c r="BK8" i="5" s="1"/>
  <c r="BI14" i="5"/>
  <c r="BK14" i="5" s="1"/>
  <c r="BI18" i="5"/>
  <c r="BK18" i="5" s="1"/>
  <c r="BI22" i="5"/>
  <c r="BK22" i="5" s="1"/>
  <c r="BI26" i="5"/>
  <c r="BK26" i="5" s="1"/>
  <c r="BI30" i="5"/>
  <c r="BK30" i="5" s="1"/>
  <c r="BI34" i="5"/>
  <c r="BK34" i="5" s="1"/>
  <c r="BI38" i="5"/>
  <c r="BK38" i="5" s="1"/>
  <c r="BB5" i="5"/>
  <c r="BD5" i="5" s="1"/>
  <c r="BB9" i="5"/>
  <c r="BD9" i="5" s="1"/>
  <c r="BB13" i="5"/>
  <c r="BD13" i="5" s="1"/>
  <c r="BB17" i="5"/>
  <c r="BD17" i="5" s="1"/>
  <c r="BB21" i="5"/>
  <c r="BD21" i="5" s="1"/>
  <c r="BB25" i="5"/>
  <c r="BD25" i="5" s="1"/>
  <c r="BB29" i="5"/>
  <c r="BD29" i="5" s="1"/>
  <c r="BB33" i="5"/>
  <c r="BD33" i="5" s="1"/>
  <c r="BB37" i="5"/>
  <c r="BD37" i="5" s="1"/>
  <c r="AU4" i="5"/>
  <c r="AW4" i="5" s="1"/>
  <c r="AU8" i="5"/>
  <c r="AW8" i="5" s="1"/>
  <c r="AU12" i="5"/>
  <c r="AW12" i="5" s="1"/>
  <c r="AU16" i="5"/>
  <c r="AW16" i="5" s="1"/>
  <c r="AU20" i="5"/>
  <c r="AW20" i="5" s="1"/>
  <c r="AU24" i="5"/>
  <c r="AW24" i="5" s="1"/>
  <c r="AU28" i="5"/>
  <c r="AW28" i="5" s="1"/>
  <c r="AU32" i="5"/>
  <c r="AW32" i="5" s="1"/>
  <c r="AU36" i="5"/>
  <c r="AW36" i="5" s="1"/>
  <c r="AU3" i="5"/>
  <c r="AN7" i="5"/>
  <c r="AP7" i="5" s="1"/>
  <c r="AN11" i="5"/>
  <c r="AP11" i="5" s="1"/>
  <c r="AN15" i="5"/>
  <c r="AP15" i="5" s="1"/>
  <c r="AN19" i="5"/>
  <c r="AP19" i="5" s="1"/>
  <c r="AN23" i="5"/>
  <c r="AP23" i="5" s="1"/>
  <c r="AN27" i="5"/>
  <c r="AP27" i="5" s="1"/>
  <c r="AN31" i="5"/>
  <c r="AP31" i="5" s="1"/>
  <c r="AN35" i="5"/>
  <c r="AP35" i="5" s="1"/>
  <c r="AN39" i="5"/>
  <c r="AP39" i="5" s="1"/>
  <c r="AG6" i="5"/>
  <c r="AI6" i="5" s="1"/>
  <c r="AG10" i="5"/>
  <c r="AI10" i="5" s="1"/>
  <c r="AG14" i="5"/>
  <c r="AI14" i="5" s="1"/>
  <c r="AG18" i="5"/>
  <c r="AI18" i="5" s="1"/>
  <c r="AG22" i="5"/>
  <c r="AI22" i="5" s="1"/>
  <c r="AG26" i="5"/>
  <c r="AI26" i="5" s="1"/>
  <c r="AG30" i="5"/>
  <c r="AI30" i="5" s="1"/>
  <c r="AG34" i="5"/>
  <c r="AI34" i="5" s="1"/>
  <c r="AG38" i="5"/>
  <c r="AI38" i="5" s="1"/>
  <c r="Z5" i="5"/>
  <c r="AB5" i="5" s="1"/>
  <c r="Z9" i="5"/>
  <c r="AB9" i="5" s="1"/>
  <c r="Z13" i="5"/>
  <c r="AB13" i="5" s="1"/>
  <c r="Z17" i="5"/>
  <c r="AB17" i="5" s="1"/>
  <c r="Z21" i="5"/>
  <c r="AB21" i="5" s="1"/>
  <c r="Z25" i="5"/>
  <c r="AB25" i="5" s="1"/>
  <c r="Z29" i="5"/>
  <c r="AB29" i="5" s="1"/>
  <c r="Z33" i="5"/>
  <c r="AB33" i="5" s="1"/>
  <c r="Z37" i="5"/>
  <c r="AB37" i="5" s="1"/>
  <c r="S4" i="5"/>
  <c r="U4" i="5" s="1"/>
  <c r="S8" i="5"/>
  <c r="U8" i="5" s="1"/>
  <c r="S12" i="5"/>
  <c r="U12" i="5" s="1"/>
  <c r="S16" i="5"/>
  <c r="U16" i="5" s="1"/>
  <c r="S20" i="5"/>
  <c r="U20" i="5" s="1"/>
  <c r="S24" i="5"/>
  <c r="U24" i="5" s="1"/>
  <c r="S28" i="5"/>
  <c r="U28" i="5" s="1"/>
  <c r="S32" i="5"/>
  <c r="U32" i="5" s="1"/>
  <c r="S36" i="5"/>
  <c r="U36" i="5" s="1"/>
  <c r="S3" i="5"/>
  <c r="BP8" i="5"/>
  <c r="BR8" i="5" s="1"/>
  <c r="BP16" i="5"/>
  <c r="BR16" i="5" s="1"/>
  <c r="BP24" i="5"/>
  <c r="BR24" i="5" s="1"/>
  <c r="BP32" i="5"/>
  <c r="BR32" i="5" s="1"/>
  <c r="BP3" i="5"/>
  <c r="BI11" i="5"/>
  <c r="BK11" i="5" s="1"/>
  <c r="BI15" i="5"/>
  <c r="BK15" i="5" s="1"/>
  <c r="BI19" i="5"/>
  <c r="BK19" i="5" s="1"/>
  <c r="BI23" i="5"/>
  <c r="BK23" i="5" s="1"/>
  <c r="BI27" i="5"/>
  <c r="BK27" i="5" s="1"/>
  <c r="BI31" i="5"/>
  <c r="BK31" i="5" s="1"/>
  <c r="BI35" i="5"/>
  <c r="BK35" i="5" s="1"/>
  <c r="BI39" i="5"/>
  <c r="BK39" i="5" s="1"/>
  <c r="BB6" i="5"/>
  <c r="BD6" i="5" s="1"/>
  <c r="BB10" i="5"/>
  <c r="BD10" i="5" s="1"/>
  <c r="BB14" i="5"/>
  <c r="BD14" i="5" s="1"/>
  <c r="BB18" i="5"/>
  <c r="BD18" i="5" s="1"/>
  <c r="BB22" i="5"/>
  <c r="BD22" i="5" s="1"/>
  <c r="BB26" i="5"/>
  <c r="BD26" i="5" s="1"/>
  <c r="BB30" i="5"/>
  <c r="BD30" i="5" s="1"/>
  <c r="BB34" i="5"/>
  <c r="BD34" i="5" s="1"/>
  <c r="BB38" i="5"/>
  <c r="BD38" i="5" s="1"/>
  <c r="AU5" i="5"/>
  <c r="AW5" i="5" s="1"/>
  <c r="AU9" i="5"/>
  <c r="AW9" i="5" s="1"/>
  <c r="AU13" i="5"/>
  <c r="AW13" i="5" s="1"/>
  <c r="AU17" i="5"/>
  <c r="AW17" i="5" s="1"/>
  <c r="AU21" i="5"/>
  <c r="AW21" i="5" s="1"/>
  <c r="AU25" i="5"/>
  <c r="AW25" i="5" s="1"/>
  <c r="AU29" i="5"/>
  <c r="AW29" i="5" s="1"/>
  <c r="AU33" i="5"/>
  <c r="AW33" i="5" s="1"/>
  <c r="AU37" i="5"/>
  <c r="AW37" i="5" s="1"/>
  <c r="AN4" i="5"/>
  <c r="AP4" i="5" s="1"/>
  <c r="AN8" i="5"/>
  <c r="AP8" i="5" s="1"/>
  <c r="AN12" i="5"/>
  <c r="AP12" i="5" s="1"/>
  <c r="AN16" i="5"/>
  <c r="AP16" i="5" s="1"/>
  <c r="AN20" i="5"/>
  <c r="AP20" i="5" s="1"/>
  <c r="AN24" i="5"/>
  <c r="AP24" i="5" s="1"/>
  <c r="AN28" i="5"/>
  <c r="AP28" i="5" s="1"/>
  <c r="AN32" i="5"/>
  <c r="AP32" i="5" s="1"/>
  <c r="AN36" i="5"/>
  <c r="AP36" i="5" s="1"/>
  <c r="AN3" i="5"/>
  <c r="AG7" i="5"/>
  <c r="AI7" i="5" s="1"/>
  <c r="AG11" i="5"/>
  <c r="AI11" i="5" s="1"/>
  <c r="AG15" i="5"/>
  <c r="AI15" i="5" s="1"/>
  <c r="AG19" i="5"/>
  <c r="AI19" i="5" s="1"/>
  <c r="AG23" i="5"/>
  <c r="AI23" i="5" s="1"/>
  <c r="AG27" i="5"/>
  <c r="AI27" i="5" s="1"/>
  <c r="AG31" i="5"/>
  <c r="AI31" i="5" s="1"/>
  <c r="AG35" i="5"/>
  <c r="AI35" i="5" s="1"/>
  <c r="AG39" i="5"/>
  <c r="AI39" i="5" s="1"/>
  <c r="Z6" i="5"/>
  <c r="AB6" i="5" s="1"/>
  <c r="Z10" i="5"/>
  <c r="AB10" i="5" s="1"/>
  <c r="Z14" i="5"/>
  <c r="AB14" i="5" s="1"/>
  <c r="Z18" i="5"/>
  <c r="AB18" i="5" s="1"/>
  <c r="Z22" i="5"/>
  <c r="AB22" i="5" s="1"/>
  <c r="Z26" i="5"/>
  <c r="AB26" i="5" s="1"/>
  <c r="Z30" i="5"/>
  <c r="AB30" i="5" s="1"/>
  <c r="Z34" i="5"/>
  <c r="AB34" i="5" s="1"/>
  <c r="Z38" i="5"/>
  <c r="AB38" i="5" s="1"/>
  <c r="S5" i="5"/>
  <c r="U5" i="5" s="1"/>
  <c r="S9" i="5"/>
  <c r="U9" i="5" s="1"/>
  <c r="S13" i="5"/>
  <c r="U13" i="5" s="1"/>
  <c r="S17" i="5"/>
  <c r="U17" i="5" s="1"/>
  <c r="S21" i="5"/>
  <c r="U21" i="5" s="1"/>
  <c r="S25" i="5"/>
  <c r="U25" i="5" s="1"/>
  <c r="S29" i="5"/>
  <c r="U29" i="5" s="1"/>
  <c r="S33" i="5"/>
  <c r="U33" i="5" s="1"/>
  <c r="S37" i="5"/>
  <c r="U37" i="5" s="1"/>
  <c r="BP9" i="5"/>
  <c r="BR9" i="5" s="1"/>
  <c r="BP17" i="5"/>
  <c r="BR17" i="5" s="1"/>
  <c r="BP25" i="5"/>
  <c r="BR25" i="5" s="1"/>
  <c r="BP33" i="5"/>
  <c r="BR33" i="5" s="1"/>
  <c r="BI4" i="5"/>
  <c r="BK4" i="5" s="1"/>
  <c r="BI12" i="5"/>
  <c r="BK12" i="5" s="1"/>
  <c r="BI16" i="5"/>
  <c r="BK16" i="5" s="1"/>
  <c r="BI20" i="5"/>
  <c r="BK20" i="5" s="1"/>
  <c r="BI24" i="5"/>
  <c r="BK24" i="5" s="1"/>
  <c r="BI28" i="5"/>
  <c r="BK28" i="5" s="1"/>
  <c r="BI32" i="5"/>
  <c r="BK32" i="5" s="1"/>
  <c r="BI36" i="5"/>
  <c r="BK36" i="5" s="1"/>
  <c r="BI3" i="5"/>
  <c r="BB7" i="5"/>
  <c r="BD7" i="5" s="1"/>
  <c r="BB11" i="5"/>
  <c r="BD11" i="5" s="1"/>
  <c r="BB15" i="5"/>
  <c r="BD15" i="5" s="1"/>
  <c r="BB19" i="5"/>
  <c r="BD19" i="5" s="1"/>
  <c r="BB23" i="5"/>
  <c r="BD23" i="5" s="1"/>
  <c r="BB27" i="5"/>
  <c r="BD27" i="5" s="1"/>
  <c r="BB31" i="5"/>
  <c r="BD31" i="5" s="1"/>
  <c r="BB35" i="5"/>
  <c r="BD35" i="5" s="1"/>
  <c r="BB39" i="5"/>
  <c r="BD39" i="5" s="1"/>
  <c r="AU6" i="5"/>
  <c r="AW6" i="5" s="1"/>
  <c r="AU10" i="5"/>
  <c r="AW10" i="5" s="1"/>
  <c r="AU14" i="5"/>
  <c r="AW14" i="5" s="1"/>
  <c r="AU18" i="5"/>
  <c r="AW18" i="5" s="1"/>
  <c r="AU22" i="5"/>
  <c r="AW22" i="5" s="1"/>
  <c r="AU26" i="5"/>
  <c r="AW26" i="5" s="1"/>
  <c r="AU30" i="5"/>
  <c r="AW30" i="5" s="1"/>
  <c r="AU34" i="5"/>
  <c r="AW34" i="5" s="1"/>
  <c r="AU38" i="5"/>
  <c r="AW38" i="5" s="1"/>
  <c r="AN5" i="5"/>
  <c r="AP5" i="5" s="1"/>
  <c r="AN9" i="5"/>
  <c r="AP9" i="5" s="1"/>
  <c r="AN13" i="5"/>
  <c r="AP13" i="5" s="1"/>
  <c r="AN17" i="5"/>
  <c r="AP17" i="5" s="1"/>
  <c r="AN21" i="5"/>
  <c r="AP21" i="5" s="1"/>
  <c r="AN25" i="5"/>
  <c r="AP25" i="5" s="1"/>
  <c r="AN29" i="5"/>
  <c r="AP29" i="5" s="1"/>
  <c r="AN33" i="5"/>
  <c r="AP33" i="5" s="1"/>
  <c r="AN37" i="5"/>
  <c r="AP37" i="5" s="1"/>
  <c r="AG4" i="5"/>
  <c r="AI4" i="5" s="1"/>
  <c r="AG8" i="5"/>
  <c r="AI8" i="5" s="1"/>
  <c r="AG12" i="5"/>
  <c r="AI12" i="5" s="1"/>
  <c r="AG16" i="5"/>
  <c r="AI16" i="5" s="1"/>
  <c r="AG20" i="5"/>
  <c r="AI20" i="5" s="1"/>
  <c r="AG24" i="5"/>
  <c r="AI24" i="5" s="1"/>
  <c r="AG28" i="5"/>
  <c r="AI28" i="5" s="1"/>
  <c r="AG32" i="5"/>
  <c r="AI32" i="5" s="1"/>
  <c r="AG36" i="5"/>
  <c r="AI36" i="5" s="1"/>
  <c r="AG3" i="5"/>
  <c r="Z7" i="5"/>
  <c r="AB7" i="5" s="1"/>
  <c r="Z11" i="5"/>
  <c r="AB11" i="5" s="1"/>
  <c r="Z15" i="5"/>
  <c r="AB15" i="5" s="1"/>
  <c r="Z19" i="5"/>
  <c r="AB19" i="5" s="1"/>
  <c r="Z23" i="5"/>
  <c r="AB23" i="5" s="1"/>
  <c r="Z27" i="5"/>
  <c r="AB27" i="5" s="1"/>
  <c r="Z31" i="5"/>
  <c r="AB31" i="5" s="1"/>
  <c r="Z35" i="5"/>
  <c r="AB35" i="5" s="1"/>
  <c r="Z39" i="5"/>
  <c r="AB39" i="5" s="1"/>
  <c r="S6" i="5"/>
  <c r="U6" i="5" s="1"/>
  <c r="S10" i="5"/>
  <c r="U10" i="5" s="1"/>
  <c r="S14" i="5"/>
  <c r="U14" i="5" s="1"/>
  <c r="S18" i="5"/>
  <c r="U18" i="5" s="1"/>
  <c r="S22" i="5"/>
  <c r="U22" i="5" s="1"/>
  <c r="S26" i="5"/>
  <c r="U26" i="5" s="1"/>
  <c r="S30" i="5"/>
  <c r="U30" i="5" s="1"/>
  <c r="S34" i="5"/>
  <c r="U34" i="5" s="1"/>
  <c r="S38" i="5"/>
  <c r="U38" i="5" s="1"/>
  <c r="BP36" i="5"/>
  <c r="BR36" i="5" s="1"/>
  <c r="BI21" i="5"/>
  <c r="BK21" i="5" s="1"/>
  <c r="BI37" i="5"/>
  <c r="BK37" i="5" s="1"/>
  <c r="BB16" i="5"/>
  <c r="BD16" i="5" s="1"/>
  <c r="BB32" i="5"/>
  <c r="BD32" i="5" s="1"/>
  <c r="AU11" i="5"/>
  <c r="AW11" i="5" s="1"/>
  <c r="AU27" i="5"/>
  <c r="AW27" i="5" s="1"/>
  <c r="AN6" i="5"/>
  <c r="AP6" i="5" s="1"/>
  <c r="AN22" i="5"/>
  <c r="AP22" i="5" s="1"/>
  <c r="AN38" i="5"/>
  <c r="AP38" i="5" s="1"/>
  <c r="AG17" i="5"/>
  <c r="AI17" i="5" s="1"/>
  <c r="AG33" i="5"/>
  <c r="AI33" i="5" s="1"/>
  <c r="Z12" i="5"/>
  <c r="AB12" i="5" s="1"/>
  <c r="Z28" i="5"/>
  <c r="AB28" i="5" s="1"/>
  <c r="S7" i="5"/>
  <c r="U7" i="5" s="1"/>
  <c r="S23" i="5"/>
  <c r="U23" i="5" s="1"/>
  <c r="S39" i="5"/>
  <c r="U39" i="5" s="1"/>
  <c r="BP12" i="5"/>
  <c r="BR12" i="5" s="1"/>
  <c r="BI7" i="5"/>
  <c r="BK7" i="5" s="1"/>
  <c r="BI25" i="5"/>
  <c r="BK25" i="5" s="1"/>
  <c r="BB4" i="5"/>
  <c r="BD4" i="5" s="1"/>
  <c r="BB20" i="5"/>
  <c r="BD20" i="5" s="1"/>
  <c r="BB36" i="5"/>
  <c r="BD36" i="5" s="1"/>
  <c r="AU15" i="5"/>
  <c r="AW15" i="5" s="1"/>
  <c r="AU31" i="5"/>
  <c r="AW31" i="5" s="1"/>
  <c r="AN10" i="5"/>
  <c r="AP10" i="5" s="1"/>
  <c r="AN26" i="5"/>
  <c r="AP26" i="5" s="1"/>
  <c r="AG5" i="5"/>
  <c r="AI5" i="5" s="1"/>
  <c r="AG21" i="5"/>
  <c r="AI21" i="5" s="1"/>
  <c r="AG37" i="5"/>
  <c r="AI37" i="5" s="1"/>
  <c r="Z16" i="5"/>
  <c r="AB16" i="5" s="1"/>
  <c r="Z32" i="5"/>
  <c r="AB32" i="5" s="1"/>
  <c r="S11" i="5"/>
  <c r="U11" i="5" s="1"/>
  <c r="S27" i="5"/>
  <c r="U27" i="5" s="1"/>
  <c r="BP20" i="5"/>
  <c r="BR20" i="5" s="1"/>
  <c r="BI13" i="5"/>
  <c r="BK13" i="5" s="1"/>
  <c r="BI29" i="5"/>
  <c r="BK29" i="5" s="1"/>
  <c r="BB8" i="5"/>
  <c r="BD8" i="5" s="1"/>
  <c r="BB24" i="5"/>
  <c r="BD24" i="5" s="1"/>
  <c r="BB3" i="5"/>
  <c r="AU19" i="5"/>
  <c r="AW19" i="5" s="1"/>
  <c r="AU35" i="5"/>
  <c r="AW35" i="5" s="1"/>
  <c r="AN14" i="5"/>
  <c r="AP14" i="5" s="1"/>
  <c r="AN30" i="5"/>
  <c r="AP30" i="5" s="1"/>
  <c r="AG9" i="5"/>
  <c r="AI9" i="5" s="1"/>
  <c r="AG25" i="5"/>
  <c r="AI25" i="5" s="1"/>
  <c r="Z4" i="5"/>
  <c r="AB4" i="5" s="1"/>
  <c r="Z20" i="5"/>
  <c r="AB20" i="5" s="1"/>
  <c r="Z36" i="5"/>
  <c r="AB36" i="5" s="1"/>
  <c r="S15" i="5"/>
  <c r="U15" i="5" s="1"/>
  <c r="S31" i="5"/>
  <c r="U31" i="5" s="1"/>
  <c r="BB12" i="5"/>
  <c r="BD12" i="5" s="1"/>
  <c r="AU39" i="5"/>
  <c r="AW39" i="5" s="1"/>
  <c r="AG29" i="5"/>
  <c r="AI29" i="5" s="1"/>
  <c r="S19" i="5"/>
  <c r="U19" i="5" s="1"/>
  <c r="L5" i="5"/>
  <c r="N5" i="5" s="1"/>
  <c r="Q5" i="5" s="1"/>
  <c r="L9" i="5"/>
  <c r="N9" i="5" s="1"/>
  <c r="Q9" i="5" s="1"/>
  <c r="L13" i="5"/>
  <c r="N13" i="5" s="1"/>
  <c r="Q13" i="5" s="1"/>
  <c r="L17" i="5"/>
  <c r="N17" i="5" s="1"/>
  <c r="Q17" i="5" s="1"/>
  <c r="L21" i="5"/>
  <c r="N21" i="5" s="1"/>
  <c r="Q21" i="5" s="1"/>
  <c r="L25" i="5"/>
  <c r="N25" i="5" s="1"/>
  <c r="Q25" i="5" s="1"/>
  <c r="L29" i="5"/>
  <c r="N29" i="5" s="1"/>
  <c r="Q29" i="5" s="1"/>
  <c r="L33" i="5"/>
  <c r="N33" i="5" s="1"/>
  <c r="Q33" i="5" s="1"/>
  <c r="L37" i="5"/>
  <c r="N37" i="5" s="1"/>
  <c r="Q37" i="5" s="1"/>
  <c r="L4" i="5"/>
  <c r="N4" i="5" s="1"/>
  <c r="Q4" i="5" s="1"/>
  <c r="L16" i="5"/>
  <c r="N16" i="5" s="1"/>
  <c r="Q16" i="5" s="1"/>
  <c r="L36" i="5"/>
  <c r="N36" i="5" s="1"/>
  <c r="Q36" i="5" s="1"/>
  <c r="BP28" i="5"/>
  <c r="BR28" i="5" s="1"/>
  <c r="BB28" i="5"/>
  <c r="BD28" i="5" s="1"/>
  <c r="AN18" i="5"/>
  <c r="AP18" i="5" s="1"/>
  <c r="Z8" i="5"/>
  <c r="AB8" i="5" s="1"/>
  <c r="S35" i="5"/>
  <c r="U35" i="5" s="1"/>
  <c r="L6" i="5"/>
  <c r="N6" i="5" s="1"/>
  <c r="Q6" i="5" s="1"/>
  <c r="L10" i="5"/>
  <c r="N10" i="5" s="1"/>
  <c r="Q10" i="5" s="1"/>
  <c r="L14" i="5"/>
  <c r="N14" i="5" s="1"/>
  <c r="Q14" i="5" s="1"/>
  <c r="L18" i="5"/>
  <c r="N18" i="5" s="1"/>
  <c r="Q18" i="5" s="1"/>
  <c r="L22" i="5"/>
  <c r="N22" i="5" s="1"/>
  <c r="Q22" i="5" s="1"/>
  <c r="L26" i="5"/>
  <c r="N26" i="5" s="1"/>
  <c r="Q26" i="5" s="1"/>
  <c r="L30" i="5"/>
  <c r="N30" i="5" s="1"/>
  <c r="Q30" i="5" s="1"/>
  <c r="L34" i="5"/>
  <c r="N34" i="5" s="1"/>
  <c r="Q34" i="5" s="1"/>
  <c r="L38" i="5"/>
  <c r="N38" i="5" s="1"/>
  <c r="Q38" i="5" s="1"/>
  <c r="BI33" i="5"/>
  <c r="BK33" i="5" s="1"/>
  <c r="AU23" i="5"/>
  <c r="AW23" i="5" s="1"/>
  <c r="AG13" i="5"/>
  <c r="AI13" i="5" s="1"/>
  <c r="Z3" i="5"/>
  <c r="L12" i="5"/>
  <c r="N12" i="5" s="1"/>
  <c r="Q12" i="5" s="1"/>
  <c r="L24" i="5"/>
  <c r="N24" i="5" s="1"/>
  <c r="Q24" i="5" s="1"/>
  <c r="L28" i="5"/>
  <c r="N28" i="5" s="1"/>
  <c r="Q28" i="5" s="1"/>
  <c r="BI17" i="5"/>
  <c r="BK17" i="5" s="1"/>
  <c r="AU7" i="5"/>
  <c r="AW7" i="5" s="1"/>
  <c r="AN34" i="5"/>
  <c r="AP34" i="5" s="1"/>
  <c r="Z24" i="5"/>
  <c r="AB24" i="5" s="1"/>
  <c r="L7" i="5"/>
  <c r="N7" i="5" s="1"/>
  <c r="Q7" i="5" s="1"/>
  <c r="L11" i="5"/>
  <c r="N11" i="5" s="1"/>
  <c r="Q11" i="5" s="1"/>
  <c r="L15" i="5"/>
  <c r="N15" i="5" s="1"/>
  <c r="Q15" i="5" s="1"/>
  <c r="L19" i="5"/>
  <c r="N19" i="5" s="1"/>
  <c r="Q19" i="5" s="1"/>
  <c r="L23" i="5"/>
  <c r="N23" i="5" s="1"/>
  <c r="Q23" i="5" s="1"/>
  <c r="L27" i="5"/>
  <c r="N27" i="5" s="1"/>
  <c r="Q27" i="5" s="1"/>
  <c r="L31" i="5"/>
  <c r="N31" i="5" s="1"/>
  <c r="Q31" i="5" s="1"/>
  <c r="L35" i="5"/>
  <c r="N35" i="5" s="1"/>
  <c r="Q35" i="5" s="1"/>
  <c r="L39" i="5"/>
  <c r="N39" i="5" s="1"/>
  <c r="Q39" i="5" s="1"/>
  <c r="L8" i="5"/>
  <c r="N8" i="5" s="1"/>
  <c r="Q8" i="5" s="1"/>
  <c r="L20" i="5"/>
  <c r="N20" i="5" s="1"/>
  <c r="Q20" i="5" s="1"/>
  <c r="L32" i="5"/>
  <c r="N32" i="5" s="1"/>
  <c r="Q32" i="5" s="1"/>
  <c r="L3" i="5"/>
  <c r="N3" i="5" s="1"/>
  <c r="I39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B12" i="3" l="1"/>
  <c r="Q3" i="5"/>
  <c r="O34" i="11"/>
  <c r="B11" i="3"/>
  <c r="H48" i="6"/>
  <c r="H52" i="6"/>
  <c r="H45" i="6"/>
  <c r="H49" i="5"/>
  <c r="H46" i="6"/>
  <c r="H49" i="6"/>
  <c r="H53" i="5"/>
  <c r="H53" i="6"/>
  <c r="H50" i="6"/>
  <c r="H52" i="5"/>
  <c r="H48" i="5"/>
  <c r="H51" i="6"/>
  <c r="H47" i="6"/>
  <c r="H51" i="5"/>
  <c r="H50" i="5"/>
  <c r="H45" i="5"/>
  <c r="H46" i="5"/>
  <c r="H47" i="5"/>
  <c r="BL32" i="8"/>
  <c r="BL31" i="8" s="1"/>
  <c r="AY29" i="12"/>
  <c r="AX28" i="12"/>
  <c r="AK29" i="12"/>
  <c r="AJ28" i="12"/>
  <c r="AD29" i="12"/>
  <c r="AC28" i="12"/>
  <c r="AR29" i="12"/>
  <c r="W29" i="12"/>
  <c r="BM29" i="12"/>
  <c r="P29" i="12"/>
  <c r="BF29" i="12"/>
  <c r="BT29" i="12"/>
  <c r="AR35" i="11"/>
  <c r="AQ34" i="11"/>
  <c r="AK35" i="11"/>
  <c r="AJ34" i="11"/>
  <c r="W35" i="11"/>
  <c r="V34" i="11"/>
  <c r="BF35" i="11"/>
  <c r="BT35" i="11"/>
  <c r="AD34" i="11"/>
  <c r="AC33" i="11"/>
  <c r="BM35" i="11"/>
  <c r="AE4" i="10"/>
  <c r="BU6" i="10"/>
  <c r="AZ9" i="10"/>
  <c r="X4" i="10"/>
  <c r="BN6" i="10"/>
  <c r="AS9" i="10"/>
  <c r="Q12" i="10"/>
  <c r="BG14" i="10"/>
  <c r="AS16" i="10"/>
  <c r="X19" i="10"/>
  <c r="Q20" i="10"/>
  <c r="AZ12" i="10"/>
  <c r="AE15" i="10"/>
  <c r="X16" i="10"/>
  <c r="BG19" i="10"/>
  <c r="AL22" i="10"/>
  <c r="AE23" i="10"/>
  <c r="BU25" i="10"/>
  <c r="BG27" i="10"/>
  <c r="BN23" i="10"/>
  <c r="BG24" i="10"/>
  <c r="AL27" i="10"/>
  <c r="BU28" i="10"/>
  <c r="BN31" i="10"/>
  <c r="AZ28" i="10"/>
  <c r="AZ31" i="10"/>
  <c r="BG34" i="10"/>
  <c r="AL32" i="10"/>
  <c r="X34" i="10"/>
  <c r="AZ37" i="10"/>
  <c r="AX37" i="10"/>
  <c r="AY37" i="10" s="1"/>
  <c r="AC37" i="10"/>
  <c r="AD37" i="10" s="1"/>
  <c r="AE37" i="10"/>
  <c r="AL36" i="10"/>
  <c r="BG10" i="10"/>
  <c r="AW3" i="10"/>
  <c r="AV3" i="10"/>
  <c r="AV4" i="10" s="1"/>
  <c r="AV5" i="10" s="1"/>
  <c r="AV6" i="10" s="1"/>
  <c r="AV7" i="10" s="1"/>
  <c r="AV8" i="10" s="1"/>
  <c r="AV9" i="10" s="1"/>
  <c r="AV10" i="10" s="1"/>
  <c r="AV11" i="10" s="1"/>
  <c r="AV12" i="10" s="1"/>
  <c r="AV13" i="10" s="1"/>
  <c r="AV14" i="10" s="1"/>
  <c r="AV15" i="10" s="1"/>
  <c r="AV16" i="10" s="1"/>
  <c r="AV17" i="10" s="1"/>
  <c r="AV18" i="10" s="1"/>
  <c r="AV19" i="10" s="1"/>
  <c r="AV20" i="10" s="1"/>
  <c r="AV21" i="10" s="1"/>
  <c r="AV22" i="10" s="1"/>
  <c r="AV23" i="10" s="1"/>
  <c r="AV24" i="10" s="1"/>
  <c r="AV25" i="10" s="1"/>
  <c r="AV26" i="10" s="1"/>
  <c r="AV27" i="10" s="1"/>
  <c r="AV28" i="10" s="1"/>
  <c r="AV29" i="10" s="1"/>
  <c r="AV30" i="10" s="1"/>
  <c r="AV31" i="10" s="1"/>
  <c r="AV32" i="10" s="1"/>
  <c r="AV33" i="10" s="1"/>
  <c r="AV34" i="10" s="1"/>
  <c r="AV35" i="10" s="1"/>
  <c r="AV36" i="10" s="1"/>
  <c r="AV37" i="10" s="1"/>
  <c r="AS4" i="10"/>
  <c r="AL5" i="10"/>
  <c r="AE6" i="10"/>
  <c r="X7" i="10"/>
  <c r="Q8" i="10"/>
  <c r="BU8" i="10"/>
  <c r="BN9" i="10"/>
  <c r="BU10" i="10"/>
  <c r="AP3" i="10"/>
  <c r="AO3" i="10"/>
  <c r="AO4" i="10" s="1"/>
  <c r="AO5" i="10" s="1"/>
  <c r="AO6" i="10" s="1"/>
  <c r="AO7" i="10" s="1"/>
  <c r="AO8" i="10" s="1"/>
  <c r="AO9" i="10" s="1"/>
  <c r="AO10" i="10" s="1"/>
  <c r="AO11" i="10" s="1"/>
  <c r="AO12" i="10" s="1"/>
  <c r="AO13" i="10" s="1"/>
  <c r="AO14" i="10" s="1"/>
  <c r="AO15" i="10" s="1"/>
  <c r="AO16" i="10" s="1"/>
  <c r="AO17" i="10" s="1"/>
  <c r="AO18" i="10" s="1"/>
  <c r="AO19" i="10" s="1"/>
  <c r="AO20" i="10" s="1"/>
  <c r="AO21" i="10" s="1"/>
  <c r="AO22" i="10" s="1"/>
  <c r="AO23" i="10" s="1"/>
  <c r="AO24" i="10" s="1"/>
  <c r="AO25" i="10" s="1"/>
  <c r="AO26" i="10" s="1"/>
  <c r="AO27" i="10" s="1"/>
  <c r="AO28" i="10" s="1"/>
  <c r="AO29" i="10" s="1"/>
  <c r="AO30" i="10" s="1"/>
  <c r="AO31" i="10" s="1"/>
  <c r="AO32" i="10" s="1"/>
  <c r="AO33" i="10" s="1"/>
  <c r="AO34" i="10" s="1"/>
  <c r="AO35" i="10" s="1"/>
  <c r="AO36" i="10" s="1"/>
  <c r="AO37" i="10" s="1"/>
  <c r="AL4" i="10"/>
  <c r="AE5" i="10"/>
  <c r="X6" i="10"/>
  <c r="Q7" i="10"/>
  <c r="BU7" i="10"/>
  <c r="BN8" i="10"/>
  <c r="BG9" i="10"/>
  <c r="AZ10" i="10"/>
  <c r="AE12" i="10"/>
  <c r="X13" i="10"/>
  <c r="Q14" i="10"/>
  <c r="BU14" i="10"/>
  <c r="BN15" i="10"/>
  <c r="BG16" i="10"/>
  <c r="AZ17" i="10"/>
  <c r="AS18" i="10"/>
  <c r="AL19" i="10"/>
  <c r="AE20" i="10"/>
  <c r="X21" i="10"/>
  <c r="Q11" i="10"/>
  <c r="BU11" i="10"/>
  <c r="BN12" i="10"/>
  <c r="BG13" i="10"/>
  <c r="AZ14" i="10"/>
  <c r="AS15" i="10"/>
  <c r="AL16" i="10"/>
  <c r="AE17" i="10"/>
  <c r="X18" i="10"/>
  <c r="Q19" i="10"/>
  <c r="BU19" i="10"/>
  <c r="BN20" i="10"/>
  <c r="X28" i="10"/>
  <c r="AZ22" i="10"/>
  <c r="AS23" i="10"/>
  <c r="AL24" i="10"/>
  <c r="AE25" i="10"/>
  <c r="X26" i="10"/>
  <c r="Q27" i="10"/>
  <c r="AL21" i="10"/>
  <c r="AE22" i="10"/>
  <c r="X23" i="10"/>
  <c r="Q24" i="10"/>
  <c r="BU24" i="10"/>
  <c r="BN25" i="10"/>
  <c r="BG26" i="10"/>
  <c r="AZ27" i="10"/>
  <c r="BU32" i="10"/>
  <c r="AE28" i="10"/>
  <c r="X29" i="10"/>
  <c r="Q30" i="10"/>
  <c r="BU30" i="10"/>
  <c r="AL33" i="10"/>
  <c r="BN34" i="10"/>
  <c r="BN35" i="10"/>
  <c r="BN28" i="10"/>
  <c r="BG29" i="10"/>
  <c r="AZ30" i="10"/>
  <c r="X33" i="10"/>
  <c r="AL37" i="10"/>
  <c r="AJ37" i="10"/>
  <c r="AK37" i="10" s="1"/>
  <c r="Q36" i="10"/>
  <c r="X37" i="10"/>
  <c r="V37" i="10"/>
  <c r="W37" i="10" s="1"/>
  <c r="BU36" i="10"/>
  <c r="BN37" i="10"/>
  <c r="BL37" i="10"/>
  <c r="BM37" i="10" s="1"/>
  <c r="BG31" i="10"/>
  <c r="AZ32" i="10"/>
  <c r="AS33" i="10"/>
  <c r="AL34" i="10"/>
  <c r="BG36" i="10"/>
  <c r="H52" i="10"/>
  <c r="BU35" i="10"/>
  <c r="AQ37" i="10"/>
  <c r="AR37" i="10" s="1"/>
  <c r="AS37" i="10"/>
  <c r="AI3" i="10"/>
  <c r="AH3" i="10"/>
  <c r="AH4" i="10" s="1"/>
  <c r="AH5" i="10" s="1"/>
  <c r="AH6" i="10" s="1"/>
  <c r="AH7" i="10" s="1"/>
  <c r="AH8" i="10" s="1"/>
  <c r="AH9" i="10" s="1"/>
  <c r="AH10" i="10" s="1"/>
  <c r="AH11" i="10" s="1"/>
  <c r="AH12" i="10" s="1"/>
  <c r="AH13" i="10" s="1"/>
  <c r="AH14" i="10" s="1"/>
  <c r="AH15" i="10" s="1"/>
  <c r="AH16" i="10" s="1"/>
  <c r="AH17" i="10" s="1"/>
  <c r="AH18" i="10" s="1"/>
  <c r="AH19" i="10" s="1"/>
  <c r="AH20" i="10" s="1"/>
  <c r="AH21" i="10" s="1"/>
  <c r="AH22" i="10" s="1"/>
  <c r="AH23" i="10" s="1"/>
  <c r="AH24" i="10" s="1"/>
  <c r="AH25" i="10" s="1"/>
  <c r="AH26" i="10" s="1"/>
  <c r="AH27" i="10" s="1"/>
  <c r="AH28" i="10" s="1"/>
  <c r="AH29" i="10" s="1"/>
  <c r="AH30" i="10" s="1"/>
  <c r="AH31" i="10" s="1"/>
  <c r="AH32" i="10" s="1"/>
  <c r="AH33" i="10" s="1"/>
  <c r="AH34" i="10" s="1"/>
  <c r="AH35" i="10" s="1"/>
  <c r="AH36" i="10" s="1"/>
  <c r="AH37" i="10" s="1"/>
  <c r="Q6" i="10"/>
  <c r="BN7" i="10"/>
  <c r="AS10" i="10"/>
  <c r="AB3" i="10"/>
  <c r="AA3" i="10"/>
  <c r="AA4" i="10" s="1"/>
  <c r="AA5" i="10" s="1"/>
  <c r="AA6" i="10" s="1"/>
  <c r="AA7" i="10" s="1"/>
  <c r="AA8" i="10" s="1"/>
  <c r="AA9" i="10" s="1"/>
  <c r="AA10" i="10" s="1"/>
  <c r="AA11" i="10" s="1"/>
  <c r="AA12" i="10" s="1"/>
  <c r="AA13" i="10" s="1"/>
  <c r="AA14" i="10" s="1"/>
  <c r="AA15" i="10" s="1"/>
  <c r="AA16" i="10" s="1"/>
  <c r="AA17" i="10" s="1"/>
  <c r="AA18" i="10" s="1"/>
  <c r="AA19" i="10" s="1"/>
  <c r="AA20" i="10" s="1"/>
  <c r="AA21" i="10" s="1"/>
  <c r="AA22" i="10" s="1"/>
  <c r="AA23" i="10" s="1"/>
  <c r="AA24" i="10" s="1"/>
  <c r="AA25" i="10" s="1"/>
  <c r="AA26" i="10" s="1"/>
  <c r="AA27" i="10" s="1"/>
  <c r="AA28" i="10" s="1"/>
  <c r="AA29" i="10" s="1"/>
  <c r="AA30" i="10" s="1"/>
  <c r="AA31" i="10" s="1"/>
  <c r="AA32" i="10" s="1"/>
  <c r="AA33" i="10" s="1"/>
  <c r="AA34" i="10" s="1"/>
  <c r="AA35" i="10" s="1"/>
  <c r="AA36" i="10" s="1"/>
  <c r="AA37" i="10" s="1"/>
  <c r="BU5" i="10"/>
  <c r="AZ8" i="10"/>
  <c r="AL10" i="10"/>
  <c r="BN13" i="10"/>
  <c r="AZ15" i="10"/>
  <c r="AE18" i="10"/>
  <c r="BU20" i="10"/>
  <c r="BG11" i="10"/>
  <c r="AL14" i="10"/>
  <c r="Q17" i="10"/>
  <c r="BN18" i="10"/>
  <c r="BU27" i="10"/>
  <c r="X24" i="10"/>
  <c r="BN26" i="10"/>
  <c r="Q22" i="10"/>
  <c r="AZ25" i="10"/>
  <c r="AS32" i="10"/>
  <c r="BN29" i="10"/>
  <c r="BG30" i="10"/>
  <c r="Q35" i="10"/>
  <c r="AL30" i="10"/>
  <c r="AE35" i="10"/>
  <c r="AS35" i="10"/>
  <c r="AS31" i="10"/>
  <c r="AE33" i="10"/>
  <c r="BG35" i="10"/>
  <c r="AL11" i="10"/>
  <c r="BK3" i="10"/>
  <c r="BJ3" i="10"/>
  <c r="BJ4" i="10" s="1"/>
  <c r="BJ5" i="10" s="1"/>
  <c r="BJ6" i="10" s="1"/>
  <c r="BJ7" i="10" s="1"/>
  <c r="BJ8" i="10" s="1"/>
  <c r="BJ9" i="10" s="1"/>
  <c r="BJ10" i="10" s="1"/>
  <c r="BJ11" i="10" s="1"/>
  <c r="BJ12" i="10" s="1"/>
  <c r="BJ13" i="10" s="1"/>
  <c r="BJ14" i="10" s="1"/>
  <c r="BJ15" i="10" s="1"/>
  <c r="BJ16" i="10" s="1"/>
  <c r="BJ17" i="10" s="1"/>
  <c r="BJ18" i="10" s="1"/>
  <c r="BJ19" i="10" s="1"/>
  <c r="BJ20" i="10" s="1"/>
  <c r="BJ21" i="10" s="1"/>
  <c r="BJ22" i="10" s="1"/>
  <c r="BJ23" i="10" s="1"/>
  <c r="BJ24" i="10" s="1"/>
  <c r="BJ25" i="10" s="1"/>
  <c r="BJ26" i="10" s="1"/>
  <c r="BJ27" i="10" s="1"/>
  <c r="BJ28" i="10" s="1"/>
  <c r="BJ29" i="10" s="1"/>
  <c r="BJ30" i="10" s="1"/>
  <c r="BJ31" i="10" s="1"/>
  <c r="BJ32" i="10" s="1"/>
  <c r="BJ33" i="10" s="1"/>
  <c r="BJ34" i="10" s="1"/>
  <c r="BJ35" i="10" s="1"/>
  <c r="BJ36" i="10" s="1"/>
  <c r="BJ37" i="10" s="1"/>
  <c r="BG4" i="10"/>
  <c r="AZ5" i="10"/>
  <c r="AS6" i="10"/>
  <c r="AL7" i="10"/>
  <c r="AE8" i="10"/>
  <c r="X9" i="10"/>
  <c r="Q10" i="10"/>
  <c r="X11" i="10"/>
  <c r="BD3" i="10"/>
  <c r="BC3" i="10"/>
  <c r="BC4" i="10" s="1"/>
  <c r="BC5" i="10" s="1"/>
  <c r="BC6" i="10" s="1"/>
  <c r="BC7" i="10" s="1"/>
  <c r="BC8" i="10" s="1"/>
  <c r="BC9" i="10" s="1"/>
  <c r="BC10" i="10" s="1"/>
  <c r="BC11" i="10" s="1"/>
  <c r="BC12" i="10" s="1"/>
  <c r="BC13" i="10" s="1"/>
  <c r="BC14" i="10" s="1"/>
  <c r="BC15" i="10" s="1"/>
  <c r="BC16" i="10" s="1"/>
  <c r="BC17" i="10" s="1"/>
  <c r="BC18" i="10" s="1"/>
  <c r="BC19" i="10" s="1"/>
  <c r="BC20" i="10" s="1"/>
  <c r="BC21" i="10" s="1"/>
  <c r="BC22" i="10" s="1"/>
  <c r="BC23" i="10" s="1"/>
  <c r="BC24" i="10" s="1"/>
  <c r="BC25" i="10" s="1"/>
  <c r="BC26" i="10" s="1"/>
  <c r="BC27" i="10" s="1"/>
  <c r="BC28" i="10" s="1"/>
  <c r="BC29" i="10" s="1"/>
  <c r="BC30" i="10" s="1"/>
  <c r="BC31" i="10" s="1"/>
  <c r="BC32" i="10" s="1"/>
  <c r="BC33" i="10" s="1"/>
  <c r="BC34" i="10" s="1"/>
  <c r="BC35" i="10" s="1"/>
  <c r="BC36" i="10" s="1"/>
  <c r="BC37" i="10" s="1"/>
  <c r="AZ4" i="10"/>
  <c r="AS5" i="10"/>
  <c r="AL6" i="10"/>
  <c r="AE7" i="10"/>
  <c r="X8" i="10"/>
  <c r="Q9" i="10"/>
  <c r="BU9" i="10"/>
  <c r="AZ11" i="10"/>
  <c r="AS12" i="10"/>
  <c r="AL13" i="10"/>
  <c r="AE14" i="10"/>
  <c r="X15" i="10"/>
  <c r="Q16" i="10"/>
  <c r="BU16" i="10"/>
  <c r="BN17" i="10"/>
  <c r="BG18" i="10"/>
  <c r="AZ19" i="10"/>
  <c r="AS20" i="10"/>
  <c r="AS21" i="10"/>
  <c r="AE11" i="10"/>
  <c r="X12" i="10"/>
  <c r="Q13" i="10"/>
  <c r="BU13" i="10"/>
  <c r="BN14" i="10"/>
  <c r="BG15" i="10"/>
  <c r="AZ16" i="10"/>
  <c r="AS17" i="10"/>
  <c r="AL18" i="10"/>
  <c r="AE19" i="10"/>
  <c r="X20" i="10"/>
  <c r="Q21" i="10"/>
  <c r="BU21" i="10"/>
  <c r="BN22" i="10"/>
  <c r="BG23" i="10"/>
  <c r="AZ24" i="10"/>
  <c r="AS25" i="10"/>
  <c r="AL26" i="10"/>
  <c r="AE27" i="10"/>
  <c r="AZ21" i="10"/>
  <c r="AS22" i="10"/>
  <c r="AL23" i="10"/>
  <c r="AE24" i="10"/>
  <c r="X25" i="10"/>
  <c r="Q26" i="10"/>
  <c r="BU26" i="10"/>
  <c r="BN27" i="10"/>
  <c r="AS28" i="10"/>
  <c r="AL29" i="10"/>
  <c r="AE30" i="10"/>
  <c r="X31" i="10"/>
  <c r="BN33" i="10"/>
  <c r="AE32" i="10"/>
  <c r="AS36" i="10"/>
  <c r="Q29" i="10"/>
  <c r="BU29" i="10"/>
  <c r="BN30" i="10"/>
  <c r="AZ33" i="10"/>
  <c r="AE36" i="10"/>
  <c r="BU34" i="10"/>
  <c r="BU31" i="10"/>
  <c r="BN32" i="10"/>
  <c r="BG33" i="10"/>
  <c r="AZ34" i="10"/>
  <c r="X36" i="10"/>
  <c r="BE37" i="10"/>
  <c r="BF37" i="10" s="1"/>
  <c r="BG37" i="10"/>
  <c r="BN36" i="10"/>
  <c r="X5" i="10"/>
  <c r="BG8" i="10"/>
  <c r="Q5" i="10"/>
  <c r="BG7" i="10"/>
  <c r="BU12" i="10"/>
  <c r="AL17" i="10"/>
  <c r="BN10" i="10"/>
  <c r="AS13" i="10"/>
  <c r="BU17" i="10"/>
  <c r="AZ20" i="10"/>
  <c r="Q25" i="10"/>
  <c r="BU22" i="10"/>
  <c r="AS26" i="10"/>
  <c r="Q28" i="10"/>
  <c r="AS34" i="10"/>
  <c r="AS29" i="10"/>
  <c r="U3" i="10"/>
  <c r="T3" i="10"/>
  <c r="T4" i="10" s="1"/>
  <c r="T5" i="10" s="1"/>
  <c r="T6" i="10" s="1"/>
  <c r="T7" i="10" s="1"/>
  <c r="T8" i="10" s="1"/>
  <c r="T9" i="10" s="1"/>
  <c r="T10" i="10" s="1"/>
  <c r="T11" i="10" s="1"/>
  <c r="T12" i="10" s="1"/>
  <c r="T13" i="10" s="1"/>
  <c r="T14" i="10" s="1"/>
  <c r="T15" i="10" s="1"/>
  <c r="T16" i="10" s="1"/>
  <c r="T17" i="10" s="1"/>
  <c r="T18" i="10" s="1"/>
  <c r="T19" i="10" s="1"/>
  <c r="T20" i="10" s="1"/>
  <c r="T21" i="10" s="1"/>
  <c r="T22" i="10" s="1"/>
  <c r="T23" i="10" s="1"/>
  <c r="T24" i="10" s="1"/>
  <c r="T25" i="10" s="1"/>
  <c r="T26" i="10" s="1"/>
  <c r="T27" i="10" s="1"/>
  <c r="T28" i="10" s="1"/>
  <c r="T29" i="10" s="1"/>
  <c r="T30" i="10" s="1"/>
  <c r="T31" i="10" s="1"/>
  <c r="T32" i="10" s="1"/>
  <c r="T33" i="10" s="1"/>
  <c r="T34" i="10" s="1"/>
  <c r="T35" i="10" s="1"/>
  <c r="T36" i="10" s="1"/>
  <c r="T37" i="10" s="1"/>
  <c r="Q4" i="10"/>
  <c r="BU4" i="10"/>
  <c r="BN5" i="10"/>
  <c r="BG6" i="10"/>
  <c r="AZ7" i="10"/>
  <c r="AS8" i="10"/>
  <c r="AL9" i="10"/>
  <c r="AE10" i="10"/>
  <c r="N3" i="10"/>
  <c r="M3" i="10"/>
  <c r="M4" i="10" s="1"/>
  <c r="M5" i="10" s="1"/>
  <c r="M6" i="10" s="1"/>
  <c r="M7" i="10" s="1"/>
  <c r="M8" i="10" s="1"/>
  <c r="M9" i="10" s="1"/>
  <c r="M10" i="10" s="1"/>
  <c r="M11" i="10" s="1"/>
  <c r="M12" i="10" s="1"/>
  <c r="M13" i="10" s="1"/>
  <c r="M14" i="10" s="1"/>
  <c r="M15" i="10" s="1"/>
  <c r="M16" i="10" s="1"/>
  <c r="M17" i="10" s="1"/>
  <c r="M18" i="10" s="1"/>
  <c r="M19" i="10" s="1"/>
  <c r="M20" i="10" s="1"/>
  <c r="M21" i="10" s="1"/>
  <c r="M22" i="10" s="1"/>
  <c r="M23" i="10" s="1"/>
  <c r="M24" i="10" s="1"/>
  <c r="M25" i="10" s="1"/>
  <c r="M26" i="10" s="1"/>
  <c r="M27" i="10" s="1"/>
  <c r="M28" i="10" s="1"/>
  <c r="M29" i="10" s="1"/>
  <c r="M30" i="10" s="1"/>
  <c r="M31" i="10" s="1"/>
  <c r="M32" i="10" s="1"/>
  <c r="M33" i="10" s="1"/>
  <c r="M34" i="10" s="1"/>
  <c r="M35" i="10" s="1"/>
  <c r="M36" i="10" s="1"/>
  <c r="M37" i="10" s="1"/>
  <c r="BR3" i="10"/>
  <c r="BQ3" i="10"/>
  <c r="BQ4" i="10" s="1"/>
  <c r="BQ5" i="10" s="1"/>
  <c r="BQ6" i="10" s="1"/>
  <c r="BQ7" i="10" s="1"/>
  <c r="BQ8" i="10" s="1"/>
  <c r="BQ9" i="10" s="1"/>
  <c r="BQ10" i="10" s="1"/>
  <c r="BQ11" i="10" s="1"/>
  <c r="BQ12" i="10" s="1"/>
  <c r="BQ13" i="10" s="1"/>
  <c r="BQ14" i="10" s="1"/>
  <c r="BQ15" i="10" s="1"/>
  <c r="BQ16" i="10" s="1"/>
  <c r="BQ17" i="10" s="1"/>
  <c r="BQ18" i="10" s="1"/>
  <c r="BQ19" i="10" s="1"/>
  <c r="BQ20" i="10" s="1"/>
  <c r="BQ21" i="10" s="1"/>
  <c r="BQ22" i="10" s="1"/>
  <c r="BQ23" i="10" s="1"/>
  <c r="BQ24" i="10" s="1"/>
  <c r="BQ25" i="10" s="1"/>
  <c r="BQ26" i="10" s="1"/>
  <c r="BQ27" i="10" s="1"/>
  <c r="BQ28" i="10" s="1"/>
  <c r="BQ29" i="10" s="1"/>
  <c r="BQ30" i="10" s="1"/>
  <c r="BQ31" i="10" s="1"/>
  <c r="BQ32" i="10" s="1"/>
  <c r="BQ33" i="10" s="1"/>
  <c r="BQ34" i="10" s="1"/>
  <c r="BQ35" i="10" s="1"/>
  <c r="BQ36" i="10" s="1"/>
  <c r="BQ37" i="10" s="1"/>
  <c r="BN4" i="10"/>
  <c r="BG5" i="10"/>
  <c r="AZ6" i="10"/>
  <c r="AS7" i="10"/>
  <c r="AL8" i="10"/>
  <c r="AE9" i="10"/>
  <c r="X10" i="10"/>
  <c r="BN11" i="10"/>
  <c r="BG12" i="10"/>
  <c r="AZ13" i="10"/>
  <c r="AS14" i="10"/>
  <c r="AL15" i="10"/>
  <c r="AE16" i="10"/>
  <c r="X17" i="10"/>
  <c r="Q18" i="10"/>
  <c r="BU18" i="10"/>
  <c r="BN19" i="10"/>
  <c r="BG20" i="10"/>
  <c r="BG21" i="10"/>
  <c r="AS11" i="10"/>
  <c r="AL12" i="10"/>
  <c r="AE13" i="10"/>
  <c r="X14" i="10"/>
  <c r="Q15" i="10"/>
  <c r="BU15" i="10"/>
  <c r="BN16" i="10"/>
  <c r="BG17" i="10"/>
  <c r="AZ18" i="10"/>
  <c r="AS19" i="10"/>
  <c r="AL20" i="10"/>
  <c r="AE21" i="10"/>
  <c r="X22" i="10"/>
  <c r="Q23" i="10"/>
  <c r="BU23" i="10"/>
  <c r="BN24" i="10"/>
  <c r="BG25" i="10"/>
  <c r="AZ26" i="10"/>
  <c r="AS27" i="10"/>
  <c r="BN21" i="10"/>
  <c r="BG22" i="10"/>
  <c r="AZ23" i="10"/>
  <c r="AS24" i="10"/>
  <c r="AL25" i="10"/>
  <c r="AE26" i="10"/>
  <c r="X27" i="10"/>
  <c r="Q32" i="10"/>
  <c r="BG28" i="10"/>
  <c r="AZ29" i="10"/>
  <c r="AS30" i="10"/>
  <c r="AL31" i="10"/>
  <c r="Q34" i="10"/>
  <c r="BG32" i="10"/>
  <c r="AL28" i="10"/>
  <c r="AE29" i="10"/>
  <c r="X30" i="10"/>
  <c r="Q31" i="10"/>
  <c r="AE34" i="10"/>
  <c r="X35" i="10"/>
  <c r="AL35" i="10"/>
  <c r="AE31" i="10"/>
  <c r="X32" i="10"/>
  <c r="Q33" i="10"/>
  <c r="BU33" i="10"/>
  <c r="AZ35" i="10"/>
  <c r="AZ36" i="10"/>
  <c r="O37" i="10"/>
  <c r="P37" i="10" s="1"/>
  <c r="Q37" i="10"/>
  <c r="BS37" i="10"/>
  <c r="BT37" i="10" s="1"/>
  <c r="BU37" i="10"/>
  <c r="P34" i="8"/>
  <c r="O33" i="8"/>
  <c r="W34" i="8"/>
  <c r="AY34" i="8"/>
  <c r="BF33" i="8"/>
  <c r="BT33" i="8"/>
  <c r="AD33" i="8"/>
  <c r="AR34" i="8"/>
  <c r="AK33" i="8"/>
  <c r="AL12" i="7"/>
  <c r="AL9" i="7"/>
  <c r="AL28" i="7"/>
  <c r="BG35" i="7"/>
  <c r="AL18" i="7"/>
  <c r="AZ4" i="7"/>
  <c r="AZ8" i="7"/>
  <c r="BG6" i="7"/>
  <c r="BN11" i="7"/>
  <c r="Q16" i="7"/>
  <c r="BU11" i="7"/>
  <c r="Q17" i="7"/>
  <c r="BG21" i="7"/>
  <c r="BG27" i="7"/>
  <c r="BG36" i="7"/>
  <c r="AL25" i="7"/>
  <c r="AL27" i="7"/>
  <c r="AL19" i="7"/>
  <c r="AL34" i="7"/>
  <c r="AS36" i="7"/>
  <c r="AS35" i="7"/>
  <c r="AL10" i="7"/>
  <c r="AL26" i="7"/>
  <c r="X5" i="7"/>
  <c r="AW3" i="7"/>
  <c r="AV3" i="7"/>
  <c r="AV4" i="7" s="1"/>
  <c r="AV5" i="7" s="1"/>
  <c r="AV6" i="7" s="1"/>
  <c r="AV7" i="7" s="1"/>
  <c r="AV8" i="7" s="1"/>
  <c r="AV9" i="7" s="1"/>
  <c r="AV10" i="7" s="1"/>
  <c r="AV11" i="7" s="1"/>
  <c r="AV12" i="7" s="1"/>
  <c r="AV13" i="7" s="1"/>
  <c r="AV14" i="7" s="1"/>
  <c r="AV15" i="7" s="1"/>
  <c r="AV16" i="7" s="1"/>
  <c r="AV17" i="7" s="1"/>
  <c r="AV18" i="7" s="1"/>
  <c r="AV19" i="7" s="1"/>
  <c r="AV20" i="7" s="1"/>
  <c r="AV21" i="7" s="1"/>
  <c r="AV22" i="7" s="1"/>
  <c r="AV23" i="7" s="1"/>
  <c r="AV24" i="7" s="1"/>
  <c r="AV25" i="7" s="1"/>
  <c r="AV26" i="7" s="1"/>
  <c r="AV27" i="7" s="1"/>
  <c r="AV28" i="7" s="1"/>
  <c r="AV29" i="7" s="1"/>
  <c r="AV30" i="7" s="1"/>
  <c r="AV31" i="7" s="1"/>
  <c r="AV32" i="7" s="1"/>
  <c r="AV33" i="7" s="1"/>
  <c r="AV34" i="7" s="1"/>
  <c r="AV35" i="7" s="1"/>
  <c r="AV36" i="7" s="1"/>
  <c r="BG4" i="7"/>
  <c r="BC3" i="7"/>
  <c r="BC4" i="7" s="1"/>
  <c r="BC5" i="7" s="1"/>
  <c r="BC6" i="7" s="1"/>
  <c r="BC7" i="7" s="1"/>
  <c r="BC8" i="7" s="1"/>
  <c r="BC9" i="7" s="1"/>
  <c r="BC10" i="7" s="1"/>
  <c r="BC11" i="7" s="1"/>
  <c r="BC12" i="7" s="1"/>
  <c r="BC13" i="7" s="1"/>
  <c r="BC14" i="7" s="1"/>
  <c r="BC15" i="7" s="1"/>
  <c r="BC16" i="7" s="1"/>
  <c r="BC17" i="7" s="1"/>
  <c r="BC18" i="7" s="1"/>
  <c r="BC19" i="7" s="1"/>
  <c r="BC20" i="7" s="1"/>
  <c r="BC21" i="7" s="1"/>
  <c r="BC22" i="7" s="1"/>
  <c r="BC23" i="7" s="1"/>
  <c r="BC24" i="7" s="1"/>
  <c r="BC25" i="7" s="1"/>
  <c r="BC26" i="7" s="1"/>
  <c r="BC27" i="7" s="1"/>
  <c r="BC28" i="7" s="1"/>
  <c r="BC29" i="7" s="1"/>
  <c r="BC30" i="7" s="1"/>
  <c r="BC31" i="7" s="1"/>
  <c r="BC32" i="7" s="1"/>
  <c r="BC33" i="7" s="1"/>
  <c r="BC34" i="7" s="1"/>
  <c r="BC35" i="7" s="1"/>
  <c r="BC36" i="7" s="1"/>
  <c r="BD3" i="7"/>
  <c r="BN4" i="7"/>
  <c r="BG5" i="7"/>
  <c r="BN6" i="7"/>
  <c r="BG7" i="7"/>
  <c r="BN8" i="7"/>
  <c r="BG9" i="7"/>
  <c r="BN10" i="7"/>
  <c r="BG11" i="7"/>
  <c r="Q6" i="7"/>
  <c r="BU6" i="7"/>
  <c r="Q8" i="7"/>
  <c r="BU8" i="7"/>
  <c r="Q10" i="7"/>
  <c r="BU10" i="7"/>
  <c r="Q12" i="7"/>
  <c r="AE12" i="7"/>
  <c r="X13" i="7"/>
  <c r="AE14" i="7"/>
  <c r="X15" i="7"/>
  <c r="AE16" i="7"/>
  <c r="X17" i="7"/>
  <c r="AE18" i="7"/>
  <c r="X19" i="7"/>
  <c r="AE20" i="7"/>
  <c r="X12" i="7"/>
  <c r="AE13" i="7"/>
  <c r="X14" i="7"/>
  <c r="AE15" i="7"/>
  <c r="X16" i="7"/>
  <c r="AE17" i="7"/>
  <c r="X18" i="7"/>
  <c r="AE19" i="7"/>
  <c r="Q30" i="7"/>
  <c r="Q21" i="7"/>
  <c r="BU21" i="7"/>
  <c r="Q23" i="7"/>
  <c r="BU23" i="7"/>
  <c r="Q25" i="7"/>
  <c r="BU25" i="7"/>
  <c r="Q27" i="7"/>
  <c r="BU27" i="7"/>
  <c r="BN29" i="7"/>
  <c r="BG30" i="7"/>
  <c r="Q22" i="7"/>
  <c r="BU22" i="7"/>
  <c r="Q24" i="7"/>
  <c r="BU24" i="7"/>
  <c r="Q26" i="7"/>
  <c r="BU26" i="7"/>
  <c r="Q28" i="7"/>
  <c r="BU28" i="7"/>
  <c r="BN31" i="7"/>
  <c r="BG32" i="7"/>
  <c r="AZ34" i="7"/>
  <c r="Q29" i="7"/>
  <c r="BU29" i="7"/>
  <c r="Q31" i="7"/>
  <c r="BU31" i="7"/>
  <c r="Q33" i="7"/>
  <c r="X33" i="7"/>
  <c r="BU34" i="7"/>
  <c r="AZ36" i="7"/>
  <c r="BN36" i="7"/>
  <c r="AL29" i="7"/>
  <c r="AL31" i="7"/>
  <c r="AS34" i="7"/>
  <c r="AL35" i="7"/>
  <c r="AA3" i="7"/>
  <c r="AA4" i="7" s="1"/>
  <c r="AA5" i="7" s="1"/>
  <c r="AA6" i="7" s="1"/>
  <c r="AA7" i="7" s="1"/>
  <c r="AA8" i="7" s="1"/>
  <c r="AA9" i="7" s="1"/>
  <c r="AA10" i="7" s="1"/>
  <c r="AA11" i="7" s="1"/>
  <c r="AA12" i="7" s="1"/>
  <c r="AA13" i="7" s="1"/>
  <c r="AA14" i="7" s="1"/>
  <c r="AA15" i="7" s="1"/>
  <c r="AA16" i="7" s="1"/>
  <c r="AA17" i="7" s="1"/>
  <c r="AA18" i="7" s="1"/>
  <c r="AA19" i="7" s="1"/>
  <c r="AA20" i="7" s="1"/>
  <c r="AA21" i="7" s="1"/>
  <c r="AA22" i="7" s="1"/>
  <c r="AA23" i="7" s="1"/>
  <c r="AA24" i="7" s="1"/>
  <c r="AA25" i="7" s="1"/>
  <c r="AA26" i="7" s="1"/>
  <c r="AA27" i="7" s="1"/>
  <c r="AA28" i="7" s="1"/>
  <c r="AA29" i="7" s="1"/>
  <c r="AA30" i="7" s="1"/>
  <c r="AA31" i="7" s="1"/>
  <c r="AA32" i="7" s="1"/>
  <c r="AA33" i="7" s="1"/>
  <c r="AA34" i="7" s="1"/>
  <c r="AA35" i="7" s="1"/>
  <c r="AA36" i="7" s="1"/>
  <c r="AB3" i="7"/>
  <c r="AO3" i="7"/>
  <c r="AO4" i="7" s="1"/>
  <c r="AO5" i="7" s="1"/>
  <c r="AO6" i="7" s="1"/>
  <c r="AO7" i="7" s="1"/>
  <c r="AO8" i="7" s="1"/>
  <c r="AO9" i="7" s="1"/>
  <c r="AO10" i="7" s="1"/>
  <c r="AO11" i="7" s="1"/>
  <c r="AO12" i="7" s="1"/>
  <c r="AO13" i="7" s="1"/>
  <c r="AO14" i="7" s="1"/>
  <c r="AO15" i="7" s="1"/>
  <c r="AO16" i="7" s="1"/>
  <c r="AO17" i="7" s="1"/>
  <c r="AO18" i="7" s="1"/>
  <c r="AO19" i="7" s="1"/>
  <c r="AO20" i="7" s="1"/>
  <c r="AO21" i="7" s="1"/>
  <c r="AO22" i="7" s="1"/>
  <c r="AO23" i="7" s="1"/>
  <c r="AO24" i="7" s="1"/>
  <c r="AO25" i="7" s="1"/>
  <c r="AO26" i="7" s="1"/>
  <c r="AO27" i="7" s="1"/>
  <c r="AO28" i="7" s="1"/>
  <c r="AO29" i="7" s="1"/>
  <c r="AO30" i="7" s="1"/>
  <c r="AO31" i="7" s="1"/>
  <c r="AO32" i="7" s="1"/>
  <c r="AO33" i="7" s="1"/>
  <c r="AO34" i="7" s="1"/>
  <c r="AO35" i="7" s="1"/>
  <c r="AO36" i="7" s="1"/>
  <c r="AP3" i="7"/>
  <c r="AZ6" i="7"/>
  <c r="AS9" i="7"/>
  <c r="AS11" i="7"/>
  <c r="BN7" i="7"/>
  <c r="BN9" i="7"/>
  <c r="X29" i="7"/>
  <c r="Q14" i="7"/>
  <c r="BU16" i="7"/>
  <c r="BU18" i="7"/>
  <c r="Q13" i="7"/>
  <c r="Q15" i="7"/>
  <c r="BU17" i="7"/>
  <c r="BU19" i="7"/>
  <c r="BN22" i="7"/>
  <c r="BN24" i="7"/>
  <c r="BN26" i="7"/>
  <c r="AE30" i="7"/>
  <c r="BG22" i="7"/>
  <c r="BG24" i="7"/>
  <c r="BG26" i="7"/>
  <c r="BG28" i="7"/>
  <c r="AS32" i="7"/>
  <c r="BN30" i="7"/>
  <c r="BN32" i="7"/>
  <c r="Q34" i="7"/>
  <c r="BU36" i="7"/>
  <c r="AL17" i="7"/>
  <c r="AE35" i="7"/>
  <c r="AL14" i="7"/>
  <c r="AL16" i="7"/>
  <c r="AL33" i="7"/>
  <c r="AL15" i="7"/>
  <c r="AL13" i="7"/>
  <c r="AL23" i="7"/>
  <c r="Q4" i="7"/>
  <c r="H54" i="7"/>
  <c r="U3" i="7"/>
  <c r="T3" i="7"/>
  <c r="T4" i="7" s="1"/>
  <c r="T5" i="7" s="1"/>
  <c r="T6" i="7" s="1"/>
  <c r="T7" i="7" s="1"/>
  <c r="T8" i="7" s="1"/>
  <c r="T9" i="7" s="1"/>
  <c r="T10" i="7" s="1"/>
  <c r="T11" i="7" s="1"/>
  <c r="T12" i="7" s="1"/>
  <c r="T13" i="7" s="1"/>
  <c r="T14" i="7" s="1"/>
  <c r="T15" i="7" s="1"/>
  <c r="T16" i="7" s="1"/>
  <c r="T17" i="7" s="1"/>
  <c r="T18" i="7" s="1"/>
  <c r="T19" i="7" s="1"/>
  <c r="T20" i="7" s="1"/>
  <c r="T21" i="7" s="1"/>
  <c r="T22" i="7" s="1"/>
  <c r="T23" i="7" s="1"/>
  <c r="T24" i="7" s="1"/>
  <c r="T25" i="7" s="1"/>
  <c r="T26" i="7" s="1"/>
  <c r="T27" i="7" s="1"/>
  <c r="T28" i="7" s="1"/>
  <c r="T29" i="7" s="1"/>
  <c r="T30" i="7" s="1"/>
  <c r="T31" i="7" s="1"/>
  <c r="T32" i="7" s="1"/>
  <c r="T33" i="7" s="1"/>
  <c r="T34" i="7" s="1"/>
  <c r="T35" i="7" s="1"/>
  <c r="T36" i="7" s="1"/>
  <c r="BQ3" i="7"/>
  <c r="BQ4" i="7" s="1"/>
  <c r="BQ5" i="7" s="1"/>
  <c r="BQ6" i="7" s="1"/>
  <c r="BQ7" i="7" s="1"/>
  <c r="BQ8" i="7" s="1"/>
  <c r="BQ9" i="7" s="1"/>
  <c r="BQ10" i="7" s="1"/>
  <c r="BQ11" i="7" s="1"/>
  <c r="BQ12" i="7" s="1"/>
  <c r="BQ13" i="7" s="1"/>
  <c r="BQ14" i="7" s="1"/>
  <c r="BQ15" i="7" s="1"/>
  <c r="BQ16" i="7" s="1"/>
  <c r="BQ17" i="7" s="1"/>
  <c r="BQ18" i="7" s="1"/>
  <c r="BQ19" i="7" s="1"/>
  <c r="BQ20" i="7" s="1"/>
  <c r="BQ21" i="7" s="1"/>
  <c r="BQ22" i="7" s="1"/>
  <c r="BQ23" i="7" s="1"/>
  <c r="BQ24" i="7" s="1"/>
  <c r="BQ25" i="7" s="1"/>
  <c r="BQ26" i="7" s="1"/>
  <c r="BQ27" i="7" s="1"/>
  <c r="BQ28" i="7" s="1"/>
  <c r="BQ29" i="7" s="1"/>
  <c r="BQ30" i="7" s="1"/>
  <c r="BQ31" i="7" s="1"/>
  <c r="BQ32" i="7" s="1"/>
  <c r="BQ33" i="7" s="1"/>
  <c r="BQ34" i="7" s="1"/>
  <c r="BQ35" i="7" s="1"/>
  <c r="BQ36" i="7" s="1"/>
  <c r="BR3" i="7"/>
  <c r="Q5" i="7"/>
  <c r="BU5" i="7"/>
  <c r="Q7" i="7"/>
  <c r="BU7" i="7"/>
  <c r="Q9" i="7"/>
  <c r="BU9" i="7"/>
  <c r="Q11" i="7"/>
  <c r="BU20" i="7"/>
  <c r="AE6" i="7"/>
  <c r="X7" i="7"/>
  <c r="AE8" i="7"/>
  <c r="X9" i="7"/>
  <c r="AE10" i="7"/>
  <c r="X11" i="7"/>
  <c r="AS20" i="7"/>
  <c r="AS12" i="7"/>
  <c r="AZ13" i="7"/>
  <c r="AS14" i="7"/>
  <c r="AZ15" i="7"/>
  <c r="AS16" i="7"/>
  <c r="AZ17" i="7"/>
  <c r="AS18" i="7"/>
  <c r="AZ19" i="7"/>
  <c r="BG20" i="7"/>
  <c r="AZ12" i="7"/>
  <c r="AS13" i="7"/>
  <c r="AZ14" i="7"/>
  <c r="AS15" i="7"/>
  <c r="AZ16" i="7"/>
  <c r="AS17" i="7"/>
  <c r="AZ18" i="7"/>
  <c r="AS19" i="7"/>
  <c r="X20" i="7"/>
  <c r="AE21" i="7"/>
  <c r="X22" i="7"/>
  <c r="AE23" i="7"/>
  <c r="X24" i="7"/>
  <c r="AE25" i="7"/>
  <c r="X26" i="7"/>
  <c r="AE27" i="7"/>
  <c r="X28" i="7"/>
  <c r="X34" i="7"/>
  <c r="AE36" i="7"/>
  <c r="AE22" i="7"/>
  <c r="X23" i="7"/>
  <c r="AE24" i="7"/>
  <c r="X25" i="7"/>
  <c r="AE26" i="7"/>
  <c r="X27" i="7"/>
  <c r="AE28" i="7"/>
  <c r="X31" i="7"/>
  <c r="Q32" i="7"/>
  <c r="BU32" i="7"/>
  <c r="BG34" i="7"/>
  <c r="AE29" i="7"/>
  <c r="X30" i="7"/>
  <c r="AE31" i="7"/>
  <c r="X32" i="7"/>
  <c r="BG33" i="7"/>
  <c r="AZ33" i="7"/>
  <c r="X35" i="7"/>
  <c r="AZ35" i="7"/>
  <c r="BN34" i="7"/>
  <c r="AL11" i="7"/>
  <c r="AL32" i="7"/>
  <c r="AI3" i="7"/>
  <c r="AH3" i="7"/>
  <c r="AH4" i="7" s="1"/>
  <c r="AH5" i="7" s="1"/>
  <c r="AH6" i="7" s="1"/>
  <c r="AH7" i="7" s="1"/>
  <c r="AH8" i="7" s="1"/>
  <c r="AH9" i="7" s="1"/>
  <c r="AH10" i="7" s="1"/>
  <c r="AH11" i="7" s="1"/>
  <c r="AH12" i="7" s="1"/>
  <c r="AH13" i="7" s="1"/>
  <c r="AH14" i="7" s="1"/>
  <c r="AH15" i="7" s="1"/>
  <c r="AH16" i="7" s="1"/>
  <c r="AH17" i="7" s="1"/>
  <c r="AH18" i="7" s="1"/>
  <c r="AH19" i="7" s="1"/>
  <c r="AH20" i="7" s="1"/>
  <c r="AH21" i="7" s="1"/>
  <c r="AH22" i="7" s="1"/>
  <c r="AH23" i="7" s="1"/>
  <c r="AH24" i="7" s="1"/>
  <c r="AH25" i="7" s="1"/>
  <c r="AH26" i="7" s="1"/>
  <c r="AH27" i="7" s="1"/>
  <c r="AH28" i="7" s="1"/>
  <c r="AH29" i="7" s="1"/>
  <c r="AH30" i="7" s="1"/>
  <c r="AH31" i="7" s="1"/>
  <c r="AH32" i="7" s="1"/>
  <c r="AH33" i="7" s="1"/>
  <c r="AH34" i="7" s="1"/>
  <c r="AH35" i="7" s="1"/>
  <c r="AH36" i="7" s="1"/>
  <c r="BU4" i="7"/>
  <c r="AE4" i="7"/>
  <c r="AS5" i="7"/>
  <c r="AS7" i="7"/>
  <c r="AZ10" i="7"/>
  <c r="BN5" i="7"/>
  <c r="BG8" i="7"/>
  <c r="BG10" i="7"/>
  <c r="BU12" i="7"/>
  <c r="BU14" i="7"/>
  <c r="Q18" i="7"/>
  <c r="BU30" i="7"/>
  <c r="BU13" i="7"/>
  <c r="BU15" i="7"/>
  <c r="Q19" i="7"/>
  <c r="BN20" i="7"/>
  <c r="BG23" i="7"/>
  <c r="BG25" i="7"/>
  <c r="BN28" i="7"/>
  <c r="BN21" i="7"/>
  <c r="BN23" i="7"/>
  <c r="BN25" i="7"/>
  <c r="BN27" i="7"/>
  <c r="BU33" i="7"/>
  <c r="AS33" i="7"/>
  <c r="BG29" i="7"/>
  <c r="BG31" i="7"/>
  <c r="X36" i="7"/>
  <c r="AE34" i="7"/>
  <c r="AL4" i="7"/>
  <c r="BU35" i="7"/>
  <c r="AL6" i="7"/>
  <c r="AL22" i="7"/>
  <c r="AL36" i="7"/>
  <c r="AL7" i="7"/>
  <c r="AL8" i="7"/>
  <c r="AL24" i="7"/>
  <c r="AL20" i="7"/>
  <c r="Q35" i="7"/>
  <c r="AL5" i="7"/>
  <c r="AL21" i="7"/>
  <c r="AL30" i="7"/>
  <c r="AS4" i="7"/>
  <c r="N3" i="7"/>
  <c r="M3" i="7"/>
  <c r="M4" i="7" s="1"/>
  <c r="M5" i="7" s="1"/>
  <c r="M6" i="7" s="1"/>
  <c r="M7" i="7" s="1"/>
  <c r="M8" i="7" s="1"/>
  <c r="M9" i="7" s="1"/>
  <c r="M10" i="7" s="1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BK3" i="7"/>
  <c r="BJ3" i="7"/>
  <c r="BJ4" i="7" s="1"/>
  <c r="BJ5" i="7" s="1"/>
  <c r="BJ6" i="7" s="1"/>
  <c r="BJ7" i="7" s="1"/>
  <c r="BJ8" i="7" s="1"/>
  <c r="BJ9" i="7" s="1"/>
  <c r="BJ10" i="7" s="1"/>
  <c r="BJ11" i="7" s="1"/>
  <c r="BJ12" i="7" s="1"/>
  <c r="BJ13" i="7" s="1"/>
  <c r="BJ14" i="7" s="1"/>
  <c r="BJ15" i="7" s="1"/>
  <c r="BJ16" i="7" s="1"/>
  <c r="BJ17" i="7" s="1"/>
  <c r="BJ18" i="7" s="1"/>
  <c r="BJ19" i="7" s="1"/>
  <c r="BJ20" i="7" s="1"/>
  <c r="BJ21" i="7" s="1"/>
  <c r="BJ22" i="7" s="1"/>
  <c r="BJ23" i="7" s="1"/>
  <c r="BJ24" i="7" s="1"/>
  <c r="BJ25" i="7" s="1"/>
  <c r="BJ26" i="7" s="1"/>
  <c r="BJ27" i="7" s="1"/>
  <c r="BJ28" i="7" s="1"/>
  <c r="BJ29" i="7" s="1"/>
  <c r="BJ30" i="7" s="1"/>
  <c r="BJ31" i="7" s="1"/>
  <c r="BJ32" i="7" s="1"/>
  <c r="BJ33" i="7" s="1"/>
  <c r="BJ34" i="7" s="1"/>
  <c r="BJ35" i="7" s="1"/>
  <c r="BJ36" i="7" s="1"/>
  <c r="Q20" i="7"/>
  <c r="X4" i="7"/>
  <c r="AE5" i="7"/>
  <c r="X6" i="7"/>
  <c r="AE7" i="7"/>
  <c r="X8" i="7"/>
  <c r="AE9" i="7"/>
  <c r="X10" i="7"/>
  <c r="AE11" i="7"/>
  <c r="AZ5" i="7"/>
  <c r="AS6" i="7"/>
  <c r="AZ7" i="7"/>
  <c r="AS8" i="7"/>
  <c r="AZ9" i="7"/>
  <c r="AS10" i="7"/>
  <c r="AZ11" i="7"/>
  <c r="X21" i="7"/>
  <c r="BG12" i="7"/>
  <c r="BN13" i="7"/>
  <c r="BG14" i="7"/>
  <c r="BN15" i="7"/>
  <c r="BG16" i="7"/>
  <c r="BN17" i="7"/>
  <c r="BG18" i="7"/>
  <c r="BN19" i="7"/>
  <c r="AS30" i="7"/>
  <c r="BN12" i="7"/>
  <c r="BG13" i="7"/>
  <c r="BN14" i="7"/>
  <c r="BG15" i="7"/>
  <c r="BN16" i="7"/>
  <c r="BG17" i="7"/>
  <c r="BN18" i="7"/>
  <c r="BG19" i="7"/>
  <c r="AZ20" i="7"/>
  <c r="AS21" i="7"/>
  <c r="AZ22" i="7"/>
  <c r="AS23" i="7"/>
  <c r="AZ24" i="7"/>
  <c r="AS25" i="7"/>
  <c r="AZ26" i="7"/>
  <c r="AS27" i="7"/>
  <c r="AZ28" i="7"/>
  <c r="AZ29" i="7"/>
  <c r="AZ21" i="7"/>
  <c r="AS22" i="7"/>
  <c r="AZ23" i="7"/>
  <c r="AS24" i="7"/>
  <c r="AZ25" i="7"/>
  <c r="AS26" i="7"/>
  <c r="AZ27" i="7"/>
  <c r="AS28" i="7"/>
  <c r="AZ31" i="7"/>
  <c r="AE32" i="7"/>
  <c r="AE33" i="7"/>
  <c r="AS29" i="7"/>
  <c r="AZ30" i="7"/>
  <c r="AS31" i="7"/>
  <c r="AZ32" i="7"/>
  <c r="BN35" i="7"/>
  <c r="BN33" i="7"/>
  <c r="Q36" i="7"/>
  <c r="Q4" i="6"/>
  <c r="BJ3" i="6"/>
  <c r="BJ4" i="6" s="1"/>
  <c r="BJ5" i="6" s="1"/>
  <c r="BJ6" i="6" s="1"/>
  <c r="BJ7" i="6" s="1"/>
  <c r="BJ8" i="6" s="1"/>
  <c r="BJ9" i="6" s="1"/>
  <c r="BJ10" i="6" s="1"/>
  <c r="BJ11" i="6" s="1"/>
  <c r="BJ12" i="6" s="1"/>
  <c r="BJ13" i="6" s="1"/>
  <c r="BJ14" i="6" s="1"/>
  <c r="BJ15" i="6" s="1"/>
  <c r="BJ16" i="6" s="1"/>
  <c r="BJ17" i="6" s="1"/>
  <c r="BJ18" i="6" s="1"/>
  <c r="BJ19" i="6" s="1"/>
  <c r="BJ20" i="6" s="1"/>
  <c r="BJ21" i="6" s="1"/>
  <c r="BJ22" i="6" s="1"/>
  <c r="BJ23" i="6" s="1"/>
  <c r="BJ24" i="6" s="1"/>
  <c r="BJ25" i="6" s="1"/>
  <c r="BJ26" i="6" s="1"/>
  <c r="BJ27" i="6" s="1"/>
  <c r="BJ28" i="6" s="1"/>
  <c r="BJ29" i="6" s="1"/>
  <c r="BJ30" i="6" s="1"/>
  <c r="BJ31" i="6" s="1"/>
  <c r="BJ32" i="6" s="1"/>
  <c r="BJ33" i="6" s="1"/>
  <c r="BJ34" i="6" s="1"/>
  <c r="BJ35" i="6" s="1"/>
  <c r="BJ36" i="6" s="1"/>
  <c r="BJ37" i="6" s="1"/>
  <c r="BJ38" i="6" s="1"/>
  <c r="BJ39" i="6" s="1"/>
  <c r="BK3" i="6"/>
  <c r="AS9" i="6"/>
  <c r="BU13" i="6"/>
  <c r="AS6" i="6"/>
  <c r="X9" i="6"/>
  <c r="AZ13" i="6"/>
  <c r="AZ22" i="6"/>
  <c r="X24" i="6"/>
  <c r="AE17" i="6"/>
  <c r="Q24" i="6"/>
  <c r="AE24" i="6"/>
  <c r="AZ29" i="6"/>
  <c r="BN31" i="6"/>
  <c r="AS31" i="6"/>
  <c r="AS35" i="6"/>
  <c r="AL37" i="6"/>
  <c r="AE5" i="6"/>
  <c r="AZ10" i="6"/>
  <c r="AE13" i="6"/>
  <c r="X14" i="6"/>
  <c r="AL19" i="6"/>
  <c r="BN5" i="6"/>
  <c r="BG6" i="6"/>
  <c r="AZ7" i="6"/>
  <c r="AS8" i="6"/>
  <c r="AL9" i="6"/>
  <c r="AE10" i="6"/>
  <c r="X11" i="6"/>
  <c r="Q12" i="6"/>
  <c r="BU12" i="6"/>
  <c r="BN13" i="6"/>
  <c r="BG14" i="6"/>
  <c r="AE16" i="6"/>
  <c r="X19" i="6"/>
  <c r="AE20" i="6"/>
  <c r="BG22" i="6"/>
  <c r="BG26" i="6"/>
  <c r="BU29" i="6"/>
  <c r="AS20" i="6"/>
  <c r="BN22" i="6"/>
  <c r="X25" i="6"/>
  <c r="Q28" i="6"/>
  <c r="BU30" i="6"/>
  <c r="BG15" i="6"/>
  <c r="AZ16" i="6"/>
  <c r="AS17" i="6"/>
  <c r="AL18" i="6"/>
  <c r="AE19" i="6"/>
  <c r="AZ20" i="6"/>
  <c r="X22" i="6"/>
  <c r="BN24" i="6"/>
  <c r="AE28" i="6"/>
  <c r="Q20" i="6"/>
  <c r="X21" i="6"/>
  <c r="Q23" i="6"/>
  <c r="Q25" i="6"/>
  <c r="AE29" i="6"/>
  <c r="AS25" i="6"/>
  <c r="BU26" i="6"/>
  <c r="AL28" i="6"/>
  <c r="Q30" i="6"/>
  <c r="BG24" i="6"/>
  <c r="AE26" i="6"/>
  <c r="BG28" i="6"/>
  <c r="AE30" i="6"/>
  <c r="BU34" i="6"/>
  <c r="AS32" i="6"/>
  <c r="AL33" i="6"/>
  <c r="AE34" i="6"/>
  <c r="BN30" i="6"/>
  <c r="BG31" i="6"/>
  <c r="AZ32" i="6"/>
  <c r="AS33" i="6"/>
  <c r="BG34" i="6"/>
  <c r="BN34" i="6"/>
  <c r="BG35" i="6"/>
  <c r="AZ36" i="6"/>
  <c r="AS37" i="6"/>
  <c r="AL38" i="6"/>
  <c r="AE39" i="6"/>
  <c r="AC39" i="6"/>
  <c r="AD39" i="6" s="1"/>
  <c r="BN35" i="6"/>
  <c r="BG36" i="6"/>
  <c r="AZ37" i="6"/>
  <c r="AS38" i="6"/>
  <c r="AJ39" i="6"/>
  <c r="AK39" i="6" s="1"/>
  <c r="AL39" i="6"/>
  <c r="AO3" i="6"/>
  <c r="AO4" i="6" s="1"/>
  <c r="AO5" i="6" s="1"/>
  <c r="AO6" i="6" s="1"/>
  <c r="AO7" i="6" s="1"/>
  <c r="AO8" i="6" s="1"/>
  <c r="AO9" i="6" s="1"/>
  <c r="AO10" i="6" s="1"/>
  <c r="AO11" i="6" s="1"/>
  <c r="AO12" i="6" s="1"/>
  <c r="AO13" i="6" s="1"/>
  <c r="AO14" i="6" s="1"/>
  <c r="AO15" i="6" s="1"/>
  <c r="AO16" i="6" s="1"/>
  <c r="AO17" i="6" s="1"/>
  <c r="AO18" i="6" s="1"/>
  <c r="AO19" i="6" s="1"/>
  <c r="AO20" i="6" s="1"/>
  <c r="AO21" i="6" s="1"/>
  <c r="AO22" i="6" s="1"/>
  <c r="AO23" i="6" s="1"/>
  <c r="AO24" i="6" s="1"/>
  <c r="AO25" i="6" s="1"/>
  <c r="AO26" i="6" s="1"/>
  <c r="AO27" i="6" s="1"/>
  <c r="AO28" i="6" s="1"/>
  <c r="AO29" i="6" s="1"/>
  <c r="AO30" i="6" s="1"/>
  <c r="AO31" i="6" s="1"/>
  <c r="AO32" i="6" s="1"/>
  <c r="AO33" i="6" s="1"/>
  <c r="AO34" i="6" s="1"/>
  <c r="AO35" i="6" s="1"/>
  <c r="AO36" i="6" s="1"/>
  <c r="AO37" i="6" s="1"/>
  <c r="AO38" i="6" s="1"/>
  <c r="AO39" i="6" s="1"/>
  <c r="AP3" i="6"/>
  <c r="BN6" i="6"/>
  <c r="X17" i="6"/>
  <c r="AZ8" i="6"/>
  <c r="AE11" i="6"/>
  <c r="Q13" i="6"/>
  <c r="BN14" i="6"/>
  <c r="AE18" i="6"/>
  <c r="AL7" i="6"/>
  <c r="Q10" i="6"/>
  <c r="BN11" i="6"/>
  <c r="AS14" i="6"/>
  <c r="BU18" i="6"/>
  <c r="AE25" i="6"/>
  <c r="AL20" i="6"/>
  <c r="AS27" i="6"/>
  <c r="AS15" i="6"/>
  <c r="X18" i="6"/>
  <c r="BU19" i="6"/>
  <c r="BG27" i="6"/>
  <c r="Q21" i="6"/>
  <c r="BU28" i="6"/>
  <c r="BN26" i="6"/>
  <c r="AZ24" i="6"/>
  <c r="AZ28" i="6"/>
  <c r="AE32" i="6"/>
  <c r="Q34" i="6"/>
  <c r="AL32" i="6"/>
  <c r="AZ34" i="6"/>
  <c r="AL36" i="6"/>
  <c r="X38" i="6"/>
  <c r="AS36" i="6"/>
  <c r="AE38" i="6"/>
  <c r="BG4" i="6"/>
  <c r="AZ4" i="6"/>
  <c r="BU16" i="6"/>
  <c r="Q7" i="6"/>
  <c r="BN8" i="6"/>
  <c r="AS11" i="6"/>
  <c r="AS18" i="6"/>
  <c r="AH3" i="6"/>
  <c r="AH4" i="6" s="1"/>
  <c r="AH5" i="6" s="1"/>
  <c r="AH6" i="6" s="1"/>
  <c r="AH7" i="6" s="1"/>
  <c r="AH8" i="6" s="1"/>
  <c r="AH9" i="6" s="1"/>
  <c r="AH10" i="6" s="1"/>
  <c r="AH11" i="6" s="1"/>
  <c r="AH12" i="6" s="1"/>
  <c r="AH13" i="6" s="1"/>
  <c r="AH14" i="6" s="1"/>
  <c r="AH15" i="6" s="1"/>
  <c r="AH16" i="6" s="1"/>
  <c r="AH17" i="6" s="1"/>
  <c r="AH18" i="6" s="1"/>
  <c r="AH19" i="6" s="1"/>
  <c r="AH20" i="6" s="1"/>
  <c r="AH21" i="6" s="1"/>
  <c r="AH22" i="6" s="1"/>
  <c r="AH23" i="6" s="1"/>
  <c r="AH24" i="6" s="1"/>
  <c r="AH25" i="6" s="1"/>
  <c r="AH26" i="6" s="1"/>
  <c r="AH27" i="6" s="1"/>
  <c r="AH28" i="6" s="1"/>
  <c r="AH29" i="6" s="1"/>
  <c r="AH30" i="6" s="1"/>
  <c r="AH31" i="6" s="1"/>
  <c r="AH32" i="6" s="1"/>
  <c r="AH33" i="6" s="1"/>
  <c r="AH34" i="6" s="1"/>
  <c r="AH35" i="6" s="1"/>
  <c r="AH36" i="6" s="1"/>
  <c r="AH37" i="6" s="1"/>
  <c r="AH38" i="6" s="1"/>
  <c r="AH39" i="6" s="1"/>
  <c r="AI3" i="6"/>
  <c r="AZ6" i="6"/>
  <c r="M3" i="6"/>
  <c r="M4" i="6" s="1"/>
  <c r="M5" i="6" s="1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N3" i="6"/>
  <c r="BQ3" i="6"/>
  <c r="BQ4" i="6" s="1"/>
  <c r="BQ5" i="6" s="1"/>
  <c r="BQ6" i="6" s="1"/>
  <c r="BQ7" i="6" s="1"/>
  <c r="BQ8" i="6" s="1"/>
  <c r="BQ9" i="6" s="1"/>
  <c r="BQ10" i="6" s="1"/>
  <c r="BQ11" i="6" s="1"/>
  <c r="BQ12" i="6" s="1"/>
  <c r="BQ13" i="6" s="1"/>
  <c r="BQ14" i="6" s="1"/>
  <c r="BQ15" i="6" s="1"/>
  <c r="BQ16" i="6" s="1"/>
  <c r="BQ17" i="6" s="1"/>
  <c r="BQ18" i="6" s="1"/>
  <c r="BQ19" i="6" s="1"/>
  <c r="BQ20" i="6" s="1"/>
  <c r="BQ21" i="6" s="1"/>
  <c r="BQ22" i="6" s="1"/>
  <c r="BQ23" i="6" s="1"/>
  <c r="BQ24" i="6" s="1"/>
  <c r="BQ25" i="6" s="1"/>
  <c r="BQ26" i="6" s="1"/>
  <c r="BQ27" i="6" s="1"/>
  <c r="BQ28" i="6" s="1"/>
  <c r="BQ29" i="6" s="1"/>
  <c r="BQ30" i="6" s="1"/>
  <c r="BQ31" i="6" s="1"/>
  <c r="BQ32" i="6" s="1"/>
  <c r="BQ33" i="6" s="1"/>
  <c r="BQ34" i="6" s="1"/>
  <c r="BQ35" i="6" s="1"/>
  <c r="BQ36" i="6" s="1"/>
  <c r="BQ37" i="6" s="1"/>
  <c r="BQ38" i="6" s="1"/>
  <c r="BQ39" i="6" s="1"/>
  <c r="BR3" i="6"/>
  <c r="BN4" i="6"/>
  <c r="BG18" i="6"/>
  <c r="AS4" i="6"/>
  <c r="BG5" i="6"/>
  <c r="AE7" i="6"/>
  <c r="X8" i="6"/>
  <c r="Q9" i="6"/>
  <c r="BU9" i="6"/>
  <c r="BN10" i="6"/>
  <c r="BG11" i="6"/>
  <c r="AZ12" i="6"/>
  <c r="AS13" i="6"/>
  <c r="AL14" i="6"/>
  <c r="AZ15" i="6"/>
  <c r="AS16" i="6"/>
  <c r="X5" i="6"/>
  <c r="Q6" i="6"/>
  <c r="BU6" i="6"/>
  <c r="BN7" i="6"/>
  <c r="BG8" i="6"/>
  <c r="AZ9" i="6"/>
  <c r="AS10" i="6"/>
  <c r="AL11" i="6"/>
  <c r="AE12" i="6"/>
  <c r="X13" i="6"/>
  <c r="Q14" i="6"/>
  <c r="BU14" i="6"/>
  <c r="AL17" i="6"/>
  <c r="AZ19" i="6"/>
  <c r="AE21" i="6"/>
  <c r="AS23" i="6"/>
  <c r="BN27" i="6"/>
  <c r="AL30" i="6"/>
  <c r="AS21" i="6"/>
  <c r="BU22" i="6"/>
  <c r="BU25" i="6"/>
  <c r="BN28" i="6"/>
  <c r="Q15" i="6"/>
  <c r="BU15" i="6"/>
  <c r="BN16" i="6"/>
  <c r="BG17" i="6"/>
  <c r="AZ18" i="6"/>
  <c r="AS19" i="6"/>
  <c r="BG20" i="6"/>
  <c r="AE22" i="6"/>
  <c r="AL25" i="6"/>
  <c r="Q29" i="6"/>
  <c r="BN20" i="6"/>
  <c r="BU21" i="6"/>
  <c r="AZ23" i="6"/>
  <c r="AS26" i="6"/>
  <c r="BU23" i="6"/>
  <c r="AZ25" i="6"/>
  <c r="Q27" i="6"/>
  <c r="AS28" i="6"/>
  <c r="AE23" i="6"/>
  <c r="BG25" i="6"/>
  <c r="AE27" i="6"/>
  <c r="BG29" i="6"/>
  <c r="X31" i="6"/>
  <c r="X35" i="6"/>
  <c r="BG32" i="6"/>
  <c r="AZ33" i="6"/>
  <c r="AL35" i="6"/>
  <c r="Q31" i="6"/>
  <c r="BU31" i="6"/>
  <c r="BN32" i="6"/>
  <c r="BG33" i="6"/>
  <c r="Q35" i="6"/>
  <c r="BU35" i="6"/>
  <c r="BN36" i="6"/>
  <c r="BG37" i="6"/>
  <c r="AZ38" i="6"/>
  <c r="AS39" i="6"/>
  <c r="AQ39" i="6"/>
  <c r="AR39" i="6" s="1"/>
  <c r="Q36" i="6"/>
  <c r="BU36" i="6"/>
  <c r="BN37" i="6"/>
  <c r="BG38" i="6"/>
  <c r="AX39" i="6"/>
  <c r="AY39" i="6" s="1"/>
  <c r="AZ39" i="6"/>
  <c r="AS5" i="6"/>
  <c r="AL4" i="6"/>
  <c r="X6" i="6"/>
  <c r="BG7" i="6"/>
  <c r="AL10" i="6"/>
  <c r="X12" i="6"/>
  <c r="BN17" i="6"/>
  <c r="AZ5" i="6"/>
  <c r="AE8" i="6"/>
  <c r="BU10" i="6"/>
  <c r="BG12" i="6"/>
  <c r="BN15" i="6"/>
  <c r="X20" i="6"/>
  <c r="X29" i="6"/>
  <c r="Q22" i="6"/>
  <c r="AZ30" i="6"/>
  <c r="AL16" i="6"/>
  <c r="Q19" i="6"/>
  <c r="BN21" i="6"/>
  <c r="BG30" i="6"/>
  <c r="AS22" i="6"/>
  <c r="AS24" i="6"/>
  <c r="BU27" i="6"/>
  <c r="X26" i="6"/>
  <c r="X30" i="6"/>
  <c r="X33" i="6"/>
  <c r="AZ35" i="6"/>
  <c r="AE33" i="6"/>
  <c r="X34" i="6"/>
  <c r="AE37" i="6"/>
  <c r="Q39" i="6"/>
  <c r="O39" i="6"/>
  <c r="P39" i="6" s="1"/>
  <c r="BU39" i="6"/>
  <c r="BS39" i="6"/>
  <c r="BT39" i="6" s="1"/>
  <c r="V39" i="6"/>
  <c r="W39" i="6" s="1"/>
  <c r="X39" i="6"/>
  <c r="BU5" i="6"/>
  <c r="BC3" i="6"/>
  <c r="BC4" i="6" s="1"/>
  <c r="BC5" i="6" s="1"/>
  <c r="BC6" i="6" s="1"/>
  <c r="BC7" i="6" s="1"/>
  <c r="BC8" i="6" s="1"/>
  <c r="BC9" i="6" s="1"/>
  <c r="BC10" i="6" s="1"/>
  <c r="BC11" i="6" s="1"/>
  <c r="BC12" i="6" s="1"/>
  <c r="BC13" i="6" s="1"/>
  <c r="BC14" i="6" s="1"/>
  <c r="BC15" i="6" s="1"/>
  <c r="BC16" i="6" s="1"/>
  <c r="BC17" i="6" s="1"/>
  <c r="BC18" i="6" s="1"/>
  <c r="BC19" i="6" s="1"/>
  <c r="BC20" i="6" s="1"/>
  <c r="BC21" i="6" s="1"/>
  <c r="BC22" i="6" s="1"/>
  <c r="BC23" i="6" s="1"/>
  <c r="BC24" i="6" s="1"/>
  <c r="BC25" i="6" s="1"/>
  <c r="BC26" i="6" s="1"/>
  <c r="BC27" i="6" s="1"/>
  <c r="BC28" i="6" s="1"/>
  <c r="BC29" i="6" s="1"/>
  <c r="BC30" i="6" s="1"/>
  <c r="BC31" i="6" s="1"/>
  <c r="BC32" i="6" s="1"/>
  <c r="BC33" i="6" s="1"/>
  <c r="BC34" i="6" s="1"/>
  <c r="BC35" i="6" s="1"/>
  <c r="BC36" i="6" s="1"/>
  <c r="BC37" i="6" s="1"/>
  <c r="BC38" i="6" s="1"/>
  <c r="BC39" i="6" s="1"/>
  <c r="BD3" i="6"/>
  <c r="AE4" i="6"/>
  <c r="BU7" i="6"/>
  <c r="BG9" i="6"/>
  <c r="AL12" i="6"/>
  <c r="X15" i="6"/>
  <c r="AW3" i="6"/>
  <c r="AV3" i="6"/>
  <c r="AV4" i="6" s="1"/>
  <c r="AV5" i="6" s="1"/>
  <c r="AV6" i="6" s="1"/>
  <c r="AV7" i="6" s="1"/>
  <c r="AV8" i="6" s="1"/>
  <c r="AV9" i="6" s="1"/>
  <c r="AV10" i="6" s="1"/>
  <c r="AV11" i="6" s="1"/>
  <c r="AV12" i="6" s="1"/>
  <c r="AV13" i="6" s="1"/>
  <c r="AV14" i="6" s="1"/>
  <c r="AV15" i="6" s="1"/>
  <c r="AV16" i="6" s="1"/>
  <c r="AV17" i="6" s="1"/>
  <c r="AV18" i="6" s="1"/>
  <c r="AV19" i="6" s="1"/>
  <c r="AV20" i="6" s="1"/>
  <c r="AV21" i="6" s="1"/>
  <c r="AV22" i="6" s="1"/>
  <c r="AV23" i="6" s="1"/>
  <c r="AV24" i="6" s="1"/>
  <c r="AV25" i="6" s="1"/>
  <c r="AV26" i="6" s="1"/>
  <c r="AV27" i="6" s="1"/>
  <c r="AV28" i="6" s="1"/>
  <c r="AV29" i="6" s="1"/>
  <c r="AV30" i="6" s="1"/>
  <c r="AV31" i="6" s="1"/>
  <c r="AV32" i="6" s="1"/>
  <c r="AV33" i="6" s="1"/>
  <c r="AV34" i="6" s="1"/>
  <c r="AV35" i="6" s="1"/>
  <c r="AV36" i="6" s="1"/>
  <c r="AV37" i="6" s="1"/>
  <c r="AV38" i="6" s="1"/>
  <c r="AV39" i="6" s="1"/>
  <c r="Q5" i="6"/>
  <c r="AA3" i="6"/>
  <c r="AA4" i="6" s="1"/>
  <c r="AA5" i="6" s="1"/>
  <c r="AA6" i="6" s="1"/>
  <c r="AA7" i="6" s="1"/>
  <c r="AA8" i="6" s="1"/>
  <c r="AA9" i="6" s="1"/>
  <c r="AA10" i="6" s="1"/>
  <c r="AA11" i="6" s="1"/>
  <c r="AA12" i="6" s="1"/>
  <c r="AA13" i="6" s="1"/>
  <c r="AA14" i="6" s="1"/>
  <c r="AA15" i="6" s="1"/>
  <c r="AA16" i="6" s="1"/>
  <c r="AA17" i="6" s="1"/>
  <c r="AA18" i="6" s="1"/>
  <c r="AA19" i="6" s="1"/>
  <c r="AA20" i="6" s="1"/>
  <c r="AA21" i="6" s="1"/>
  <c r="AA22" i="6" s="1"/>
  <c r="AA23" i="6" s="1"/>
  <c r="AA24" i="6" s="1"/>
  <c r="AA25" i="6" s="1"/>
  <c r="AA26" i="6" s="1"/>
  <c r="AA27" i="6" s="1"/>
  <c r="AA28" i="6" s="1"/>
  <c r="AA29" i="6" s="1"/>
  <c r="AA30" i="6" s="1"/>
  <c r="AA31" i="6" s="1"/>
  <c r="AA32" i="6" s="1"/>
  <c r="AA33" i="6" s="1"/>
  <c r="AA34" i="6" s="1"/>
  <c r="AA35" i="6" s="1"/>
  <c r="AA36" i="6" s="1"/>
  <c r="AA37" i="6" s="1"/>
  <c r="AA38" i="6" s="1"/>
  <c r="AA39" i="6" s="1"/>
  <c r="AB3" i="6"/>
  <c r="X4" i="6"/>
  <c r="AL6" i="6"/>
  <c r="T3" i="6"/>
  <c r="T4" i="6" s="1"/>
  <c r="T5" i="6" s="1"/>
  <c r="T6" i="6" s="1"/>
  <c r="T7" i="6" s="1"/>
  <c r="T8" i="6" s="1"/>
  <c r="T9" i="6" s="1"/>
  <c r="T10" i="6" s="1"/>
  <c r="T11" i="6" s="1"/>
  <c r="T12" i="6" s="1"/>
  <c r="T13" i="6" s="1"/>
  <c r="T14" i="6" s="1"/>
  <c r="T15" i="6" s="1"/>
  <c r="T16" i="6" s="1"/>
  <c r="T17" i="6" s="1"/>
  <c r="T18" i="6" s="1"/>
  <c r="T19" i="6" s="1"/>
  <c r="T20" i="6" s="1"/>
  <c r="T21" i="6" s="1"/>
  <c r="T22" i="6" s="1"/>
  <c r="T23" i="6" s="1"/>
  <c r="T24" i="6" s="1"/>
  <c r="T25" i="6" s="1"/>
  <c r="T26" i="6" s="1"/>
  <c r="T27" i="6" s="1"/>
  <c r="T28" i="6" s="1"/>
  <c r="T29" i="6" s="1"/>
  <c r="T30" i="6" s="1"/>
  <c r="T31" i="6" s="1"/>
  <c r="T32" i="6" s="1"/>
  <c r="T33" i="6" s="1"/>
  <c r="T34" i="6" s="1"/>
  <c r="T35" i="6" s="1"/>
  <c r="T36" i="6" s="1"/>
  <c r="T37" i="6" s="1"/>
  <c r="T38" i="6" s="1"/>
  <c r="T39" i="6" s="1"/>
  <c r="U3" i="6"/>
  <c r="BU4" i="6"/>
  <c r="Q16" i="6"/>
  <c r="AS7" i="6"/>
  <c r="AL8" i="6"/>
  <c r="AE9" i="6"/>
  <c r="X10" i="6"/>
  <c r="Q11" i="6"/>
  <c r="BU11" i="6"/>
  <c r="BN12" i="6"/>
  <c r="BG13" i="6"/>
  <c r="AZ14" i="6"/>
  <c r="BG16" i="6"/>
  <c r="AZ17" i="6"/>
  <c r="AL5" i="6"/>
  <c r="AE6" i="6"/>
  <c r="X7" i="6"/>
  <c r="Q8" i="6"/>
  <c r="BU8" i="6"/>
  <c r="BN9" i="6"/>
  <c r="BG10" i="6"/>
  <c r="AZ11" i="6"/>
  <c r="AS12" i="6"/>
  <c r="AL13" i="6"/>
  <c r="AE14" i="6"/>
  <c r="AL15" i="6"/>
  <c r="Q18" i="6"/>
  <c r="BN19" i="6"/>
  <c r="AL21" i="6"/>
  <c r="BU24" i="6"/>
  <c r="X28" i="6"/>
  <c r="AZ31" i="6"/>
  <c r="AZ21" i="6"/>
  <c r="BN23" i="6"/>
  <c r="AL26" i="6"/>
  <c r="AL29" i="6"/>
  <c r="AE15" i="6"/>
  <c r="X16" i="6"/>
  <c r="Q17" i="6"/>
  <c r="BU17" i="6"/>
  <c r="BN18" i="6"/>
  <c r="BG19" i="6"/>
  <c r="BG21" i="6"/>
  <c r="X23" i="6"/>
  <c r="AZ26" i="6"/>
  <c r="AS30" i="6"/>
  <c r="BU20" i="6"/>
  <c r="AL22" i="6"/>
  <c r="BG23" i="6"/>
  <c r="AZ27" i="6"/>
  <c r="AL24" i="6"/>
  <c r="Q26" i="6"/>
  <c r="X27" i="6"/>
  <c r="AS29" i="6"/>
  <c r="AL23" i="6"/>
  <c r="BN25" i="6"/>
  <c r="AL27" i="6"/>
  <c r="BN29" i="6"/>
  <c r="AL31" i="6"/>
  <c r="Q32" i="6"/>
  <c r="BU32" i="6"/>
  <c r="BN33" i="6"/>
  <c r="AS34" i="6"/>
  <c r="AE31" i="6"/>
  <c r="X32" i="6"/>
  <c r="Q33" i="6"/>
  <c r="BU33" i="6"/>
  <c r="AL34" i="6"/>
  <c r="AE35" i="6"/>
  <c r="X36" i="6"/>
  <c r="Q37" i="6"/>
  <c r="BU37" i="6"/>
  <c r="BN38" i="6"/>
  <c r="BG39" i="6"/>
  <c r="BE39" i="6"/>
  <c r="BF39" i="6" s="1"/>
  <c r="AE36" i="6"/>
  <c r="X37" i="6"/>
  <c r="Q38" i="6"/>
  <c r="BU38" i="6"/>
  <c r="BL39" i="6"/>
  <c r="BM39" i="6" s="1"/>
  <c r="BN39" i="6"/>
  <c r="O39" i="5"/>
  <c r="P39" i="5" s="1"/>
  <c r="BU28" i="5"/>
  <c r="BG12" i="5"/>
  <c r="AS30" i="5"/>
  <c r="AE32" i="5"/>
  <c r="AZ15" i="5"/>
  <c r="AL33" i="5"/>
  <c r="BG16" i="5"/>
  <c r="X6" i="5"/>
  <c r="AL32" i="5"/>
  <c r="AS37" i="5"/>
  <c r="AZ26" i="5"/>
  <c r="AZ10" i="5"/>
  <c r="BN36" i="5"/>
  <c r="X37" i="5"/>
  <c r="X5" i="5"/>
  <c r="AE26" i="5"/>
  <c r="AL31" i="5"/>
  <c r="AL15" i="5"/>
  <c r="AS4" i="5"/>
  <c r="AZ25" i="5"/>
  <c r="AZ9" i="5"/>
  <c r="BG30" i="5"/>
  <c r="BG14" i="5"/>
  <c r="BN35" i="5"/>
  <c r="BN19" i="5"/>
  <c r="BU32" i="5"/>
  <c r="U3" i="5"/>
  <c r="T3" i="5"/>
  <c r="T4" i="5" s="1"/>
  <c r="T5" i="5" s="1"/>
  <c r="T6" i="5" s="1"/>
  <c r="T7" i="5" s="1"/>
  <c r="T8" i="5" s="1"/>
  <c r="T9" i="5" s="1"/>
  <c r="T10" i="5" s="1"/>
  <c r="T11" i="5" s="1"/>
  <c r="T12" i="5" s="1"/>
  <c r="T13" i="5" s="1"/>
  <c r="T14" i="5" s="1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X24" i="5"/>
  <c r="X8" i="5"/>
  <c r="AE29" i="5"/>
  <c r="AE13" i="5"/>
  <c r="AL34" i="5"/>
  <c r="AL18" i="5"/>
  <c r="AS39" i="5"/>
  <c r="AQ39" i="5"/>
  <c r="AS23" i="5"/>
  <c r="AS7" i="5"/>
  <c r="AZ28" i="5"/>
  <c r="AZ12" i="5"/>
  <c r="BG33" i="5"/>
  <c r="BG17" i="5"/>
  <c r="BN38" i="5"/>
  <c r="BN22" i="5"/>
  <c r="BU37" i="5"/>
  <c r="BN9" i="5"/>
  <c r="BU30" i="5"/>
  <c r="BU14" i="5"/>
  <c r="BU4" i="5"/>
  <c r="BU35" i="5"/>
  <c r="BU19" i="5"/>
  <c r="AS34" i="5"/>
  <c r="AZ23" i="5"/>
  <c r="AE8" i="5"/>
  <c r="X19" i="5"/>
  <c r="X31" i="5"/>
  <c r="AE4" i="5"/>
  <c r="AS14" i="5"/>
  <c r="BG24" i="5"/>
  <c r="BU20" i="5"/>
  <c r="AE16" i="5"/>
  <c r="AS26" i="5"/>
  <c r="BG36" i="5"/>
  <c r="BN7" i="5"/>
  <c r="X7" i="5"/>
  <c r="AL17" i="5"/>
  <c r="AZ27" i="5"/>
  <c r="BN37" i="5"/>
  <c r="X34" i="5"/>
  <c r="X18" i="5"/>
  <c r="AE39" i="5"/>
  <c r="AC39" i="5"/>
  <c r="AD39" i="5" s="1"/>
  <c r="AE23" i="5"/>
  <c r="AE7" i="5"/>
  <c r="AL28" i="5"/>
  <c r="AL12" i="5"/>
  <c r="AS33" i="5"/>
  <c r="AS17" i="5"/>
  <c r="AZ38" i="5"/>
  <c r="AZ22" i="5"/>
  <c r="AZ6" i="5"/>
  <c r="BG27" i="5"/>
  <c r="BG11" i="5"/>
  <c r="BN32" i="5"/>
  <c r="BN16" i="5"/>
  <c r="BU25" i="5"/>
  <c r="X33" i="5"/>
  <c r="X17" i="5"/>
  <c r="AE38" i="5"/>
  <c r="AE22" i="5"/>
  <c r="AE6" i="5"/>
  <c r="AL27" i="5"/>
  <c r="AL11" i="5"/>
  <c r="AS32" i="5"/>
  <c r="AS16" i="5"/>
  <c r="AZ37" i="5"/>
  <c r="AZ21" i="5"/>
  <c r="AZ5" i="5"/>
  <c r="BG26" i="5"/>
  <c r="BG10" i="5"/>
  <c r="BN31" i="5"/>
  <c r="BN15" i="5"/>
  <c r="BU24" i="5"/>
  <c r="X36" i="5"/>
  <c r="X20" i="5"/>
  <c r="X4" i="5"/>
  <c r="AE25" i="5"/>
  <c r="AE9" i="5"/>
  <c r="AL30" i="5"/>
  <c r="AL14" i="5"/>
  <c r="AS35" i="5"/>
  <c r="AS19" i="5"/>
  <c r="AW3" i="5"/>
  <c r="AV3" i="5"/>
  <c r="AV4" i="5" s="1"/>
  <c r="AV5" i="5" s="1"/>
  <c r="AV6" i="5" s="1"/>
  <c r="AV7" i="5" s="1"/>
  <c r="AV8" i="5" s="1"/>
  <c r="AV9" i="5" s="1"/>
  <c r="AV10" i="5" s="1"/>
  <c r="AV11" i="5" s="1"/>
  <c r="AV12" i="5" s="1"/>
  <c r="AV13" i="5" s="1"/>
  <c r="AV14" i="5" s="1"/>
  <c r="AV15" i="5" s="1"/>
  <c r="AV16" i="5" s="1"/>
  <c r="AV17" i="5" s="1"/>
  <c r="AV18" i="5" s="1"/>
  <c r="AV19" i="5" s="1"/>
  <c r="AV20" i="5" s="1"/>
  <c r="AV21" i="5" s="1"/>
  <c r="AV22" i="5" s="1"/>
  <c r="AV23" i="5" s="1"/>
  <c r="AV24" i="5" s="1"/>
  <c r="AV25" i="5" s="1"/>
  <c r="AV26" i="5" s="1"/>
  <c r="AV27" i="5" s="1"/>
  <c r="AV28" i="5" s="1"/>
  <c r="AV29" i="5" s="1"/>
  <c r="AV30" i="5" s="1"/>
  <c r="AV31" i="5" s="1"/>
  <c r="AV32" i="5" s="1"/>
  <c r="AV33" i="5" s="1"/>
  <c r="AV34" i="5" s="1"/>
  <c r="AV35" i="5" s="1"/>
  <c r="AV36" i="5" s="1"/>
  <c r="AV37" i="5" s="1"/>
  <c r="AV38" i="5" s="1"/>
  <c r="AV39" i="5" s="1"/>
  <c r="AZ24" i="5"/>
  <c r="AZ8" i="5"/>
  <c r="BG29" i="5"/>
  <c r="BG13" i="5"/>
  <c r="BN34" i="5"/>
  <c r="BN18" i="5"/>
  <c r="BU29" i="5"/>
  <c r="BN5" i="5"/>
  <c r="BU26" i="5"/>
  <c r="BU10" i="5"/>
  <c r="BN10" i="5"/>
  <c r="BU31" i="5"/>
  <c r="BU15" i="5"/>
  <c r="BN13" i="5"/>
  <c r="BN25" i="5"/>
  <c r="X38" i="5"/>
  <c r="AE11" i="5"/>
  <c r="AS21" i="5"/>
  <c r="BG15" i="5"/>
  <c r="AS36" i="5"/>
  <c r="AZ7" i="5"/>
  <c r="AS18" i="5"/>
  <c r="X15" i="5"/>
  <c r="AZ35" i="5"/>
  <c r="AL37" i="5"/>
  <c r="BG20" i="5"/>
  <c r="AS38" i="5"/>
  <c r="BN21" i="5"/>
  <c r="X14" i="5"/>
  <c r="AE19" i="5"/>
  <c r="AL24" i="5"/>
  <c r="AS29" i="5"/>
  <c r="AZ34" i="5"/>
  <c r="BG23" i="5"/>
  <c r="BN28" i="5"/>
  <c r="X29" i="5"/>
  <c r="AE34" i="5"/>
  <c r="AL39" i="5"/>
  <c r="AJ39" i="5"/>
  <c r="AK39" i="5" s="1"/>
  <c r="AS28" i="5"/>
  <c r="AZ33" i="5"/>
  <c r="BG22" i="5"/>
  <c r="BN27" i="5"/>
  <c r="X32" i="5"/>
  <c r="AE21" i="5"/>
  <c r="AL26" i="5"/>
  <c r="AS15" i="5"/>
  <c r="AZ4" i="5"/>
  <c r="BG9" i="5"/>
  <c r="BN14" i="5"/>
  <c r="BU21" i="5"/>
  <c r="BU38" i="5"/>
  <c r="BU6" i="5"/>
  <c r="BN6" i="5"/>
  <c r="BU27" i="5"/>
  <c r="BU11" i="5"/>
  <c r="AE24" i="5"/>
  <c r="AL13" i="5"/>
  <c r="X35" i="5"/>
  <c r="AE20" i="5"/>
  <c r="BC3" i="5"/>
  <c r="BC4" i="5" s="1"/>
  <c r="BC5" i="5" s="1"/>
  <c r="BC6" i="5" s="1"/>
  <c r="BC7" i="5" s="1"/>
  <c r="BC8" i="5" s="1"/>
  <c r="BC9" i="5" s="1"/>
  <c r="BC10" i="5" s="1"/>
  <c r="BC11" i="5" s="1"/>
  <c r="BC12" i="5" s="1"/>
  <c r="BC13" i="5" s="1"/>
  <c r="BC14" i="5" s="1"/>
  <c r="BC15" i="5" s="1"/>
  <c r="BC16" i="5" s="1"/>
  <c r="BC17" i="5" s="1"/>
  <c r="BC18" i="5" s="1"/>
  <c r="BC19" i="5" s="1"/>
  <c r="BC20" i="5" s="1"/>
  <c r="BC21" i="5" s="1"/>
  <c r="BC22" i="5" s="1"/>
  <c r="BC23" i="5" s="1"/>
  <c r="BC24" i="5" s="1"/>
  <c r="BC25" i="5" s="1"/>
  <c r="BC26" i="5" s="1"/>
  <c r="BC27" i="5" s="1"/>
  <c r="BC28" i="5" s="1"/>
  <c r="BC29" i="5" s="1"/>
  <c r="BC30" i="5" s="1"/>
  <c r="BC31" i="5" s="1"/>
  <c r="BC32" i="5" s="1"/>
  <c r="BC33" i="5" s="1"/>
  <c r="BC34" i="5" s="1"/>
  <c r="BC35" i="5" s="1"/>
  <c r="BC36" i="5" s="1"/>
  <c r="BC37" i="5" s="1"/>
  <c r="BC38" i="5" s="1"/>
  <c r="BC39" i="5" s="1"/>
  <c r="BD3" i="5"/>
  <c r="AL5" i="5"/>
  <c r="X23" i="5"/>
  <c r="AS6" i="5"/>
  <c r="X22" i="5"/>
  <c r="AE27" i="5"/>
  <c r="AL16" i="5"/>
  <c r="AS5" i="5"/>
  <c r="BG31" i="5"/>
  <c r="BN20" i="5"/>
  <c r="BU33" i="5"/>
  <c r="X21" i="5"/>
  <c r="AE10" i="5"/>
  <c r="AS20" i="5"/>
  <c r="BN33" i="5"/>
  <c r="AL29" i="5"/>
  <c r="AL25" i="5"/>
  <c r="BG8" i="5"/>
  <c r="X27" i="5"/>
  <c r="AS10" i="5"/>
  <c r="BU12" i="5"/>
  <c r="AE28" i="5"/>
  <c r="AZ11" i="5"/>
  <c r="X30" i="5"/>
  <c r="AE35" i="5"/>
  <c r="AI3" i="5"/>
  <c r="AH3" i="5"/>
  <c r="AH4" i="5" s="1"/>
  <c r="AH5" i="5" s="1"/>
  <c r="AH6" i="5" s="1"/>
  <c r="AH7" i="5" s="1"/>
  <c r="AH8" i="5" s="1"/>
  <c r="AH9" i="5" s="1"/>
  <c r="AH10" i="5" s="1"/>
  <c r="AH11" i="5" s="1"/>
  <c r="AH12" i="5" s="1"/>
  <c r="AH13" i="5" s="1"/>
  <c r="AH14" i="5" s="1"/>
  <c r="AH15" i="5" s="1"/>
  <c r="AH16" i="5" s="1"/>
  <c r="AH17" i="5" s="1"/>
  <c r="AH18" i="5" s="1"/>
  <c r="AH19" i="5" s="1"/>
  <c r="AH20" i="5" s="1"/>
  <c r="AH21" i="5" s="1"/>
  <c r="AH22" i="5" s="1"/>
  <c r="AH23" i="5" s="1"/>
  <c r="AH24" i="5" s="1"/>
  <c r="AH25" i="5" s="1"/>
  <c r="AH26" i="5" s="1"/>
  <c r="AH27" i="5" s="1"/>
  <c r="AH28" i="5" s="1"/>
  <c r="AH29" i="5" s="1"/>
  <c r="AH30" i="5" s="1"/>
  <c r="AH31" i="5" s="1"/>
  <c r="AH32" i="5" s="1"/>
  <c r="AH33" i="5" s="1"/>
  <c r="AH34" i="5" s="1"/>
  <c r="AH35" i="5" s="1"/>
  <c r="AH36" i="5" s="1"/>
  <c r="AH37" i="5" s="1"/>
  <c r="AH38" i="5" s="1"/>
  <c r="AH39" i="5" s="1"/>
  <c r="AL8" i="5"/>
  <c r="AS13" i="5"/>
  <c r="AZ18" i="5"/>
  <c r="BG39" i="5"/>
  <c r="BE39" i="5"/>
  <c r="BF39" i="5" s="1"/>
  <c r="BG7" i="5"/>
  <c r="BN12" i="5"/>
  <c r="BU17" i="5"/>
  <c r="X13" i="5"/>
  <c r="AE18" i="5"/>
  <c r="AL23" i="5"/>
  <c r="AL7" i="5"/>
  <c r="AS12" i="5"/>
  <c r="AZ17" i="5"/>
  <c r="BG38" i="5"/>
  <c r="BG6" i="5"/>
  <c r="BN11" i="5"/>
  <c r="BU16" i="5"/>
  <c r="X16" i="5"/>
  <c r="AE37" i="5"/>
  <c r="AE5" i="5"/>
  <c r="AL10" i="5"/>
  <c r="AS31" i="5"/>
  <c r="AZ36" i="5"/>
  <c r="AZ20" i="5"/>
  <c r="BG25" i="5"/>
  <c r="BN30" i="5"/>
  <c r="BU22" i="5"/>
  <c r="BN17" i="5"/>
  <c r="AA3" i="5"/>
  <c r="AA4" i="5" s="1"/>
  <c r="AA5" i="5" s="1"/>
  <c r="AA6" i="5" s="1"/>
  <c r="AA7" i="5" s="1"/>
  <c r="AA8" i="5" s="1"/>
  <c r="AA9" i="5" s="1"/>
  <c r="AA10" i="5" s="1"/>
  <c r="AA11" i="5" s="1"/>
  <c r="AA12" i="5" s="1"/>
  <c r="AA13" i="5" s="1"/>
  <c r="AA14" i="5" s="1"/>
  <c r="AA15" i="5" s="1"/>
  <c r="AA16" i="5" s="1"/>
  <c r="AA17" i="5" s="1"/>
  <c r="AA18" i="5" s="1"/>
  <c r="AA19" i="5" s="1"/>
  <c r="AA20" i="5" s="1"/>
  <c r="AA21" i="5" s="1"/>
  <c r="AA22" i="5" s="1"/>
  <c r="AA23" i="5" s="1"/>
  <c r="AA24" i="5" s="1"/>
  <c r="AA25" i="5" s="1"/>
  <c r="AA26" i="5" s="1"/>
  <c r="AA27" i="5" s="1"/>
  <c r="AA28" i="5" s="1"/>
  <c r="AA29" i="5" s="1"/>
  <c r="AA30" i="5" s="1"/>
  <c r="AA31" i="5" s="1"/>
  <c r="AA32" i="5" s="1"/>
  <c r="AA33" i="5" s="1"/>
  <c r="AA34" i="5" s="1"/>
  <c r="AA35" i="5" s="1"/>
  <c r="AA36" i="5" s="1"/>
  <c r="AA37" i="5" s="1"/>
  <c r="AA38" i="5" s="1"/>
  <c r="AA39" i="5" s="1"/>
  <c r="AB3" i="5"/>
  <c r="BG28" i="5"/>
  <c r="AZ39" i="5"/>
  <c r="AX39" i="5"/>
  <c r="AY39" i="5" s="1"/>
  <c r="AE36" i="5"/>
  <c r="AL9" i="5"/>
  <c r="AZ19" i="5"/>
  <c r="BN29" i="5"/>
  <c r="X11" i="5"/>
  <c r="AL21" i="5"/>
  <c r="AZ31" i="5"/>
  <c r="BG4" i="5"/>
  <c r="X39" i="5"/>
  <c r="V39" i="5"/>
  <c r="AE12" i="5"/>
  <c r="AS22" i="5"/>
  <c r="BG32" i="5"/>
  <c r="BU36" i="5"/>
  <c r="X26" i="5"/>
  <c r="X10" i="5"/>
  <c r="AE31" i="5"/>
  <c r="AE15" i="5"/>
  <c r="AL36" i="5"/>
  <c r="AL20" i="5"/>
  <c r="AL4" i="5"/>
  <c r="AS25" i="5"/>
  <c r="AS9" i="5"/>
  <c r="AZ30" i="5"/>
  <c r="AZ14" i="5"/>
  <c r="BG35" i="5"/>
  <c r="BG19" i="5"/>
  <c r="BJ3" i="5"/>
  <c r="BJ4" i="5" s="1"/>
  <c r="BJ5" i="5" s="1"/>
  <c r="BJ6" i="5" s="1"/>
  <c r="BJ7" i="5" s="1"/>
  <c r="BJ8" i="5" s="1"/>
  <c r="BJ9" i="5" s="1"/>
  <c r="BJ10" i="5" s="1"/>
  <c r="BJ11" i="5" s="1"/>
  <c r="BJ12" i="5" s="1"/>
  <c r="BJ13" i="5" s="1"/>
  <c r="BJ14" i="5" s="1"/>
  <c r="BJ15" i="5" s="1"/>
  <c r="BJ16" i="5" s="1"/>
  <c r="BJ17" i="5" s="1"/>
  <c r="BJ18" i="5" s="1"/>
  <c r="BJ19" i="5" s="1"/>
  <c r="BJ20" i="5" s="1"/>
  <c r="BJ21" i="5" s="1"/>
  <c r="BJ22" i="5" s="1"/>
  <c r="BJ23" i="5" s="1"/>
  <c r="BJ24" i="5" s="1"/>
  <c r="BJ25" i="5" s="1"/>
  <c r="BJ26" i="5" s="1"/>
  <c r="BJ27" i="5" s="1"/>
  <c r="BJ28" i="5" s="1"/>
  <c r="BJ29" i="5" s="1"/>
  <c r="BJ30" i="5" s="1"/>
  <c r="BJ31" i="5" s="1"/>
  <c r="BJ32" i="5" s="1"/>
  <c r="BJ33" i="5" s="1"/>
  <c r="BJ34" i="5" s="1"/>
  <c r="BJ35" i="5" s="1"/>
  <c r="BJ36" i="5" s="1"/>
  <c r="BJ37" i="5" s="1"/>
  <c r="BJ38" i="5" s="1"/>
  <c r="BJ39" i="5" s="1"/>
  <c r="BK3" i="5"/>
  <c r="BN24" i="5"/>
  <c r="BN4" i="5"/>
  <c r="BU9" i="5"/>
  <c r="X25" i="5"/>
  <c r="X9" i="5"/>
  <c r="AE30" i="5"/>
  <c r="AE14" i="5"/>
  <c r="AL35" i="5"/>
  <c r="AL19" i="5"/>
  <c r="AO3" i="5"/>
  <c r="AO4" i="5" s="1"/>
  <c r="AO5" i="5" s="1"/>
  <c r="AO6" i="5" s="1"/>
  <c r="AO7" i="5" s="1"/>
  <c r="AO8" i="5" s="1"/>
  <c r="AO9" i="5" s="1"/>
  <c r="AO10" i="5" s="1"/>
  <c r="AO11" i="5" s="1"/>
  <c r="AO12" i="5" s="1"/>
  <c r="AO13" i="5" s="1"/>
  <c r="AO14" i="5" s="1"/>
  <c r="AO15" i="5" s="1"/>
  <c r="AO16" i="5" s="1"/>
  <c r="AO17" i="5" s="1"/>
  <c r="AO18" i="5" s="1"/>
  <c r="AO19" i="5" s="1"/>
  <c r="AO20" i="5" s="1"/>
  <c r="AO21" i="5" s="1"/>
  <c r="AO22" i="5" s="1"/>
  <c r="AO23" i="5" s="1"/>
  <c r="AO24" i="5" s="1"/>
  <c r="AO25" i="5" s="1"/>
  <c r="AO26" i="5" s="1"/>
  <c r="AO27" i="5" s="1"/>
  <c r="AO28" i="5" s="1"/>
  <c r="AO29" i="5" s="1"/>
  <c r="AO30" i="5" s="1"/>
  <c r="AO31" i="5" s="1"/>
  <c r="AO32" i="5" s="1"/>
  <c r="AO33" i="5" s="1"/>
  <c r="AO34" i="5" s="1"/>
  <c r="AO35" i="5" s="1"/>
  <c r="AO36" i="5" s="1"/>
  <c r="AO37" i="5" s="1"/>
  <c r="AO38" i="5" s="1"/>
  <c r="AO39" i="5" s="1"/>
  <c r="AP3" i="5"/>
  <c r="AS24" i="5"/>
  <c r="AS8" i="5"/>
  <c r="AZ29" i="5"/>
  <c r="AZ13" i="5"/>
  <c r="BG34" i="5"/>
  <c r="BG18" i="5"/>
  <c r="BN39" i="5"/>
  <c r="BL39" i="5"/>
  <c r="BM39" i="5" s="1"/>
  <c r="BN23" i="5"/>
  <c r="BR3" i="5"/>
  <c r="BQ3" i="5"/>
  <c r="BQ4" i="5" s="1"/>
  <c r="BQ5" i="5" s="1"/>
  <c r="BQ6" i="5" s="1"/>
  <c r="BQ7" i="5" s="1"/>
  <c r="BQ8" i="5" s="1"/>
  <c r="BQ9" i="5" s="1"/>
  <c r="BQ10" i="5" s="1"/>
  <c r="BQ11" i="5" s="1"/>
  <c r="BQ12" i="5" s="1"/>
  <c r="BQ13" i="5" s="1"/>
  <c r="BQ14" i="5" s="1"/>
  <c r="BQ15" i="5" s="1"/>
  <c r="BQ16" i="5" s="1"/>
  <c r="BQ17" i="5" s="1"/>
  <c r="BQ18" i="5" s="1"/>
  <c r="BQ19" i="5" s="1"/>
  <c r="BQ20" i="5" s="1"/>
  <c r="BQ21" i="5" s="1"/>
  <c r="BQ22" i="5" s="1"/>
  <c r="BQ23" i="5" s="1"/>
  <c r="BQ24" i="5" s="1"/>
  <c r="BQ25" i="5" s="1"/>
  <c r="BQ26" i="5" s="1"/>
  <c r="BQ27" i="5" s="1"/>
  <c r="BQ28" i="5" s="1"/>
  <c r="BQ29" i="5" s="1"/>
  <c r="BQ30" i="5" s="1"/>
  <c r="BQ31" i="5" s="1"/>
  <c r="BQ32" i="5" s="1"/>
  <c r="BQ33" i="5" s="1"/>
  <c r="BQ34" i="5" s="1"/>
  <c r="BQ35" i="5" s="1"/>
  <c r="BQ36" i="5" s="1"/>
  <c r="BQ37" i="5" s="1"/>
  <c r="BQ38" i="5" s="1"/>
  <c r="BQ39" i="5" s="1"/>
  <c r="BU8" i="5"/>
  <c r="X28" i="5"/>
  <c r="X12" i="5"/>
  <c r="AE33" i="5"/>
  <c r="AE17" i="5"/>
  <c r="AL38" i="5"/>
  <c r="AL22" i="5"/>
  <c r="AL6" i="5"/>
  <c r="AS27" i="5"/>
  <c r="AS11" i="5"/>
  <c r="AZ32" i="5"/>
  <c r="AZ16" i="5"/>
  <c r="BG37" i="5"/>
  <c r="BG21" i="5"/>
  <c r="BG5" i="5"/>
  <c r="BN26" i="5"/>
  <c r="BN8" i="5"/>
  <c r="BU13" i="5"/>
  <c r="BU34" i="5"/>
  <c r="BU18" i="5"/>
  <c r="BU5" i="5"/>
  <c r="BU39" i="5"/>
  <c r="BS39" i="5"/>
  <c r="BU23" i="5"/>
  <c r="BU7" i="5"/>
  <c r="M3" i="5"/>
  <c r="M4" i="5" s="1"/>
  <c r="M5" i="5" s="1"/>
  <c r="M6" i="5" s="1"/>
  <c r="M7" i="5" s="1"/>
  <c r="M8" i="5" s="1"/>
  <c r="M9" i="5" s="1"/>
  <c r="M10" i="5" s="1"/>
  <c r="M11" i="5" s="1"/>
  <c r="M12" i="5" s="1"/>
  <c r="M13" i="5" s="1"/>
  <c r="M14" i="5" s="1"/>
  <c r="M15" i="5" s="1"/>
  <c r="M16" i="5" s="1"/>
  <c r="M17" i="5" s="1"/>
  <c r="M18" i="5" s="1"/>
  <c r="M19" i="5" s="1"/>
  <c r="M20" i="5" s="1"/>
  <c r="M21" i="5" s="1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M32" i="5" s="1"/>
  <c r="M33" i="5" s="1"/>
  <c r="M34" i="5" s="1"/>
  <c r="M35" i="5" s="1"/>
  <c r="M36" i="5" s="1"/>
  <c r="M37" i="5" s="1"/>
  <c r="M38" i="5" s="1"/>
  <c r="M39" i="5" s="1"/>
  <c r="BM32" i="8" l="1"/>
  <c r="H54" i="6"/>
  <c r="B5" i="3" s="1"/>
  <c r="C12" i="3" s="1"/>
  <c r="O38" i="5"/>
  <c r="P38" i="5" s="1"/>
  <c r="H54" i="5"/>
  <c r="B4" i="3" s="1"/>
  <c r="C11" i="3" s="1"/>
  <c r="B6" i="3"/>
  <c r="C13" i="3" s="1"/>
  <c r="BS38" i="6"/>
  <c r="BT38" i="6" s="1"/>
  <c r="P34" i="11"/>
  <c r="O33" i="11"/>
  <c r="AK34" i="11"/>
  <c r="AJ33" i="11"/>
  <c r="AD33" i="11"/>
  <c r="AC32" i="11"/>
  <c r="AY34" i="11"/>
  <c r="AX33" i="11"/>
  <c r="AR34" i="11"/>
  <c r="AQ33" i="11"/>
  <c r="W34" i="11"/>
  <c r="V33" i="11"/>
  <c r="BS36" i="10"/>
  <c r="BL36" i="10"/>
  <c r="BE36" i="10"/>
  <c r="AX36" i="10"/>
  <c r="AY36" i="10" s="1"/>
  <c r="AQ36" i="10"/>
  <c r="AJ36" i="10"/>
  <c r="AC36" i="10"/>
  <c r="V36" i="10"/>
  <c r="O36" i="10"/>
  <c r="Q3" i="10"/>
  <c r="AL3" i="10"/>
  <c r="AZ3" i="10"/>
  <c r="BG3" i="10"/>
  <c r="AE3" i="10"/>
  <c r="BU3" i="10"/>
  <c r="X3" i="10"/>
  <c r="BN3" i="10"/>
  <c r="AS3" i="10"/>
  <c r="AC38" i="6"/>
  <c r="AD38" i="6" s="1"/>
  <c r="AR33" i="8"/>
  <c r="BM31" i="8"/>
  <c r="BL30" i="8"/>
  <c r="BF32" i="8"/>
  <c r="W33" i="8"/>
  <c r="AK32" i="8"/>
  <c r="AD32" i="8"/>
  <c r="BT32" i="8"/>
  <c r="AY33" i="8"/>
  <c r="P33" i="8"/>
  <c r="O32" i="8"/>
  <c r="AZ3" i="7"/>
  <c r="BN3" i="7"/>
  <c r="X3" i="7"/>
  <c r="AS3" i="7"/>
  <c r="Q3" i="7"/>
  <c r="AL3" i="7"/>
  <c r="AE3" i="7"/>
  <c r="BG3" i="7"/>
  <c r="BU3" i="7"/>
  <c r="AJ38" i="5"/>
  <c r="AK38" i="5" s="1"/>
  <c r="AE3" i="6"/>
  <c r="BG3" i="6"/>
  <c r="BU3" i="6"/>
  <c r="BN3" i="6"/>
  <c r="AJ38" i="6"/>
  <c r="BL38" i="6"/>
  <c r="BE38" i="6"/>
  <c r="AZ3" i="6"/>
  <c r="O38" i="6"/>
  <c r="X3" i="6"/>
  <c r="Q3" i="6"/>
  <c r="AL3" i="6"/>
  <c r="AS3" i="6"/>
  <c r="AQ38" i="6"/>
  <c r="AX38" i="6"/>
  <c r="V38" i="6"/>
  <c r="BE38" i="5"/>
  <c r="AS3" i="5"/>
  <c r="AR39" i="5"/>
  <c r="AQ38" i="5"/>
  <c r="BT39" i="5"/>
  <c r="BS38" i="5"/>
  <c r="BU3" i="5"/>
  <c r="W39" i="5"/>
  <c r="V38" i="5"/>
  <c r="BN3" i="5"/>
  <c r="AZ3" i="5"/>
  <c r="O37" i="5"/>
  <c r="AL3" i="5"/>
  <c r="BL38" i="5"/>
  <c r="AE3" i="5"/>
  <c r="BG3" i="5"/>
  <c r="AC38" i="5"/>
  <c r="AX38" i="5"/>
  <c r="X3" i="5"/>
  <c r="BS37" i="6" l="1"/>
  <c r="BS36" i="6" s="1"/>
  <c r="AX35" i="10"/>
  <c r="AX34" i="10" s="1"/>
  <c r="AC37" i="6"/>
  <c r="AD37" i="6" s="1"/>
  <c r="AJ37" i="5"/>
  <c r="AJ36" i="5" s="1"/>
  <c r="BM34" i="11"/>
  <c r="BL33" i="11"/>
  <c r="AR33" i="11"/>
  <c r="AQ32" i="11"/>
  <c r="AY33" i="11"/>
  <c r="AX32" i="11"/>
  <c r="W33" i="11"/>
  <c r="V32" i="11"/>
  <c r="BF34" i="11"/>
  <c r="BE33" i="11"/>
  <c r="AD32" i="11"/>
  <c r="AC31" i="11"/>
  <c r="P33" i="11"/>
  <c r="O32" i="11"/>
  <c r="BT34" i="11"/>
  <c r="BS33" i="11"/>
  <c r="AK33" i="11"/>
  <c r="AJ32" i="11"/>
  <c r="AR36" i="10"/>
  <c r="AQ35" i="10"/>
  <c r="AY32" i="8"/>
  <c r="AD31" i="8"/>
  <c r="W32" i="8"/>
  <c r="BM30" i="8"/>
  <c r="BL29" i="8"/>
  <c r="P32" i="8"/>
  <c r="O31" i="8"/>
  <c r="BT31" i="8"/>
  <c r="AK31" i="8"/>
  <c r="BF31" i="8"/>
  <c r="AR32" i="8"/>
  <c r="O36" i="7"/>
  <c r="P36" i="7" s="1"/>
  <c r="BS36" i="7"/>
  <c r="AJ36" i="7"/>
  <c r="AX36" i="7"/>
  <c r="AQ36" i="7"/>
  <c r="BE36" i="7"/>
  <c r="BF38" i="6"/>
  <c r="BE37" i="6"/>
  <c r="W38" i="6"/>
  <c r="V37" i="6"/>
  <c r="P38" i="6"/>
  <c r="O37" i="6"/>
  <c r="BM38" i="6"/>
  <c r="BL37" i="6"/>
  <c r="AY38" i="6"/>
  <c r="AX37" i="6"/>
  <c r="AK38" i="6"/>
  <c r="AJ37" i="6"/>
  <c r="AR38" i="6"/>
  <c r="AQ37" i="6"/>
  <c r="BF38" i="5"/>
  <c r="BE37" i="5"/>
  <c r="AR38" i="5"/>
  <c r="AQ37" i="5"/>
  <c r="BM38" i="5"/>
  <c r="BL37" i="5"/>
  <c r="AD38" i="5"/>
  <c r="AC37" i="5"/>
  <c r="P37" i="5"/>
  <c r="O36" i="5"/>
  <c r="W38" i="5"/>
  <c r="V37" i="5"/>
  <c r="BT38" i="5"/>
  <c r="BS37" i="5"/>
  <c r="AY38" i="5"/>
  <c r="AX37" i="5"/>
  <c r="BT37" i="6" l="1"/>
  <c r="AC36" i="6"/>
  <c r="AD36" i="6" s="1"/>
  <c r="AY35" i="10"/>
  <c r="AK37" i="5"/>
  <c r="W32" i="11"/>
  <c r="V31" i="11"/>
  <c r="BT33" i="11"/>
  <c r="BS32" i="11"/>
  <c r="AR32" i="11"/>
  <c r="AQ31" i="11"/>
  <c r="AK32" i="11"/>
  <c r="AJ31" i="11"/>
  <c r="P32" i="11"/>
  <c r="O31" i="11"/>
  <c r="BF33" i="11"/>
  <c r="BE32" i="11"/>
  <c r="AY32" i="11"/>
  <c r="AX31" i="11"/>
  <c r="BM33" i="11"/>
  <c r="BL32" i="11"/>
  <c r="AD31" i="11"/>
  <c r="AC30" i="11"/>
  <c r="BM36" i="10"/>
  <c r="BL35" i="10"/>
  <c r="W36" i="10"/>
  <c r="V35" i="10"/>
  <c r="AR35" i="10"/>
  <c r="AQ34" i="10"/>
  <c r="AY34" i="10"/>
  <c r="AX33" i="10"/>
  <c r="AD36" i="10"/>
  <c r="AC35" i="10"/>
  <c r="BT36" i="10"/>
  <c r="BS35" i="10"/>
  <c r="O35" i="7"/>
  <c r="P35" i="7" s="1"/>
  <c r="BF30" i="8"/>
  <c r="BT30" i="8"/>
  <c r="BM29" i="8"/>
  <c r="BL28" i="8"/>
  <c r="AD30" i="8"/>
  <c r="AR31" i="8"/>
  <c r="AK30" i="8"/>
  <c r="P31" i="8"/>
  <c r="O30" i="8"/>
  <c r="W31" i="8"/>
  <c r="AY31" i="8"/>
  <c r="BT36" i="7"/>
  <c r="BS35" i="7"/>
  <c r="AC36" i="7"/>
  <c r="AR36" i="7"/>
  <c r="AQ35" i="7"/>
  <c r="BF36" i="7"/>
  <c r="BE35" i="7"/>
  <c r="AY36" i="7"/>
  <c r="AX35" i="7"/>
  <c r="BL36" i="7"/>
  <c r="AK36" i="7"/>
  <c r="AJ35" i="7"/>
  <c r="V36" i="7"/>
  <c r="AR37" i="6"/>
  <c r="AQ36" i="6"/>
  <c r="P37" i="6"/>
  <c r="O36" i="6"/>
  <c r="AK37" i="6"/>
  <c r="AJ36" i="6"/>
  <c r="W37" i="6"/>
  <c r="V36" i="6"/>
  <c r="AY37" i="6"/>
  <c r="AX36" i="6"/>
  <c r="BF37" i="6"/>
  <c r="BE36" i="6"/>
  <c r="BT36" i="6"/>
  <c r="BS35" i="6"/>
  <c r="BM37" i="6"/>
  <c r="BL36" i="6"/>
  <c r="BE36" i="5"/>
  <c r="BF37" i="5"/>
  <c r="BT37" i="5"/>
  <c r="BS36" i="5"/>
  <c r="AK36" i="5"/>
  <c r="AJ35" i="5"/>
  <c r="AD37" i="5"/>
  <c r="AC36" i="5"/>
  <c r="O35" i="5"/>
  <c r="P36" i="5"/>
  <c r="BM37" i="5"/>
  <c r="BL36" i="5"/>
  <c r="AY37" i="5"/>
  <c r="AX36" i="5"/>
  <c r="W37" i="5"/>
  <c r="V36" i="5"/>
  <c r="AR37" i="5"/>
  <c r="AQ36" i="5"/>
  <c r="AC35" i="6" l="1"/>
  <c r="AD35" i="6" s="1"/>
  <c r="O34" i="7"/>
  <c r="O33" i="7" s="1"/>
  <c r="BF32" i="11"/>
  <c r="BE31" i="11"/>
  <c r="AK31" i="11"/>
  <c r="AJ30" i="11"/>
  <c r="AD30" i="11"/>
  <c r="AC29" i="11"/>
  <c r="AY31" i="11"/>
  <c r="AX30" i="11"/>
  <c r="P31" i="11"/>
  <c r="O30" i="11"/>
  <c r="AR31" i="11"/>
  <c r="AQ30" i="11"/>
  <c r="W31" i="11"/>
  <c r="V30" i="11"/>
  <c r="BM32" i="11"/>
  <c r="BL31" i="11"/>
  <c r="BT32" i="11"/>
  <c r="BS31" i="11"/>
  <c r="AY33" i="10"/>
  <c r="AX32" i="10"/>
  <c r="AK36" i="10"/>
  <c r="AJ35" i="10"/>
  <c r="AR34" i="10"/>
  <c r="AQ33" i="10"/>
  <c r="BT35" i="10"/>
  <c r="BS34" i="10"/>
  <c r="AD35" i="10"/>
  <c r="AC34" i="10"/>
  <c r="BF36" i="10"/>
  <c r="BE35" i="10"/>
  <c r="P36" i="10"/>
  <c r="O35" i="10"/>
  <c r="BM35" i="10"/>
  <c r="BL34" i="10"/>
  <c r="W35" i="10"/>
  <c r="V34" i="10"/>
  <c r="AK29" i="8"/>
  <c r="AD29" i="8"/>
  <c r="AY30" i="8"/>
  <c r="P30" i="8"/>
  <c r="O29" i="8"/>
  <c r="AR30" i="8"/>
  <c r="BM28" i="8"/>
  <c r="BL27" i="8"/>
  <c r="BF29" i="8"/>
  <c r="W30" i="8"/>
  <c r="BT29" i="8"/>
  <c r="BT35" i="7"/>
  <c r="BS34" i="7"/>
  <c r="AK35" i="7"/>
  <c r="AJ34" i="7"/>
  <c r="AY35" i="7"/>
  <c r="AX34" i="7"/>
  <c r="BF35" i="7"/>
  <c r="BE34" i="7"/>
  <c r="W36" i="7"/>
  <c r="V35" i="7"/>
  <c r="BM36" i="7"/>
  <c r="BL35" i="7"/>
  <c r="AD36" i="7"/>
  <c r="AC35" i="7"/>
  <c r="AR35" i="7"/>
  <c r="AQ34" i="7"/>
  <c r="BT35" i="6"/>
  <c r="BS34" i="6"/>
  <c r="AY36" i="6"/>
  <c r="AX35" i="6"/>
  <c r="W36" i="6"/>
  <c r="V35" i="6"/>
  <c r="P36" i="6"/>
  <c r="O35" i="6"/>
  <c r="BM36" i="6"/>
  <c r="BL35" i="6"/>
  <c r="BF36" i="6"/>
  <c r="BE35" i="6"/>
  <c r="AR36" i="6"/>
  <c r="AQ35" i="6"/>
  <c r="AK36" i="6"/>
  <c r="AJ35" i="6"/>
  <c r="BF36" i="5"/>
  <c r="BE35" i="5"/>
  <c r="W36" i="5"/>
  <c r="V35" i="5"/>
  <c r="AD36" i="5"/>
  <c r="AC35" i="5"/>
  <c r="AY36" i="5"/>
  <c r="AX35" i="5"/>
  <c r="BT36" i="5"/>
  <c r="BS35" i="5"/>
  <c r="BM36" i="5"/>
  <c r="BL35" i="5"/>
  <c r="AK35" i="5"/>
  <c r="AJ34" i="5"/>
  <c r="AR36" i="5"/>
  <c r="AQ35" i="5"/>
  <c r="O34" i="5"/>
  <c r="P35" i="5"/>
  <c r="P34" i="7" l="1"/>
  <c r="AC34" i="6"/>
  <c r="AD34" i="6" s="1"/>
  <c r="AK30" i="11"/>
  <c r="AJ29" i="11"/>
  <c r="BM31" i="11"/>
  <c r="BL30" i="11"/>
  <c r="AY30" i="11"/>
  <c r="AX29" i="11"/>
  <c r="BT31" i="11"/>
  <c r="BS30" i="11"/>
  <c r="W30" i="11"/>
  <c r="V29" i="11"/>
  <c r="P30" i="11"/>
  <c r="O29" i="11"/>
  <c r="AD29" i="11"/>
  <c r="AC28" i="11"/>
  <c r="BF31" i="11"/>
  <c r="BE30" i="11"/>
  <c r="AR30" i="11"/>
  <c r="AQ29" i="11"/>
  <c r="BF35" i="10"/>
  <c r="BE34" i="10"/>
  <c r="BM34" i="10"/>
  <c r="BL33" i="10"/>
  <c r="BT34" i="10"/>
  <c r="BS33" i="10"/>
  <c r="W34" i="10"/>
  <c r="V33" i="10"/>
  <c r="P35" i="10"/>
  <c r="O34" i="10"/>
  <c r="AD34" i="10"/>
  <c r="AC33" i="10"/>
  <c r="AR33" i="10"/>
  <c r="AQ32" i="10"/>
  <c r="AY32" i="10"/>
  <c r="AX31" i="10"/>
  <c r="AK35" i="10"/>
  <c r="AJ34" i="10"/>
  <c r="AD28" i="8"/>
  <c r="W29" i="8"/>
  <c r="P29" i="8"/>
  <c r="O28" i="8"/>
  <c r="BT28" i="8"/>
  <c r="BF28" i="8"/>
  <c r="AR29" i="8"/>
  <c r="AY29" i="8"/>
  <c r="AK28" i="8"/>
  <c r="BM27" i="8"/>
  <c r="BL26" i="8"/>
  <c r="BT34" i="7"/>
  <c r="BS33" i="7"/>
  <c r="AY34" i="7"/>
  <c r="AX33" i="7"/>
  <c r="AD35" i="7"/>
  <c r="AC34" i="7"/>
  <c r="W35" i="7"/>
  <c r="V34" i="7"/>
  <c r="AR34" i="7"/>
  <c r="AQ33" i="7"/>
  <c r="P33" i="7"/>
  <c r="O32" i="7"/>
  <c r="BM35" i="7"/>
  <c r="BL34" i="7"/>
  <c r="BF34" i="7"/>
  <c r="BE33" i="7"/>
  <c r="AK34" i="7"/>
  <c r="AJ33" i="7"/>
  <c r="P35" i="6"/>
  <c r="O34" i="6"/>
  <c r="AK35" i="6"/>
  <c r="AJ34" i="6"/>
  <c r="AR35" i="6"/>
  <c r="AQ34" i="6"/>
  <c r="BM35" i="6"/>
  <c r="BL34" i="6"/>
  <c r="W35" i="6"/>
  <c r="V34" i="6"/>
  <c r="BT34" i="6"/>
  <c r="BS33" i="6"/>
  <c r="BF35" i="6"/>
  <c r="BE34" i="6"/>
  <c r="AY35" i="6"/>
  <c r="AX34" i="6"/>
  <c r="BF35" i="5"/>
  <c r="BE34" i="5"/>
  <c r="BM35" i="5"/>
  <c r="BL34" i="5"/>
  <c r="AD35" i="5"/>
  <c r="AC34" i="5"/>
  <c r="AK34" i="5"/>
  <c r="AJ33" i="5"/>
  <c r="BT35" i="5"/>
  <c r="BS34" i="5"/>
  <c r="AY35" i="5"/>
  <c r="AX34" i="5"/>
  <c r="W35" i="5"/>
  <c r="V34" i="5"/>
  <c r="AR35" i="5"/>
  <c r="AQ34" i="5"/>
  <c r="O33" i="5"/>
  <c r="P34" i="5"/>
  <c r="AC33" i="6" l="1"/>
  <c r="AY28" i="12"/>
  <c r="AX27" i="12"/>
  <c r="AD28" i="12"/>
  <c r="AC27" i="12"/>
  <c r="AK28" i="12"/>
  <c r="AJ27" i="12"/>
  <c r="P29" i="11"/>
  <c r="O28" i="11"/>
  <c r="BF30" i="11"/>
  <c r="BE29" i="11"/>
  <c r="BT30" i="11"/>
  <c r="BS29" i="11"/>
  <c r="AR29" i="11"/>
  <c r="AQ28" i="11"/>
  <c r="AD28" i="11"/>
  <c r="AC27" i="11"/>
  <c r="W29" i="11"/>
  <c r="V28" i="11"/>
  <c r="AY29" i="11"/>
  <c r="AX28" i="11"/>
  <c r="AK29" i="11"/>
  <c r="AJ28" i="11"/>
  <c r="BM30" i="11"/>
  <c r="BL29" i="11"/>
  <c r="W33" i="10"/>
  <c r="V32" i="10"/>
  <c r="AY31" i="10"/>
  <c r="AX30" i="10"/>
  <c r="AD33" i="10"/>
  <c r="AC32" i="10"/>
  <c r="AK34" i="10"/>
  <c r="AJ33" i="10"/>
  <c r="AR32" i="10"/>
  <c r="AQ31" i="10"/>
  <c r="P34" i="10"/>
  <c r="O33" i="10"/>
  <c r="BT33" i="10"/>
  <c r="BS32" i="10"/>
  <c r="BF34" i="10"/>
  <c r="BE33" i="10"/>
  <c r="BM33" i="10"/>
  <c r="BL32" i="10"/>
  <c r="AK27" i="8"/>
  <c r="AR28" i="8"/>
  <c r="BT27" i="8"/>
  <c r="W28" i="8"/>
  <c r="BM26" i="8"/>
  <c r="BL25" i="8"/>
  <c r="AY28" i="8"/>
  <c r="BF27" i="8"/>
  <c r="P28" i="8"/>
  <c r="O27" i="8"/>
  <c r="AD27" i="8"/>
  <c r="BT33" i="7"/>
  <c r="BS32" i="7"/>
  <c r="AK33" i="7"/>
  <c r="AJ32" i="7"/>
  <c r="BM34" i="7"/>
  <c r="BL33" i="7"/>
  <c r="AR33" i="7"/>
  <c r="AQ32" i="7"/>
  <c r="BF33" i="7"/>
  <c r="BE32" i="7"/>
  <c r="P32" i="7"/>
  <c r="O31" i="7"/>
  <c r="W34" i="7"/>
  <c r="V33" i="7"/>
  <c r="AY33" i="7"/>
  <c r="AX32" i="7"/>
  <c r="AD34" i="7"/>
  <c r="AC33" i="7"/>
  <c r="BF34" i="6"/>
  <c r="BE33" i="6"/>
  <c r="AK34" i="6"/>
  <c r="AJ33" i="6"/>
  <c r="AR34" i="6"/>
  <c r="AQ33" i="6"/>
  <c r="BT33" i="6"/>
  <c r="BS32" i="6"/>
  <c r="BM34" i="6"/>
  <c r="BL33" i="6"/>
  <c r="AY34" i="6"/>
  <c r="AX33" i="6"/>
  <c r="W34" i="6"/>
  <c r="V33" i="6"/>
  <c r="P34" i="6"/>
  <c r="O33" i="6"/>
  <c r="BF34" i="5"/>
  <c r="BE33" i="5"/>
  <c r="BT34" i="5"/>
  <c r="BS33" i="5"/>
  <c r="W34" i="5"/>
  <c r="V33" i="5"/>
  <c r="AD34" i="5"/>
  <c r="AC33" i="5"/>
  <c r="AR34" i="5"/>
  <c r="AQ33" i="5"/>
  <c r="AY34" i="5"/>
  <c r="AX33" i="5"/>
  <c r="AK33" i="5"/>
  <c r="AJ32" i="5"/>
  <c r="BM34" i="5"/>
  <c r="BL33" i="5"/>
  <c r="O32" i="5"/>
  <c r="P33" i="5"/>
  <c r="AC32" i="6" l="1"/>
  <c r="AD33" i="6"/>
  <c r="W28" i="12"/>
  <c r="V27" i="12"/>
  <c r="P28" i="12"/>
  <c r="O27" i="12"/>
  <c r="BM28" i="12"/>
  <c r="BL27" i="12"/>
  <c r="AD27" i="12"/>
  <c r="AC26" i="12"/>
  <c r="AR28" i="12"/>
  <c r="AQ27" i="12"/>
  <c r="AK27" i="12"/>
  <c r="AJ26" i="12"/>
  <c r="BF28" i="12"/>
  <c r="BE27" i="12"/>
  <c r="BT28" i="12"/>
  <c r="BS27" i="12"/>
  <c r="AY27" i="12"/>
  <c r="AX26" i="12"/>
  <c r="AR28" i="11"/>
  <c r="AQ27" i="11"/>
  <c r="AK28" i="11"/>
  <c r="AJ27" i="11"/>
  <c r="W28" i="11"/>
  <c r="V27" i="11"/>
  <c r="BM29" i="11"/>
  <c r="BL28" i="11"/>
  <c r="AY28" i="11"/>
  <c r="AX27" i="11"/>
  <c r="AD27" i="11"/>
  <c r="AC26" i="11"/>
  <c r="BT29" i="11"/>
  <c r="BS28" i="11"/>
  <c r="P28" i="11"/>
  <c r="O27" i="11"/>
  <c r="BF29" i="11"/>
  <c r="BE28" i="11"/>
  <c r="BF33" i="10"/>
  <c r="BE32" i="10"/>
  <c r="AY30" i="10"/>
  <c r="AX29" i="10"/>
  <c r="BM32" i="10"/>
  <c r="BL31" i="10"/>
  <c r="BT32" i="10"/>
  <c r="BS31" i="10"/>
  <c r="AR31" i="10"/>
  <c r="AQ30" i="10"/>
  <c r="AD32" i="10"/>
  <c r="AC31" i="10"/>
  <c r="W32" i="10"/>
  <c r="V31" i="10"/>
  <c r="P33" i="10"/>
  <c r="O32" i="10"/>
  <c r="AK33" i="10"/>
  <c r="AJ32" i="10"/>
  <c r="AR27" i="8"/>
  <c r="P27" i="8"/>
  <c r="O26" i="8"/>
  <c r="AY27" i="8"/>
  <c r="AD26" i="8"/>
  <c r="BF26" i="8"/>
  <c r="BM25" i="8"/>
  <c r="BL24" i="8"/>
  <c r="BT26" i="8"/>
  <c r="AK26" i="8"/>
  <c r="W27" i="8"/>
  <c r="BT32" i="7"/>
  <c r="BS31" i="7"/>
  <c r="AY32" i="7"/>
  <c r="AX31" i="7"/>
  <c r="BM33" i="7"/>
  <c r="BL32" i="7"/>
  <c r="AD33" i="7"/>
  <c r="AC32" i="7"/>
  <c r="W33" i="7"/>
  <c r="V32" i="7"/>
  <c r="BF32" i="7"/>
  <c r="BE31" i="7"/>
  <c r="AR32" i="7"/>
  <c r="AQ31" i="7"/>
  <c r="AK32" i="7"/>
  <c r="AJ31" i="7"/>
  <c r="P31" i="7"/>
  <c r="O30" i="7"/>
  <c r="P33" i="6"/>
  <c r="O32" i="6"/>
  <c r="BM33" i="6"/>
  <c r="BL32" i="6"/>
  <c r="AR33" i="6"/>
  <c r="AQ32" i="6"/>
  <c r="BF33" i="6"/>
  <c r="BE32" i="6"/>
  <c r="W33" i="6"/>
  <c r="V32" i="6"/>
  <c r="AY33" i="6"/>
  <c r="AX32" i="6"/>
  <c r="BT32" i="6"/>
  <c r="BS31" i="6"/>
  <c r="AK33" i="6"/>
  <c r="AJ32" i="6"/>
  <c r="BF33" i="5"/>
  <c r="BE32" i="5"/>
  <c r="BM33" i="5"/>
  <c r="BL32" i="5"/>
  <c r="AY33" i="5"/>
  <c r="AX32" i="5"/>
  <c r="BT33" i="5"/>
  <c r="BS32" i="5"/>
  <c r="AK32" i="5"/>
  <c r="AJ31" i="5"/>
  <c r="AR33" i="5"/>
  <c r="AQ32" i="5"/>
  <c r="W33" i="5"/>
  <c r="V32" i="5"/>
  <c r="AD33" i="5"/>
  <c r="AC32" i="5"/>
  <c r="O31" i="5"/>
  <c r="P32" i="5"/>
  <c r="AD32" i="6" l="1"/>
  <c r="AC31" i="6"/>
  <c r="BT27" i="12"/>
  <c r="BS26" i="12"/>
  <c r="AK26" i="12"/>
  <c r="AJ25" i="12"/>
  <c r="AD26" i="12"/>
  <c r="AC25" i="12"/>
  <c r="P27" i="12"/>
  <c r="O26" i="12"/>
  <c r="AY26" i="12"/>
  <c r="AX25" i="12"/>
  <c r="AR27" i="12"/>
  <c r="AQ26" i="12"/>
  <c r="BM27" i="12"/>
  <c r="BL26" i="12"/>
  <c r="W27" i="12"/>
  <c r="V26" i="12"/>
  <c r="BF27" i="12"/>
  <c r="BE26" i="12"/>
  <c r="AY27" i="11"/>
  <c r="AX26" i="11"/>
  <c r="P27" i="11"/>
  <c r="O26" i="11"/>
  <c r="AD26" i="11"/>
  <c r="AC25" i="11"/>
  <c r="BM28" i="11"/>
  <c r="BL27" i="11"/>
  <c r="AK27" i="11"/>
  <c r="AJ26" i="11"/>
  <c r="BF28" i="11"/>
  <c r="BE27" i="11"/>
  <c r="BT28" i="11"/>
  <c r="BS27" i="11"/>
  <c r="W27" i="11"/>
  <c r="V26" i="11"/>
  <c r="AR27" i="11"/>
  <c r="AQ26" i="11"/>
  <c r="AY29" i="10"/>
  <c r="AX28" i="10"/>
  <c r="P32" i="10"/>
  <c r="O31" i="10"/>
  <c r="BT31" i="10"/>
  <c r="BS30" i="10"/>
  <c r="AK32" i="10"/>
  <c r="AJ31" i="10"/>
  <c r="W31" i="10"/>
  <c r="V30" i="10"/>
  <c r="AR30" i="10"/>
  <c r="AQ29" i="10"/>
  <c r="BM31" i="10"/>
  <c r="BL30" i="10"/>
  <c r="BF32" i="10"/>
  <c r="BE31" i="10"/>
  <c r="AD31" i="10"/>
  <c r="AC30" i="10"/>
  <c r="AK25" i="8"/>
  <c r="P26" i="8"/>
  <c r="O25" i="8"/>
  <c r="BM24" i="8"/>
  <c r="BL23" i="8"/>
  <c r="W26" i="8"/>
  <c r="BT25" i="8"/>
  <c r="BF25" i="8"/>
  <c r="AY26" i="8"/>
  <c r="AR26" i="8"/>
  <c r="AD25" i="8"/>
  <c r="BT31" i="7"/>
  <c r="BS30" i="7"/>
  <c r="BF31" i="7"/>
  <c r="BE30" i="7"/>
  <c r="AK31" i="7"/>
  <c r="AJ30" i="7"/>
  <c r="AD32" i="7"/>
  <c r="AC31" i="7"/>
  <c r="P30" i="7"/>
  <c r="O29" i="7"/>
  <c r="AR31" i="7"/>
  <c r="AQ30" i="7"/>
  <c r="W32" i="7"/>
  <c r="V31" i="7"/>
  <c r="AY31" i="7"/>
  <c r="AX30" i="7"/>
  <c r="BM32" i="7"/>
  <c r="BL31" i="7"/>
  <c r="BT31" i="6"/>
  <c r="BS30" i="6"/>
  <c r="W32" i="6"/>
  <c r="V31" i="6"/>
  <c r="AR32" i="6"/>
  <c r="AQ31" i="6"/>
  <c r="AK32" i="6"/>
  <c r="AJ31" i="6"/>
  <c r="AY32" i="6"/>
  <c r="AX31" i="6"/>
  <c r="BF32" i="6"/>
  <c r="BE31" i="6"/>
  <c r="BM32" i="6"/>
  <c r="BL31" i="6"/>
  <c r="P32" i="6"/>
  <c r="O31" i="6"/>
  <c r="BE31" i="5"/>
  <c r="BF32" i="5"/>
  <c r="AD32" i="5"/>
  <c r="AC31" i="5"/>
  <c r="AY32" i="5"/>
  <c r="AX31" i="5"/>
  <c r="O30" i="5"/>
  <c r="P31" i="5"/>
  <c r="W32" i="5"/>
  <c r="V31" i="5"/>
  <c r="AK31" i="5"/>
  <c r="AJ30" i="5"/>
  <c r="AR32" i="5"/>
  <c r="AQ31" i="5"/>
  <c r="BT32" i="5"/>
  <c r="BS31" i="5"/>
  <c r="BM32" i="5"/>
  <c r="BL31" i="5"/>
  <c r="AD31" i="6" l="1"/>
  <c r="AC30" i="6"/>
  <c r="W26" i="12"/>
  <c r="V25" i="12"/>
  <c r="AR26" i="12"/>
  <c r="AQ25" i="12"/>
  <c r="P26" i="12"/>
  <c r="O25" i="12"/>
  <c r="AK25" i="12"/>
  <c r="AJ24" i="12"/>
  <c r="BF26" i="12"/>
  <c r="BE25" i="12"/>
  <c r="AY25" i="12"/>
  <c r="AX24" i="12"/>
  <c r="AD25" i="12"/>
  <c r="AC24" i="12"/>
  <c r="BT26" i="12"/>
  <c r="BS25" i="12"/>
  <c r="BM26" i="12"/>
  <c r="BL25" i="12"/>
  <c r="BF27" i="11"/>
  <c r="BE26" i="11"/>
  <c r="W26" i="11"/>
  <c r="V25" i="11"/>
  <c r="P26" i="11"/>
  <c r="O25" i="11"/>
  <c r="AR26" i="11"/>
  <c r="AQ25" i="11"/>
  <c r="BT27" i="11"/>
  <c r="BS26" i="11"/>
  <c r="AK26" i="11"/>
  <c r="AJ25" i="11"/>
  <c r="AD25" i="11"/>
  <c r="AC24" i="11"/>
  <c r="AY26" i="11"/>
  <c r="AX25" i="11"/>
  <c r="BM27" i="11"/>
  <c r="BL26" i="11"/>
  <c r="AR29" i="10"/>
  <c r="AQ28" i="10"/>
  <c r="AK31" i="10"/>
  <c r="AJ30" i="10"/>
  <c r="AD30" i="10"/>
  <c r="AC29" i="10"/>
  <c r="BM30" i="10"/>
  <c r="BL29" i="10"/>
  <c r="W30" i="10"/>
  <c r="V29" i="10"/>
  <c r="BT30" i="10"/>
  <c r="BS29" i="10"/>
  <c r="AY28" i="10"/>
  <c r="AX27" i="10"/>
  <c r="BF31" i="10"/>
  <c r="BE30" i="10"/>
  <c r="P31" i="10"/>
  <c r="O30" i="10"/>
  <c r="BF24" i="8"/>
  <c r="AR25" i="8"/>
  <c r="W25" i="8"/>
  <c r="AD24" i="8"/>
  <c r="AY25" i="8"/>
  <c r="BT24" i="8"/>
  <c r="BM23" i="8"/>
  <c r="BL22" i="8"/>
  <c r="AK24" i="8"/>
  <c r="P25" i="8"/>
  <c r="O24" i="8"/>
  <c r="BS29" i="7"/>
  <c r="BT30" i="7"/>
  <c r="W31" i="7"/>
  <c r="V30" i="7"/>
  <c r="AY30" i="7"/>
  <c r="AX29" i="7"/>
  <c r="P29" i="7"/>
  <c r="O28" i="7"/>
  <c r="BM31" i="7"/>
  <c r="BL30" i="7"/>
  <c r="AR30" i="7"/>
  <c r="AQ29" i="7"/>
  <c r="AD31" i="7"/>
  <c r="AC30" i="7"/>
  <c r="BF30" i="7"/>
  <c r="BE29" i="7"/>
  <c r="AK30" i="7"/>
  <c r="AJ29" i="7"/>
  <c r="AK31" i="6"/>
  <c r="AJ30" i="6"/>
  <c r="P31" i="6"/>
  <c r="O30" i="6"/>
  <c r="W31" i="6"/>
  <c r="V30" i="6"/>
  <c r="BM31" i="6"/>
  <c r="BL30" i="6"/>
  <c r="AY31" i="6"/>
  <c r="AX30" i="6"/>
  <c r="AR31" i="6"/>
  <c r="AQ30" i="6"/>
  <c r="BT30" i="6"/>
  <c r="BS29" i="6"/>
  <c r="BF31" i="6"/>
  <c r="BE30" i="6"/>
  <c r="BF31" i="5"/>
  <c r="BE30" i="5"/>
  <c r="W31" i="5"/>
  <c r="V30" i="5"/>
  <c r="BM31" i="5"/>
  <c r="BL30" i="5"/>
  <c r="AR31" i="5"/>
  <c r="AQ30" i="5"/>
  <c r="AK30" i="5"/>
  <c r="AJ29" i="5"/>
  <c r="AD31" i="5"/>
  <c r="AC30" i="5"/>
  <c r="BT31" i="5"/>
  <c r="BS30" i="5"/>
  <c r="AY31" i="5"/>
  <c r="AX30" i="5"/>
  <c r="O29" i="5"/>
  <c r="P30" i="5"/>
  <c r="AC29" i="6" l="1"/>
  <c r="AD30" i="6"/>
  <c r="BT25" i="12"/>
  <c r="BS24" i="12"/>
  <c r="AY24" i="12"/>
  <c r="AX23" i="12"/>
  <c r="AK24" i="12"/>
  <c r="AJ23" i="12"/>
  <c r="AR25" i="12"/>
  <c r="AQ24" i="12"/>
  <c r="AD24" i="12"/>
  <c r="AC23" i="12"/>
  <c r="BF25" i="12"/>
  <c r="BE24" i="12"/>
  <c r="P25" i="12"/>
  <c r="O24" i="12"/>
  <c r="W25" i="12"/>
  <c r="V24" i="12"/>
  <c r="BM25" i="12"/>
  <c r="BL24" i="12"/>
  <c r="AK25" i="11"/>
  <c r="AJ24" i="11"/>
  <c r="AY25" i="11"/>
  <c r="AX24" i="11"/>
  <c r="AR25" i="11"/>
  <c r="AQ24" i="11"/>
  <c r="BM26" i="11"/>
  <c r="BL25" i="11"/>
  <c r="AD24" i="11"/>
  <c r="AC23" i="11"/>
  <c r="BT26" i="11"/>
  <c r="BS25" i="11"/>
  <c r="P25" i="11"/>
  <c r="O24" i="11"/>
  <c r="BF26" i="11"/>
  <c r="BE25" i="11"/>
  <c r="W25" i="11"/>
  <c r="V24" i="11"/>
  <c r="BM29" i="10"/>
  <c r="BL28" i="10"/>
  <c r="BF30" i="10"/>
  <c r="BE29" i="10"/>
  <c r="AK30" i="10"/>
  <c r="AJ29" i="10"/>
  <c r="P30" i="10"/>
  <c r="O29" i="10"/>
  <c r="AY27" i="10"/>
  <c r="AX26" i="10"/>
  <c r="W29" i="10"/>
  <c r="V28" i="10"/>
  <c r="AD29" i="10"/>
  <c r="AC28" i="10"/>
  <c r="AR28" i="10"/>
  <c r="AQ27" i="10"/>
  <c r="BT29" i="10"/>
  <c r="BS28" i="10"/>
  <c r="BT23" i="8"/>
  <c r="AK23" i="8"/>
  <c r="AR24" i="8"/>
  <c r="P24" i="8"/>
  <c r="O23" i="8"/>
  <c r="BM22" i="8"/>
  <c r="BL21" i="8"/>
  <c r="AY24" i="8"/>
  <c r="W24" i="8"/>
  <c r="BF23" i="8"/>
  <c r="AD23" i="8"/>
  <c r="BS28" i="7"/>
  <c r="BT29" i="7"/>
  <c r="AR29" i="7"/>
  <c r="AQ28" i="7"/>
  <c r="BF29" i="7"/>
  <c r="BE28" i="7"/>
  <c r="BM30" i="7"/>
  <c r="BL29" i="7"/>
  <c r="AK29" i="7"/>
  <c r="AJ28" i="7"/>
  <c r="AD30" i="7"/>
  <c r="AC29" i="7"/>
  <c r="P28" i="7"/>
  <c r="O27" i="7"/>
  <c r="W30" i="7"/>
  <c r="V29" i="7"/>
  <c r="AY29" i="7"/>
  <c r="AX28" i="7"/>
  <c r="AY30" i="6"/>
  <c r="AX29" i="6"/>
  <c r="BF30" i="6"/>
  <c r="BE29" i="6"/>
  <c r="AR30" i="6"/>
  <c r="AQ29" i="6"/>
  <c r="BM30" i="6"/>
  <c r="BL29" i="6"/>
  <c r="W30" i="6"/>
  <c r="V29" i="6"/>
  <c r="AK30" i="6"/>
  <c r="AJ29" i="6"/>
  <c r="BT29" i="6"/>
  <c r="BS28" i="6"/>
  <c r="P30" i="6"/>
  <c r="O29" i="6"/>
  <c r="BF30" i="5"/>
  <c r="BE29" i="5"/>
  <c r="AY30" i="5"/>
  <c r="AX29" i="5"/>
  <c r="W30" i="5"/>
  <c r="V29" i="5"/>
  <c r="BM30" i="5"/>
  <c r="BL29" i="5"/>
  <c r="AD30" i="5"/>
  <c r="AC29" i="5"/>
  <c r="AR30" i="5"/>
  <c r="AQ29" i="5"/>
  <c r="BT30" i="5"/>
  <c r="BS29" i="5"/>
  <c r="AK29" i="5"/>
  <c r="AJ28" i="5"/>
  <c r="O28" i="5"/>
  <c r="P29" i="5"/>
  <c r="AD29" i="6" l="1"/>
  <c r="AC28" i="6"/>
  <c r="W24" i="12"/>
  <c r="V23" i="12"/>
  <c r="BF24" i="12"/>
  <c r="BE23" i="12"/>
  <c r="AR24" i="12"/>
  <c r="AQ23" i="12"/>
  <c r="AY23" i="12"/>
  <c r="AX22" i="12"/>
  <c r="BM24" i="12"/>
  <c r="BL23" i="12"/>
  <c r="P24" i="12"/>
  <c r="O23" i="12"/>
  <c r="AD23" i="12"/>
  <c r="AC22" i="12"/>
  <c r="AK23" i="12"/>
  <c r="AJ22" i="12"/>
  <c r="BT24" i="12"/>
  <c r="BS23" i="12"/>
  <c r="BF25" i="11"/>
  <c r="BE24" i="11"/>
  <c r="AY24" i="11"/>
  <c r="AX23" i="11"/>
  <c r="BM25" i="11"/>
  <c r="BL24" i="11"/>
  <c r="W24" i="11"/>
  <c r="V23" i="11"/>
  <c r="P24" i="11"/>
  <c r="O23" i="11"/>
  <c r="AD23" i="11"/>
  <c r="AC22" i="11"/>
  <c r="AR24" i="11"/>
  <c r="AQ23" i="11"/>
  <c r="AK24" i="11"/>
  <c r="AJ23" i="11"/>
  <c r="BT25" i="11"/>
  <c r="BS24" i="11"/>
  <c r="W28" i="10"/>
  <c r="V27" i="10"/>
  <c r="AR27" i="10"/>
  <c r="AQ26" i="10"/>
  <c r="BF29" i="10"/>
  <c r="BE28" i="10"/>
  <c r="BT28" i="10"/>
  <c r="BS27" i="10"/>
  <c r="AD28" i="10"/>
  <c r="AC27" i="10"/>
  <c r="AY26" i="10"/>
  <c r="AX25" i="10"/>
  <c r="AK29" i="10"/>
  <c r="AJ28" i="10"/>
  <c r="BM28" i="10"/>
  <c r="BL27" i="10"/>
  <c r="P29" i="10"/>
  <c r="O28" i="10"/>
  <c r="AY23" i="8"/>
  <c r="AK22" i="8"/>
  <c r="AD22" i="8"/>
  <c r="W23" i="8"/>
  <c r="BM21" i="8"/>
  <c r="BL20" i="8"/>
  <c r="AR23" i="8"/>
  <c r="BT22" i="8"/>
  <c r="BF22" i="8"/>
  <c r="P23" i="8"/>
  <c r="O22" i="8"/>
  <c r="BT28" i="7"/>
  <c r="BS27" i="7"/>
  <c r="W29" i="7"/>
  <c r="V28" i="7"/>
  <c r="AK28" i="7"/>
  <c r="AJ27" i="7"/>
  <c r="AY28" i="7"/>
  <c r="AX27" i="7"/>
  <c r="P27" i="7"/>
  <c r="O26" i="7"/>
  <c r="AD29" i="7"/>
  <c r="AC28" i="7"/>
  <c r="BM29" i="7"/>
  <c r="BL28" i="7"/>
  <c r="AR28" i="7"/>
  <c r="AQ27" i="7"/>
  <c r="BF28" i="7"/>
  <c r="BE27" i="7"/>
  <c r="BT28" i="6"/>
  <c r="BS27" i="6"/>
  <c r="P29" i="6"/>
  <c r="O28" i="6"/>
  <c r="AK29" i="6"/>
  <c r="AJ28" i="6"/>
  <c r="BM29" i="6"/>
  <c r="BL28" i="6"/>
  <c r="BF29" i="6"/>
  <c r="BE28" i="6"/>
  <c r="AY29" i="6"/>
  <c r="AX28" i="6"/>
  <c r="W29" i="6"/>
  <c r="V28" i="6"/>
  <c r="AR29" i="6"/>
  <c r="AQ28" i="6"/>
  <c r="BE28" i="5"/>
  <c r="BF29" i="5"/>
  <c r="AD29" i="5"/>
  <c r="AC28" i="5"/>
  <c r="AK28" i="5"/>
  <c r="AJ27" i="5"/>
  <c r="AY29" i="5"/>
  <c r="AX28" i="5"/>
  <c r="BT29" i="5"/>
  <c r="BS28" i="5"/>
  <c r="W29" i="5"/>
  <c r="V28" i="5"/>
  <c r="AR29" i="5"/>
  <c r="AQ28" i="5"/>
  <c r="BM29" i="5"/>
  <c r="BL28" i="5"/>
  <c r="O27" i="5"/>
  <c r="P28" i="5"/>
  <c r="AD28" i="6" l="1"/>
  <c r="AC27" i="6"/>
  <c r="AK22" i="12"/>
  <c r="AJ21" i="12"/>
  <c r="P23" i="12"/>
  <c r="O22" i="12"/>
  <c r="AY22" i="12"/>
  <c r="AX21" i="12"/>
  <c r="BF23" i="12"/>
  <c r="BE22" i="12"/>
  <c r="BT23" i="12"/>
  <c r="BS22" i="12"/>
  <c r="AD22" i="12"/>
  <c r="AC21" i="12"/>
  <c r="BM23" i="12"/>
  <c r="BL22" i="12"/>
  <c r="AR23" i="12"/>
  <c r="AQ22" i="12"/>
  <c r="W23" i="12"/>
  <c r="V22" i="12"/>
  <c r="AD22" i="11"/>
  <c r="AC21" i="11"/>
  <c r="AK23" i="11"/>
  <c r="AJ22" i="11"/>
  <c r="W23" i="11"/>
  <c r="V22" i="11"/>
  <c r="BT24" i="11"/>
  <c r="BS23" i="11"/>
  <c r="AR23" i="11"/>
  <c r="AQ22" i="11"/>
  <c r="P23" i="11"/>
  <c r="O22" i="11"/>
  <c r="BM24" i="11"/>
  <c r="BL23" i="11"/>
  <c r="BF24" i="11"/>
  <c r="BE23" i="11"/>
  <c r="AY23" i="11"/>
  <c r="AX22" i="11"/>
  <c r="BM27" i="10"/>
  <c r="BL26" i="10"/>
  <c r="AR26" i="10"/>
  <c r="AQ25" i="10"/>
  <c r="BT27" i="10"/>
  <c r="BS26" i="10"/>
  <c r="P28" i="10"/>
  <c r="O27" i="10"/>
  <c r="AK28" i="10"/>
  <c r="AJ27" i="10"/>
  <c r="AD27" i="10"/>
  <c r="AC26" i="10"/>
  <c r="BF28" i="10"/>
  <c r="BE27" i="10"/>
  <c r="W27" i="10"/>
  <c r="V26" i="10"/>
  <c r="AY25" i="10"/>
  <c r="AX24" i="10"/>
  <c r="AR22" i="8"/>
  <c r="BF21" i="8"/>
  <c r="AK21" i="8"/>
  <c r="P22" i="8"/>
  <c r="O21" i="8"/>
  <c r="BT21" i="8"/>
  <c r="BM20" i="8"/>
  <c r="BL19" i="8"/>
  <c r="AD21" i="8"/>
  <c r="AY22" i="8"/>
  <c r="W22" i="8"/>
  <c r="BT27" i="7"/>
  <c r="BS26" i="7"/>
  <c r="AD28" i="7"/>
  <c r="AC27" i="7"/>
  <c r="W28" i="7"/>
  <c r="V27" i="7"/>
  <c r="BF27" i="7"/>
  <c r="BE26" i="7"/>
  <c r="BM28" i="7"/>
  <c r="BL27" i="7"/>
  <c r="P26" i="7"/>
  <c r="O25" i="7"/>
  <c r="AK27" i="7"/>
  <c r="AJ26" i="7"/>
  <c r="AR27" i="7"/>
  <c r="AQ26" i="7"/>
  <c r="AY27" i="7"/>
  <c r="AX26" i="7"/>
  <c r="W28" i="6"/>
  <c r="V27" i="6"/>
  <c r="AK28" i="6"/>
  <c r="AJ27" i="6"/>
  <c r="BF28" i="6"/>
  <c r="BE27" i="6"/>
  <c r="AR28" i="6"/>
  <c r="AQ27" i="6"/>
  <c r="BM28" i="6"/>
  <c r="BL27" i="6"/>
  <c r="P28" i="6"/>
  <c r="O27" i="6"/>
  <c r="BT27" i="6"/>
  <c r="BS26" i="6"/>
  <c r="AY28" i="6"/>
  <c r="AX27" i="6"/>
  <c r="BF28" i="5"/>
  <c r="BE27" i="5"/>
  <c r="O26" i="5"/>
  <c r="P27" i="5"/>
  <c r="BM28" i="5"/>
  <c r="BL27" i="5"/>
  <c r="W28" i="5"/>
  <c r="V27" i="5"/>
  <c r="AY28" i="5"/>
  <c r="AX27" i="5"/>
  <c r="AD28" i="5"/>
  <c r="AC27" i="5"/>
  <c r="AR28" i="5"/>
  <c r="AQ27" i="5"/>
  <c r="BT28" i="5"/>
  <c r="BS27" i="5"/>
  <c r="AK27" i="5"/>
  <c r="AJ26" i="5"/>
  <c r="AD27" i="6" l="1"/>
  <c r="AC26" i="6"/>
  <c r="AR22" i="12"/>
  <c r="AQ21" i="12"/>
  <c r="AD21" i="12"/>
  <c r="AC20" i="12"/>
  <c r="BF22" i="12"/>
  <c r="BE21" i="12"/>
  <c r="P22" i="12"/>
  <c r="O21" i="12"/>
  <c r="W22" i="12"/>
  <c r="V21" i="12"/>
  <c r="BM22" i="12"/>
  <c r="BL21" i="12"/>
  <c r="BT22" i="12"/>
  <c r="BS21" i="12"/>
  <c r="AY21" i="12"/>
  <c r="AX20" i="12"/>
  <c r="AK21" i="12"/>
  <c r="AJ20" i="12"/>
  <c r="BT23" i="11"/>
  <c r="BS22" i="11"/>
  <c r="BF23" i="11"/>
  <c r="BE22" i="11"/>
  <c r="P22" i="11"/>
  <c r="O21" i="11"/>
  <c r="AY22" i="11"/>
  <c r="AX21" i="11"/>
  <c r="BM23" i="11"/>
  <c r="BL22" i="11"/>
  <c r="AR22" i="11"/>
  <c r="AQ21" i="11"/>
  <c r="W22" i="11"/>
  <c r="V21" i="11"/>
  <c r="AD21" i="11"/>
  <c r="AC20" i="11"/>
  <c r="AK22" i="11"/>
  <c r="AJ21" i="11"/>
  <c r="AD26" i="10"/>
  <c r="AC25" i="10"/>
  <c r="W26" i="10"/>
  <c r="V25" i="10"/>
  <c r="P27" i="10"/>
  <c r="O26" i="10"/>
  <c r="AY24" i="10"/>
  <c r="AX23" i="10"/>
  <c r="BF27" i="10"/>
  <c r="BE26" i="10"/>
  <c r="AK27" i="10"/>
  <c r="AJ26" i="10"/>
  <c r="BT26" i="10"/>
  <c r="BS25" i="10"/>
  <c r="BM26" i="10"/>
  <c r="BL25" i="10"/>
  <c r="AR25" i="10"/>
  <c r="AQ24" i="10"/>
  <c r="BM19" i="8"/>
  <c r="BL18" i="8"/>
  <c r="BF20" i="8"/>
  <c r="W21" i="8"/>
  <c r="AD20" i="8"/>
  <c r="BT20" i="8"/>
  <c r="AK20" i="8"/>
  <c r="AR21" i="8"/>
  <c r="AY21" i="8"/>
  <c r="P21" i="8"/>
  <c r="O20" i="8"/>
  <c r="BS25" i="7"/>
  <c r="BT26" i="7"/>
  <c r="W27" i="7"/>
  <c r="V26" i="7"/>
  <c r="AR26" i="7"/>
  <c r="AQ25" i="7"/>
  <c r="BM27" i="7"/>
  <c r="BL26" i="7"/>
  <c r="AY26" i="7"/>
  <c r="AX25" i="7"/>
  <c r="P25" i="7"/>
  <c r="O24" i="7"/>
  <c r="BF26" i="7"/>
  <c r="BE25" i="7"/>
  <c r="AD27" i="7"/>
  <c r="AC26" i="7"/>
  <c r="AK26" i="7"/>
  <c r="AJ25" i="7"/>
  <c r="AR27" i="6"/>
  <c r="AQ26" i="6"/>
  <c r="P27" i="6"/>
  <c r="O26" i="6"/>
  <c r="AK27" i="6"/>
  <c r="AJ26" i="6"/>
  <c r="AY27" i="6"/>
  <c r="AX26" i="6"/>
  <c r="BT26" i="6"/>
  <c r="BS25" i="6"/>
  <c r="BM27" i="6"/>
  <c r="BL26" i="6"/>
  <c r="BF27" i="6"/>
  <c r="BE26" i="6"/>
  <c r="W27" i="6"/>
  <c r="V26" i="6"/>
  <c r="BE26" i="5"/>
  <c r="BF27" i="5"/>
  <c r="AK26" i="5"/>
  <c r="AJ25" i="5"/>
  <c r="AR27" i="5"/>
  <c r="AQ26" i="5"/>
  <c r="AY27" i="5"/>
  <c r="AX26" i="5"/>
  <c r="BM27" i="5"/>
  <c r="BL26" i="5"/>
  <c r="BT27" i="5"/>
  <c r="BS26" i="5"/>
  <c r="AD27" i="5"/>
  <c r="AC26" i="5"/>
  <c r="W27" i="5"/>
  <c r="V26" i="5"/>
  <c r="O25" i="5"/>
  <c r="P26" i="5"/>
  <c r="AD26" i="6" l="1"/>
  <c r="AC25" i="6"/>
  <c r="BM21" i="12"/>
  <c r="BL20" i="12"/>
  <c r="P21" i="12"/>
  <c r="O20" i="12"/>
  <c r="AK20" i="12"/>
  <c r="AJ19" i="12"/>
  <c r="BT21" i="12"/>
  <c r="BS20" i="12"/>
  <c r="W21" i="12"/>
  <c r="V20" i="12"/>
  <c r="BF21" i="12"/>
  <c r="BE20" i="12"/>
  <c r="AR21" i="12"/>
  <c r="AQ20" i="12"/>
  <c r="AY20" i="12"/>
  <c r="AX19" i="12"/>
  <c r="AD20" i="12"/>
  <c r="AC19" i="12"/>
  <c r="AR21" i="11"/>
  <c r="AQ20" i="11"/>
  <c r="AD20" i="11"/>
  <c r="AC19" i="11"/>
  <c r="BF22" i="11"/>
  <c r="BE21" i="11"/>
  <c r="AK21" i="11"/>
  <c r="AJ20" i="11"/>
  <c r="W21" i="11"/>
  <c r="V20" i="11"/>
  <c r="BM22" i="11"/>
  <c r="BL21" i="11"/>
  <c r="P21" i="11"/>
  <c r="O20" i="11"/>
  <c r="BT22" i="11"/>
  <c r="BS21" i="11"/>
  <c r="AY21" i="11"/>
  <c r="AX20" i="11"/>
  <c r="BM25" i="10"/>
  <c r="BL24" i="10"/>
  <c r="W25" i="10"/>
  <c r="V24" i="10"/>
  <c r="AK26" i="10"/>
  <c r="AJ25" i="10"/>
  <c r="AR24" i="10"/>
  <c r="AQ23" i="10"/>
  <c r="BT25" i="10"/>
  <c r="BS24" i="10"/>
  <c r="BF26" i="10"/>
  <c r="BE25" i="10"/>
  <c r="P26" i="10"/>
  <c r="O25" i="10"/>
  <c r="AD25" i="10"/>
  <c r="AC24" i="10"/>
  <c r="AY23" i="10"/>
  <c r="AX22" i="10"/>
  <c r="AK19" i="8"/>
  <c r="AY20" i="8"/>
  <c r="AD19" i="8"/>
  <c r="P20" i="8"/>
  <c r="O19" i="8"/>
  <c r="AR20" i="8"/>
  <c r="BT19" i="8"/>
  <c r="W20" i="8"/>
  <c r="BM18" i="8"/>
  <c r="BL17" i="8"/>
  <c r="BF19" i="8"/>
  <c r="BT25" i="7"/>
  <c r="BS24" i="7"/>
  <c r="P24" i="7"/>
  <c r="O23" i="7"/>
  <c r="AD26" i="7"/>
  <c r="AC25" i="7"/>
  <c r="AR25" i="7"/>
  <c r="AQ24" i="7"/>
  <c r="AK25" i="7"/>
  <c r="AJ24" i="7"/>
  <c r="BF25" i="7"/>
  <c r="BE24" i="7"/>
  <c r="BM26" i="7"/>
  <c r="BL25" i="7"/>
  <c r="W26" i="7"/>
  <c r="V25" i="7"/>
  <c r="AY25" i="7"/>
  <c r="AX24" i="7"/>
  <c r="BF26" i="6"/>
  <c r="BE25" i="6"/>
  <c r="BT25" i="6"/>
  <c r="BS24" i="6"/>
  <c r="W26" i="6"/>
  <c r="V25" i="6"/>
  <c r="BM26" i="6"/>
  <c r="BL25" i="6"/>
  <c r="AY26" i="6"/>
  <c r="AX25" i="6"/>
  <c r="P26" i="6"/>
  <c r="O25" i="6"/>
  <c r="AR26" i="6"/>
  <c r="AQ25" i="6"/>
  <c r="AK26" i="6"/>
  <c r="AJ25" i="6"/>
  <c r="BF26" i="5"/>
  <c r="BE25" i="5"/>
  <c r="W26" i="5"/>
  <c r="V25" i="5"/>
  <c r="BM26" i="5"/>
  <c r="BL25" i="5"/>
  <c r="AR26" i="5"/>
  <c r="AQ25" i="5"/>
  <c r="AD26" i="5"/>
  <c r="AC25" i="5"/>
  <c r="BT26" i="5"/>
  <c r="BS25" i="5"/>
  <c r="AY26" i="5"/>
  <c r="AX25" i="5"/>
  <c r="AK25" i="5"/>
  <c r="AJ24" i="5"/>
  <c r="O24" i="5"/>
  <c r="P25" i="5"/>
  <c r="AC24" i="6" l="1"/>
  <c r="AD25" i="6"/>
  <c r="P20" i="12"/>
  <c r="O19" i="12"/>
  <c r="AY19" i="12"/>
  <c r="AX18" i="12"/>
  <c r="BT20" i="12"/>
  <c r="BS19" i="12"/>
  <c r="AD19" i="12"/>
  <c r="AC18" i="12"/>
  <c r="AR20" i="12"/>
  <c r="AQ19" i="12"/>
  <c r="W20" i="12"/>
  <c r="V19" i="12"/>
  <c r="AK19" i="12"/>
  <c r="AJ18" i="12"/>
  <c r="BM20" i="12"/>
  <c r="BL19" i="12"/>
  <c r="BF20" i="12"/>
  <c r="BE19" i="12"/>
  <c r="BM21" i="11"/>
  <c r="BL20" i="11"/>
  <c r="BT21" i="11"/>
  <c r="BS20" i="11"/>
  <c r="AD19" i="11"/>
  <c r="AC18" i="11"/>
  <c r="AY20" i="11"/>
  <c r="AX19" i="11"/>
  <c r="P20" i="11"/>
  <c r="O19" i="11"/>
  <c r="W20" i="11"/>
  <c r="V19" i="11"/>
  <c r="BF21" i="11"/>
  <c r="BE20" i="11"/>
  <c r="AR20" i="11"/>
  <c r="AQ19" i="11"/>
  <c r="AK20" i="11"/>
  <c r="AJ19" i="11"/>
  <c r="BF25" i="10"/>
  <c r="BE24" i="10"/>
  <c r="AD24" i="10"/>
  <c r="AC23" i="10"/>
  <c r="AR23" i="10"/>
  <c r="AQ22" i="10"/>
  <c r="AY22" i="10"/>
  <c r="AX21" i="10"/>
  <c r="P25" i="10"/>
  <c r="O24" i="10"/>
  <c r="BT24" i="10"/>
  <c r="BS23" i="10"/>
  <c r="AK25" i="10"/>
  <c r="AJ24" i="10"/>
  <c r="BM24" i="10"/>
  <c r="BL23" i="10"/>
  <c r="W24" i="10"/>
  <c r="V23" i="10"/>
  <c r="BT18" i="8"/>
  <c r="AY19" i="8"/>
  <c r="BF18" i="8"/>
  <c r="W19" i="8"/>
  <c r="AR19" i="8"/>
  <c r="AD18" i="8"/>
  <c r="AK18" i="8"/>
  <c r="BM17" i="8"/>
  <c r="BL16" i="8"/>
  <c r="P19" i="8"/>
  <c r="O18" i="8"/>
  <c r="BT24" i="7"/>
  <c r="BS23" i="7"/>
  <c r="W25" i="7"/>
  <c r="V24" i="7"/>
  <c r="AK24" i="7"/>
  <c r="AJ23" i="7"/>
  <c r="AY24" i="7"/>
  <c r="AX23" i="7"/>
  <c r="BM25" i="7"/>
  <c r="BL24" i="7"/>
  <c r="BF24" i="7"/>
  <c r="BE23" i="7"/>
  <c r="AR24" i="7"/>
  <c r="AQ23" i="7"/>
  <c r="P23" i="7"/>
  <c r="O22" i="7"/>
  <c r="AD25" i="7"/>
  <c r="AC24" i="7"/>
  <c r="AY25" i="6"/>
  <c r="AX24" i="6"/>
  <c r="AR25" i="6"/>
  <c r="AQ24" i="6"/>
  <c r="BF25" i="6"/>
  <c r="BE24" i="6"/>
  <c r="AK25" i="6"/>
  <c r="AJ24" i="6"/>
  <c r="P25" i="6"/>
  <c r="O24" i="6"/>
  <c r="BM25" i="6"/>
  <c r="BL24" i="6"/>
  <c r="BT24" i="6"/>
  <c r="BS23" i="6"/>
  <c r="W25" i="6"/>
  <c r="V24" i="6"/>
  <c r="BF25" i="5"/>
  <c r="BE24" i="5"/>
  <c r="BT25" i="5"/>
  <c r="BS24" i="5"/>
  <c r="AY25" i="5"/>
  <c r="AX24" i="5"/>
  <c r="AD25" i="5"/>
  <c r="AC24" i="5"/>
  <c r="BM25" i="5"/>
  <c r="BL24" i="5"/>
  <c r="W25" i="5"/>
  <c r="V24" i="5"/>
  <c r="AK24" i="5"/>
  <c r="AJ23" i="5"/>
  <c r="AR25" i="5"/>
  <c r="AQ24" i="5"/>
  <c r="O23" i="5"/>
  <c r="P24" i="5"/>
  <c r="AC23" i="6" l="1"/>
  <c r="AD24" i="6"/>
  <c r="AY18" i="12"/>
  <c r="AX17" i="12"/>
  <c r="AD18" i="12"/>
  <c r="AC17" i="12"/>
  <c r="BF19" i="12"/>
  <c r="BE18" i="12"/>
  <c r="AK18" i="12"/>
  <c r="AJ17" i="12"/>
  <c r="AR19" i="12"/>
  <c r="AQ18" i="12"/>
  <c r="BT19" i="12"/>
  <c r="BS18" i="12"/>
  <c r="P19" i="12"/>
  <c r="O18" i="12"/>
  <c r="BM19" i="12"/>
  <c r="BL18" i="12"/>
  <c r="W19" i="12"/>
  <c r="V18" i="12"/>
  <c r="BT20" i="11"/>
  <c r="BS19" i="11"/>
  <c r="AR19" i="11"/>
  <c r="AQ18" i="11"/>
  <c r="AY19" i="11"/>
  <c r="AX18" i="11"/>
  <c r="AK19" i="11"/>
  <c r="AJ18" i="11"/>
  <c r="BF20" i="11"/>
  <c r="BE19" i="11"/>
  <c r="P19" i="11"/>
  <c r="O18" i="11"/>
  <c r="AD18" i="11"/>
  <c r="AC17" i="11"/>
  <c r="BM20" i="11"/>
  <c r="BL19" i="11"/>
  <c r="W19" i="11"/>
  <c r="V18" i="11"/>
  <c r="AY21" i="10"/>
  <c r="AX20" i="10"/>
  <c r="BM23" i="10"/>
  <c r="BL22" i="10"/>
  <c r="BT23" i="10"/>
  <c r="BS22" i="10"/>
  <c r="W23" i="10"/>
  <c r="V22" i="10"/>
  <c r="AK24" i="10"/>
  <c r="AJ23" i="10"/>
  <c r="P24" i="10"/>
  <c r="O23" i="10"/>
  <c r="AR22" i="10"/>
  <c r="AQ21" i="10"/>
  <c r="BF24" i="10"/>
  <c r="BE23" i="10"/>
  <c r="AD23" i="10"/>
  <c r="AC22" i="10"/>
  <c r="AD17" i="8"/>
  <c r="BM16" i="8"/>
  <c r="BL15" i="8"/>
  <c r="W18" i="8"/>
  <c r="P18" i="8"/>
  <c r="O17" i="8"/>
  <c r="AK17" i="8"/>
  <c r="AR18" i="8"/>
  <c r="BF17" i="8"/>
  <c r="BT17" i="8"/>
  <c r="AY18" i="8"/>
  <c r="BT23" i="7"/>
  <c r="BS22" i="7"/>
  <c r="BF23" i="7"/>
  <c r="BE22" i="7"/>
  <c r="P22" i="7"/>
  <c r="O21" i="7"/>
  <c r="W24" i="7"/>
  <c r="V23" i="7"/>
  <c r="AD24" i="7"/>
  <c r="AC23" i="7"/>
  <c r="AR23" i="7"/>
  <c r="AQ22" i="7"/>
  <c r="BM24" i="7"/>
  <c r="BL23" i="7"/>
  <c r="AK23" i="7"/>
  <c r="AJ22" i="7"/>
  <c r="AY23" i="7"/>
  <c r="AX22" i="7"/>
  <c r="AK24" i="6"/>
  <c r="AJ23" i="6"/>
  <c r="BM24" i="6"/>
  <c r="BL23" i="6"/>
  <c r="W24" i="6"/>
  <c r="V23" i="6"/>
  <c r="BT23" i="6"/>
  <c r="BS22" i="6"/>
  <c r="P24" i="6"/>
  <c r="O23" i="6"/>
  <c r="BF24" i="6"/>
  <c r="BE23" i="6"/>
  <c r="AY24" i="6"/>
  <c r="AX23" i="6"/>
  <c r="AR24" i="6"/>
  <c r="AQ23" i="6"/>
  <c r="BF24" i="5"/>
  <c r="BE23" i="5"/>
  <c r="W24" i="5"/>
  <c r="V23" i="5"/>
  <c r="AK23" i="5"/>
  <c r="AJ22" i="5"/>
  <c r="BM24" i="5"/>
  <c r="BL23" i="5"/>
  <c r="AY24" i="5"/>
  <c r="AX23" i="5"/>
  <c r="BT24" i="5"/>
  <c r="BS23" i="5"/>
  <c r="AR24" i="5"/>
  <c r="AQ23" i="5"/>
  <c r="AD24" i="5"/>
  <c r="AC23" i="5"/>
  <c r="O22" i="5"/>
  <c r="P23" i="5"/>
  <c r="AD23" i="6" l="1"/>
  <c r="AC22" i="6"/>
  <c r="BT18" i="12"/>
  <c r="BS17" i="12"/>
  <c r="AD17" i="12"/>
  <c r="AC16" i="12"/>
  <c r="W18" i="12"/>
  <c r="V17" i="12"/>
  <c r="P18" i="12"/>
  <c r="O17" i="12"/>
  <c r="AR18" i="12"/>
  <c r="AQ17" i="12"/>
  <c r="BF18" i="12"/>
  <c r="BE17" i="12"/>
  <c r="AY17" i="12"/>
  <c r="AX16" i="12"/>
  <c r="BM18" i="12"/>
  <c r="BL17" i="12"/>
  <c r="AK17" i="12"/>
  <c r="AJ16" i="12"/>
  <c r="P18" i="11"/>
  <c r="O17" i="11"/>
  <c r="BM19" i="11"/>
  <c r="BL18" i="11"/>
  <c r="AR18" i="11"/>
  <c r="AQ17" i="11"/>
  <c r="W18" i="11"/>
  <c r="V17" i="11"/>
  <c r="AD17" i="11"/>
  <c r="AC16" i="11"/>
  <c r="BF19" i="11"/>
  <c r="BE18" i="11"/>
  <c r="AY18" i="11"/>
  <c r="AX17" i="11"/>
  <c r="BT19" i="11"/>
  <c r="BS18" i="11"/>
  <c r="AK18" i="11"/>
  <c r="AJ17" i="11"/>
  <c r="P23" i="10"/>
  <c r="O22" i="10"/>
  <c r="BF23" i="10"/>
  <c r="BE22" i="10"/>
  <c r="BM22" i="10"/>
  <c r="BL21" i="10"/>
  <c r="AD22" i="10"/>
  <c r="AC21" i="10"/>
  <c r="AR21" i="10"/>
  <c r="AQ20" i="10"/>
  <c r="AK23" i="10"/>
  <c r="AJ22" i="10"/>
  <c r="BT22" i="10"/>
  <c r="BS21" i="10"/>
  <c r="AY20" i="10"/>
  <c r="AX19" i="10"/>
  <c r="W22" i="10"/>
  <c r="V21" i="10"/>
  <c r="P17" i="8"/>
  <c r="O16" i="8"/>
  <c r="BT16" i="8"/>
  <c r="BM15" i="8"/>
  <c r="BL14" i="8"/>
  <c r="AY17" i="8"/>
  <c r="BF16" i="8"/>
  <c r="AK16" i="8"/>
  <c r="W17" i="8"/>
  <c r="AD16" i="8"/>
  <c r="AR17" i="8"/>
  <c r="BS21" i="7"/>
  <c r="BT22" i="7"/>
  <c r="P21" i="7"/>
  <c r="O20" i="7"/>
  <c r="BM23" i="7"/>
  <c r="BL22" i="7"/>
  <c r="AY22" i="7"/>
  <c r="AX21" i="7"/>
  <c r="AK22" i="7"/>
  <c r="AJ21" i="7"/>
  <c r="AR22" i="7"/>
  <c r="AQ21" i="7"/>
  <c r="W23" i="7"/>
  <c r="V22" i="7"/>
  <c r="BF22" i="7"/>
  <c r="BE21" i="7"/>
  <c r="AD23" i="7"/>
  <c r="AC22" i="7"/>
  <c r="P23" i="6"/>
  <c r="O22" i="6"/>
  <c r="AK23" i="6"/>
  <c r="AJ22" i="6"/>
  <c r="AR23" i="6"/>
  <c r="AQ22" i="6"/>
  <c r="BF23" i="6"/>
  <c r="BE22" i="6"/>
  <c r="BT22" i="6"/>
  <c r="BS21" i="6"/>
  <c r="BM23" i="6"/>
  <c r="BL22" i="6"/>
  <c r="AY23" i="6"/>
  <c r="AX22" i="6"/>
  <c r="W23" i="6"/>
  <c r="V22" i="6"/>
  <c r="BF23" i="5"/>
  <c r="BE22" i="5"/>
  <c r="AD23" i="5"/>
  <c r="AC22" i="5"/>
  <c r="BT23" i="5"/>
  <c r="BS22" i="5"/>
  <c r="BM23" i="5"/>
  <c r="BL22" i="5"/>
  <c r="AR23" i="5"/>
  <c r="AQ22" i="5"/>
  <c r="AY23" i="5"/>
  <c r="AX22" i="5"/>
  <c r="AK22" i="5"/>
  <c r="AJ21" i="5"/>
  <c r="W23" i="5"/>
  <c r="V22" i="5"/>
  <c r="O21" i="5"/>
  <c r="P22" i="5"/>
  <c r="AD22" i="6" l="1"/>
  <c r="AC21" i="6"/>
  <c r="BF17" i="12"/>
  <c r="BE16" i="12"/>
  <c r="AD16" i="12"/>
  <c r="AC15" i="12"/>
  <c r="AK16" i="12"/>
  <c r="AJ15" i="12"/>
  <c r="AY16" i="12"/>
  <c r="AX15" i="12"/>
  <c r="AR17" i="12"/>
  <c r="AQ16" i="12"/>
  <c r="W17" i="12"/>
  <c r="V16" i="12"/>
  <c r="BT17" i="12"/>
  <c r="BS16" i="12"/>
  <c r="BM17" i="12"/>
  <c r="BL16" i="12"/>
  <c r="P17" i="12"/>
  <c r="O16" i="12"/>
  <c r="BF18" i="11"/>
  <c r="BE17" i="11"/>
  <c r="BM18" i="11"/>
  <c r="BL17" i="11"/>
  <c r="AK17" i="11"/>
  <c r="AJ16" i="11"/>
  <c r="AY17" i="11"/>
  <c r="AX16" i="11"/>
  <c r="AD16" i="11"/>
  <c r="AC15" i="11"/>
  <c r="AR17" i="11"/>
  <c r="AQ16" i="11"/>
  <c r="P17" i="11"/>
  <c r="O16" i="11"/>
  <c r="BT18" i="11"/>
  <c r="BS17" i="11"/>
  <c r="W17" i="11"/>
  <c r="V16" i="11"/>
  <c r="AD21" i="10"/>
  <c r="AC20" i="10"/>
  <c r="AY19" i="10"/>
  <c r="AX18" i="10"/>
  <c r="BF22" i="10"/>
  <c r="BE21" i="10"/>
  <c r="W21" i="10"/>
  <c r="V20" i="10"/>
  <c r="BT21" i="10"/>
  <c r="BS20" i="10"/>
  <c r="AR20" i="10"/>
  <c r="AQ19" i="10"/>
  <c r="BM21" i="10"/>
  <c r="BL20" i="10"/>
  <c r="P22" i="10"/>
  <c r="O21" i="10"/>
  <c r="AK22" i="10"/>
  <c r="AJ21" i="10"/>
  <c r="AK15" i="8"/>
  <c r="AY16" i="8"/>
  <c r="AR16" i="8"/>
  <c r="W16" i="8"/>
  <c r="BF15" i="8"/>
  <c r="BM14" i="8"/>
  <c r="BL13" i="8"/>
  <c r="P16" i="8"/>
  <c r="O15" i="8"/>
  <c r="AD15" i="8"/>
  <c r="BT15" i="8"/>
  <c r="BT21" i="7"/>
  <c r="BS20" i="7"/>
  <c r="AR21" i="7"/>
  <c r="AQ20" i="7"/>
  <c r="BF21" i="7"/>
  <c r="BE20" i="7"/>
  <c r="AY21" i="7"/>
  <c r="AX20" i="7"/>
  <c r="AD22" i="7"/>
  <c r="AC21" i="7"/>
  <c r="W22" i="7"/>
  <c r="V21" i="7"/>
  <c r="AK21" i="7"/>
  <c r="AJ20" i="7"/>
  <c r="BM22" i="7"/>
  <c r="BL21" i="7"/>
  <c r="P20" i="7"/>
  <c r="O19" i="7"/>
  <c r="AY22" i="6"/>
  <c r="AX21" i="6"/>
  <c r="BF22" i="6"/>
  <c r="BE21" i="6"/>
  <c r="W22" i="6"/>
  <c r="V21" i="6"/>
  <c r="BT21" i="6"/>
  <c r="BS20" i="6"/>
  <c r="P22" i="6"/>
  <c r="O21" i="6"/>
  <c r="BM22" i="6"/>
  <c r="BL21" i="6"/>
  <c r="AK22" i="6"/>
  <c r="AJ21" i="6"/>
  <c r="AR22" i="6"/>
  <c r="AQ21" i="6"/>
  <c r="BF22" i="5"/>
  <c r="BE21" i="5"/>
  <c r="W22" i="5"/>
  <c r="V21" i="5"/>
  <c r="AY22" i="5"/>
  <c r="AX21" i="5"/>
  <c r="BT22" i="5"/>
  <c r="BS21" i="5"/>
  <c r="AR22" i="5"/>
  <c r="AQ21" i="5"/>
  <c r="BM22" i="5"/>
  <c r="BL21" i="5"/>
  <c r="AD22" i="5"/>
  <c r="AC21" i="5"/>
  <c r="AK21" i="5"/>
  <c r="AJ20" i="5"/>
  <c r="O20" i="5"/>
  <c r="P21" i="5"/>
  <c r="AD21" i="6" l="1"/>
  <c r="AC20" i="6"/>
  <c r="AD15" i="12"/>
  <c r="AC14" i="12"/>
  <c r="W16" i="12"/>
  <c r="V15" i="12"/>
  <c r="P16" i="12"/>
  <c r="O15" i="12"/>
  <c r="BT16" i="12"/>
  <c r="BS15" i="12"/>
  <c r="AR16" i="12"/>
  <c r="AQ15" i="12"/>
  <c r="AK15" i="12"/>
  <c r="AJ14" i="12"/>
  <c r="BF16" i="12"/>
  <c r="BE15" i="12"/>
  <c r="BM16" i="12"/>
  <c r="BL15" i="12"/>
  <c r="AY15" i="12"/>
  <c r="AX14" i="12"/>
  <c r="BT17" i="11"/>
  <c r="BS16" i="11"/>
  <c r="BM17" i="11"/>
  <c r="BL16" i="11"/>
  <c r="AY16" i="11"/>
  <c r="AX15" i="11"/>
  <c r="W16" i="11"/>
  <c r="V15" i="11"/>
  <c r="P16" i="11"/>
  <c r="O15" i="11"/>
  <c r="AD15" i="11"/>
  <c r="AC14" i="11"/>
  <c r="AK16" i="11"/>
  <c r="AJ15" i="11"/>
  <c r="BF17" i="11"/>
  <c r="BE16" i="11"/>
  <c r="AR16" i="11"/>
  <c r="AQ15" i="11"/>
  <c r="AR19" i="10"/>
  <c r="AQ18" i="10"/>
  <c r="P21" i="10"/>
  <c r="O20" i="10"/>
  <c r="W20" i="10"/>
  <c r="V19" i="10"/>
  <c r="AK21" i="10"/>
  <c r="AJ20" i="10"/>
  <c r="BM20" i="10"/>
  <c r="BL19" i="10"/>
  <c r="BT20" i="10"/>
  <c r="BS19" i="10"/>
  <c r="BF21" i="10"/>
  <c r="BE20" i="10"/>
  <c r="AD20" i="10"/>
  <c r="AC19" i="10"/>
  <c r="AY18" i="10"/>
  <c r="AX17" i="10"/>
  <c r="W15" i="8"/>
  <c r="BT14" i="8"/>
  <c r="BF14" i="8"/>
  <c r="AK14" i="8"/>
  <c r="AD14" i="8"/>
  <c r="BM13" i="8"/>
  <c r="BL12" i="8"/>
  <c r="AY15" i="8"/>
  <c r="P15" i="8"/>
  <c r="O14" i="8"/>
  <c r="AR15" i="8"/>
  <c r="BT20" i="7"/>
  <c r="BS19" i="7"/>
  <c r="AD21" i="7"/>
  <c r="AC20" i="7"/>
  <c r="P19" i="7"/>
  <c r="O18" i="7"/>
  <c r="BF20" i="7"/>
  <c r="BE19" i="7"/>
  <c r="BM21" i="7"/>
  <c r="BL20" i="7"/>
  <c r="W21" i="7"/>
  <c r="V20" i="7"/>
  <c r="AY20" i="7"/>
  <c r="AX19" i="7"/>
  <c r="AR20" i="7"/>
  <c r="AQ19" i="7"/>
  <c r="AK20" i="7"/>
  <c r="AJ19" i="7"/>
  <c r="BM21" i="6"/>
  <c r="BL20" i="6"/>
  <c r="BF21" i="6"/>
  <c r="BE20" i="6"/>
  <c r="AR21" i="6"/>
  <c r="AQ20" i="6"/>
  <c r="AK21" i="6"/>
  <c r="AJ20" i="6"/>
  <c r="P21" i="6"/>
  <c r="O20" i="6"/>
  <c r="W21" i="6"/>
  <c r="V20" i="6"/>
  <c r="AY21" i="6"/>
  <c r="AX20" i="6"/>
  <c r="BT20" i="6"/>
  <c r="BS19" i="6"/>
  <c r="BF21" i="5"/>
  <c r="BE20" i="5"/>
  <c r="AK20" i="5"/>
  <c r="AJ19" i="5"/>
  <c r="BT21" i="5"/>
  <c r="BS20" i="5"/>
  <c r="AY21" i="5"/>
  <c r="AX20" i="5"/>
  <c r="AR21" i="5"/>
  <c r="AQ20" i="5"/>
  <c r="W21" i="5"/>
  <c r="V20" i="5"/>
  <c r="BM21" i="5"/>
  <c r="BL20" i="5"/>
  <c r="AD21" i="5"/>
  <c r="AC20" i="5"/>
  <c r="O19" i="5"/>
  <c r="P20" i="5"/>
  <c r="AD20" i="6" l="1"/>
  <c r="AC19" i="6"/>
  <c r="BM15" i="12"/>
  <c r="BL14" i="12"/>
  <c r="AK14" i="12"/>
  <c r="AJ13" i="12"/>
  <c r="BT15" i="12"/>
  <c r="BS14" i="12"/>
  <c r="W15" i="12"/>
  <c r="V14" i="12"/>
  <c r="AY14" i="12"/>
  <c r="AX13" i="12"/>
  <c r="BF15" i="12"/>
  <c r="BE14" i="12"/>
  <c r="AR15" i="12"/>
  <c r="AQ14" i="12"/>
  <c r="P15" i="12"/>
  <c r="O14" i="12"/>
  <c r="AD14" i="12"/>
  <c r="AC13" i="12"/>
  <c r="BM16" i="11"/>
  <c r="BL15" i="11"/>
  <c r="BF16" i="11"/>
  <c r="BE15" i="11"/>
  <c r="AD14" i="11"/>
  <c r="AC13" i="11"/>
  <c r="AR15" i="11"/>
  <c r="AQ14" i="11"/>
  <c r="AK15" i="11"/>
  <c r="AJ14" i="11"/>
  <c r="P15" i="11"/>
  <c r="O14" i="11"/>
  <c r="AY15" i="11"/>
  <c r="AX14" i="11"/>
  <c r="BT16" i="11"/>
  <c r="BS15" i="11"/>
  <c r="W15" i="11"/>
  <c r="V14" i="11"/>
  <c r="AK20" i="10"/>
  <c r="AJ19" i="10"/>
  <c r="AD19" i="10"/>
  <c r="AC18" i="10"/>
  <c r="P20" i="10"/>
  <c r="O19" i="10"/>
  <c r="AY17" i="10"/>
  <c r="AX16" i="10"/>
  <c r="BF20" i="10"/>
  <c r="BE19" i="10"/>
  <c r="BM19" i="10"/>
  <c r="BL18" i="10"/>
  <c r="W19" i="10"/>
  <c r="V18" i="10"/>
  <c r="AR18" i="10"/>
  <c r="AQ17" i="10"/>
  <c r="BT19" i="10"/>
  <c r="BS18" i="10"/>
  <c r="BM12" i="8"/>
  <c r="BL11" i="8"/>
  <c r="BT13" i="8"/>
  <c r="AR14" i="8"/>
  <c r="AY14" i="8"/>
  <c r="AD13" i="8"/>
  <c r="BF13" i="8"/>
  <c r="W14" i="8"/>
  <c r="P14" i="8"/>
  <c r="O13" i="8"/>
  <c r="AK13" i="8"/>
  <c r="BS18" i="7"/>
  <c r="BT19" i="7"/>
  <c r="W20" i="7"/>
  <c r="V19" i="7"/>
  <c r="AR19" i="7"/>
  <c r="AQ18" i="7"/>
  <c r="AK19" i="7"/>
  <c r="AJ18" i="7"/>
  <c r="AY19" i="7"/>
  <c r="AX18" i="7"/>
  <c r="BM20" i="7"/>
  <c r="BL19" i="7"/>
  <c r="BF19" i="7"/>
  <c r="BE18" i="7"/>
  <c r="AD20" i="7"/>
  <c r="AC19" i="7"/>
  <c r="P18" i="7"/>
  <c r="O17" i="7"/>
  <c r="BF20" i="6"/>
  <c r="BE19" i="6"/>
  <c r="AK20" i="6"/>
  <c r="AJ19" i="6"/>
  <c r="BT19" i="6"/>
  <c r="BS18" i="6"/>
  <c r="AY20" i="6"/>
  <c r="AX19" i="6"/>
  <c r="P20" i="6"/>
  <c r="O19" i="6"/>
  <c r="AR20" i="6"/>
  <c r="AQ19" i="6"/>
  <c r="BM20" i="6"/>
  <c r="BL19" i="6"/>
  <c r="W20" i="6"/>
  <c r="V19" i="6"/>
  <c r="BF20" i="5"/>
  <c r="BE19" i="5"/>
  <c r="BT20" i="5"/>
  <c r="BS19" i="5"/>
  <c r="W20" i="5"/>
  <c r="V19" i="5"/>
  <c r="AD20" i="5"/>
  <c r="AC19" i="5"/>
  <c r="AK19" i="5"/>
  <c r="AJ18" i="5"/>
  <c r="AR20" i="5"/>
  <c r="AQ19" i="5"/>
  <c r="BM20" i="5"/>
  <c r="BL19" i="5"/>
  <c r="AY20" i="5"/>
  <c r="AX19" i="5"/>
  <c r="O18" i="5"/>
  <c r="P19" i="5"/>
  <c r="AD19" i="6" l="1"/>
  <c r="AC18" i="6"/>
  <c r="P14" i="12"/>
  <c r="O13" i="12"/>
  <c r="BF14" i="12"/>
  <c r="BE13" i="12"/>
  <c r="W14" i="12"/>
  <c r="V13" i="12"/>
  <c r="AK13" i="12"/>
  <c r="AJ12" i="12"/>
  <c r="AD13" i="12"/>
  <c r="AC12" i="12"/>
  <c r="AR14" i="12"/>
  <c r="AQ13" i="12"/>
  <c r="AY13" i="12"/>
  <c r="AX12" i="12"/>
  <c r="BT14" i="12"/>
  <c r="BS13" i="12"/>
  <c r="BM14" i="12"/>
  <c r="BL13" i="12"/>
  <c r="P14" i="11"/>
  <c r="O13" i="11"/>
  <c r="BT15" i="11"/>
  <c r="BS14" i="11"/>
  <c r="AR14" i="11"/>
  <c r="AQ13" i="11"/>
  <c r="W14" i="11"/>
  <c r="V13" i="11"/>
  <c r="AY14" i="11"/>
  <c r="AX13" i="11"/>
  <c r="AK14" i="11"/>
  <c r="AJ13" i="11"/>
  <c r="AD13" i="11"/>
  <c r="AC12" i="11"/>
  <c r="BM15" i="11"/>
  <c r="BL14" i="11"/>
  <c r="BF15" i="11"/>
  <c r="BE14" i="11"/>
  <c r="BM18" i="10"/>
  <c r="BL17" i="10"/>
  <c r="AY16" i="10"/>
  <c r="AX15" i="10"/>
  <c r="BT18" i="10"/>
  <c r="BS17" i="10"/>
  <c r="W18" i="10"/>
  <c r="V17" i="10"/>
  <c r="BF19" i="10"/>
  <c r="BE18" i="10"/>
  <c r="P19" i="10"/>
  <c r="O18" i="10"/>
  <c r="AK19" i="10"/>
  <c r="AJ18" i="10"/>
  <c r="AR17" i="10"/>
  <c r="AQ16" i="10"/>
  <c r="AD18" i="10"/>
  <c r="AC17" i="10"/>
  <c r="BF12" i="8"/>
  <c r="AY13" i="8"/>
  <c r="AK12" i="8"/>
  <c r="W13" i="8"/>
  <c r="AD12" i="8"/>
  <c r="AR13" i="8"/>
  <c r="BM11" i="8"/>
  <c r="BL10" i="8"/>
  <c r="P13" i="8"/>
  <c r="O12" i="8"/>
  <c r="BT12" i="8"/>
  <c r="BT18" i="7"/>
  <c r="BS17" i="7"/>
  <c r="BM19" i="7"/>
  <c r="BL18" i="7"/>
  <c r="AD19" i="7"/>
  <c r="AC18" i="7"/>
  <c r="AR18" i="7"/>
  <c r="AQ17" i="7"/>
  <c r="P17" i="7"/>
  <c r="O16" i="7"/>
  <c r="BF18" i="7"/>
  <c r="BE17" i="7"/>
  <c r="AY18" i="7"/>
  <c r="AX17" i="7"/>
  <c r="W19" i="7"/>
  <c r="V18" i="7"/>
  <c r="AK18" i="7"/>
  <c r="AJ17" i="7"/>
  <c r="P19" i="6"/>
  <c r="O18" i="6"/>
  <c r="BT18" i="6"/>
  <c r="BS17" i="6"/>
  <c r="W19" i="6"/>
  <c r="V18" i="6"/>
  <c r="AR19" i="6"/>
  <c r="AQ18" i="6"/>
  <c r="AY19" i="6"/>
  <c r="AX18" i="6"/>
  <c r="AK19" i="6"/>
  <c r="AJ18" i="6"/>
  <c r="BF19" i="6"/>
  <c r="BE18" i="6"/>
  <c r="BM19" i="6"/>
  <c r="BL18" i="6"/>
  <c r="BF19" i="5"/>
  <c r="BE18" i="5"/>
  <c r="W19" i="5"/>
  <c r="V18" i="5"/>
  <c r="AR19" i="5"/>
  <c r="AQ18" i="5"/>
  <c r="AK18" i="5"/>
  <c r="AJ17" i="5"/>
  <c r="BT19" i="5"/>
  <c r="BS18" i="5"/>
  <c r="AY19" i="5"/>
  <c r="AX18" i="5"/>
  <c r="BM19" i="5"/>
  <c r="BL18" i="5"/>
  <c r="AD19" i="5"/>
  <c r="AC18" i="5"/>
  <c r="O17" i="5"/>
  <c r="P18" i="5"/>
  <c r="AD18" i="6" l="1"/>
  <c r="AC17" i="6"/>
  <c r="BT13" i="12"/>
  <c r="BS12" i="12"/>
  <c r="AR13" i="12"/>
  <c r="AQ12" i="12"/>
  <c r="AK12" i="12"/>
  <c r="AJ11" i="12"/>
  <c r="BF13" i="12"/>
  <c r="BE12" i="12"/>
  <c r="BM13" i="12"/>
  <c r="BL12" i="12"/>
  <c r="AY12" i="12"/>
  <c r="AX11" i="12"/>
  <c r="AD12" i="12"/>
  <c r="AC11" i="12"/>
  <c r="W13" i="12"/>
  <c r="V12" i="12"/>
  <c r="P13" i="12"/>
  <c r="O12" i="12"/>
  <c r="AK13" i="11"/>
  <c r="AJ12" i="11"/>
  <c r="BM14" i="11"/>
  <c r="BL13" i="11"/>
  <c r="W13" i="11"/>
  <c r="V12" i="11"/>
  <c r="BF14" i="11"/>
  <c r="BE13" i="11"/>
  <c r="AD12" i="11"/>
  <c r="AC11" i="11"/>
  <c r="AY13" i="11"/>
  <c r="AX12" i="11"/>
  <c r="AR13" i="11"/>
  <c r="AQ12" i="11"/>
  <c r="P13" i="11"/>
  <c r="O12" i="11"/>
  <c r="BT14" i="11"/>
  <c r="BS13" i="11"/>
  <c r="AY15" i="10"/>
  <c r="AX14" i="10"/>
  <c r="AR16" i="10"/>
  <c r="AQ15" i="10"/>
  <c r="W17" i="10"/>
  <c r="V16" i="10"/>
  <c r="AD17" i="10"/>
  <c r="AC16" i="10"/>
  <c r="AK18" i="10"/>
  <c r="AJ17" i="10"/>
  <c r="BF18" i="10"/>
  <c r="BE17" i="10"/>
  <c r="BT17" i="10"/>
  <c r="BS16" i="10"/>
  <c r="BM17" i="10"/>
  <c r="BL16" i="10"/>
  <c r="P18" i="10"/>
  <c r="O17" i="10"/>
  <c r="P12" i="8"/>
  <c r="O11" i="8"/>
  <c r="W12" i="8"/>
  <c r="BM10" i="8"/>
  <c r="BL9" i="8"/>
  <c r="AK11" i="8"/>
  <c r="BF11" i="8"/>
  <c r="AR12" i="8"/>
  <c r="AY12" i="8"/>
  <c r="BT11" i="8"/>
  <c r="AD11" i="8"/>
  <c r="BT17" i="7"/>
  <c r="BS16" i="7"/>
  <c r="AY17" i="7"/>
  <c r="AX16" i="7"/>
  <c r="AD18" i="7"/>
  <c r="AC17" i="7"/>
  <c r="AK17" i="7"/>
  <c r="AJ16" i="7"/>
  <c r="BF17" i="7"/>
  <c r="BE16" i="7"/>
  <c r="AR17" i="7"/>
  <c r="AQ16" i="7"/>
  <c r="BM18" i="7"/>
  <c r="BL17" i="7"/>
  <c r="W18" i="7"/>
  <c r="V17" i="7"/>
  <c r="P16" i="7"/>
  <c r="O15" i="7"/>
  <c r="BT17" i="6"/>
  <c r="BS16" i="6"/>
  <c r="BM18" i="6"/>
  <c r="BL17" i="6"/>
  <c r="AR18" i="6"/>
  <c r="AQ17" i="6"/>
  <c r="BF18" i="6"/>
  <c r="BE17" i="6"/>
  <c r="AY18" i="6"/>
  <c r="AX17" i="6"/>
  <c r="W18" i="6"/>
  <c r="V17" i="6"/>
  <c r="P18" i="6"/>
  <c r="O17" i="6"/>
  <c r="AK18" i="6"/>
  <c r="AJ17" i="6"/>
  <c r="BF18" i="5"/>
  <c r="BE17" i="5"/>
  <c r="AD18" i="5"/>
  <c r="AC17" i="5"/>
  <c r="AK17" i="5"/>
  <c r="AJ16" i="5"/>
  <c r="W18" i="5"/>
  <c r="V17" i="5"/>
  <c r="BM18" i="5"/>
  <c r="BL17" i="5"/>
  <c r="AY18" i="5"/>
  <c r="AX17" i="5"/>
  <c r="BT18" i="5"/>
  <c r="BS17" i="5"/>
  <c r="AR18" i="5"/>
  <c r="AQ17" i="5"/>
  <c r="O16" i="5"/>
  <c r="P17" i="5"/>
  <c r="AC16" i="6" l="1"/>
  <c r="AD17" i="6"/>
  <c r="W12" i="12"/>
  <c r="V11" i="12"/>
  <c r="AY11" i="12"/>
  <c r="AX10" i="12"/>
  <c r="BF12" i="12"/>
  <c r="BE11" i="12"/>
  <c r="AR12" i="12"/>
  <c r="AQ11" i="12"/>
  <c r="P12" i="12"/>
  <c r="O11" i="12"/>
  <c r="AD11" i="12"/>
  <c r="AC10" i="12"/>
  <c r="BM12" i="12"/>
  <c r="BL11" i="12"/>
  <c r="AK11" i="12"/>
  <c r="AJ10" i="12"/>
  <c r="BT12" i="12"/>
  <c r="BS11" i="12"/>
  <c r="BF13" i="11"/>
  <c r="BE12" i="11"/>
  <c r="P12" i="11"/>
  <c r="O11" i="11"/>
  <c r="BM13" i="11"/>
  <c r="BL12" i="11"/>
  <c r="BT13" i="11"/>
  <c r="BS12" i="11"/>
  <c r="AR12" i="11"/>
  <c r="AQ11" i="11"/>
  <c r="AD11" i="11"/>
  <c r="AC10" i="11"/>
  <c r="W12" i="11"/>
  <c r="V11" i="11"/>
  <c r="AK12" i="11"/>
  <c r="AJ11" i="11"/>
  <c r="AY12" i="11"/>
  <c r="AX11" i="11"/>
  <c r="BF17" i="10"/>
  <c r="BE16" i="10"/>
  <c r="BM16" i="10"/>
  <c r="BL15" i="10"/>
  <c r="AD16" i="10"/>
  <c r="AC15" i="10"/>
  <c r="P17" i="10"/>
  <c r="O16" i="10"/>
  <c r="BT16" i="10"/>
  <c r="BS15" i="10"/>
  <c r="AK17" i="10"/>
  <c r="AJ16" i="10"/>
  <c r="W16" i="10"/>
  <c r="V15" i="10"/>
  <c r="AY14" i="10"/>
  <c r="AX13" i="10"/>
  <c r="AR15" i="10"/>
  <c r="AQ14" i="10"/>
  <c r="BT10" i="8"/>
  <c r="AR11" i="8"/>
  <c r="AK10" i="8"/>
  <c r="W11" i="8"/>
  <c r="AD10" i="8"/>
  <c r="AY11" i="8"/>
  <c r="BF10" i="8"/>
  <c r="BM9" i="8"/>
  <c r="BL8" i="8"/>
  <c r="P11" i="8"/>
  <c r="O10" i="8"/>
  <c r="BS15" i="7"/>
  <c r="BT16" i="7"/>
  <c r="W17" i="7"/>
  <c r="V16" i="7"/>
  <c r="AD17" i="7"/>
  <c r="AC16" i="7"/>
  <c r="AR16" i="7"/>
  <c r="AQ15" i="7"/>
  <c r="P15" i="7"/>
  <c r="O14" i="7"/>
  <c r="BM17" i="7"/>
  <c r="BL16" i="7"/>
  <c r="BF16" i="7"/>
  <c r="BE15" i="7"/>
  <c r="AK16" i="7"/>
  <c r="AJ15" i="7"/>
  <c r="AY16" i="7"/>
  <c r="AX15" i="7"/>
  <c r="AY17" i="6"/>
  <c r="AX16" i="6"/>
  <c r="AK17" i="6"/>
  <c r="AJ16" i="6"/>
  <c r="W17" i="6"/>
  <c r="V16" i="6"/>
  <c r="BF17" i="6"/>
  <c r="BE16" i="6"/>
  <c r="AR17" i="6"/>
  <c r="AQ16" i="6"/>
  <c r="BT16" i="6"/>
  <c r="BS15" i="6"/>
  <c r="P17" i="6"/>
  <c r="O16" i="6"/>
  <c r="BM17" i="6"/>
  <c r="BL16" i="6"/>
  <c r="BF17" i="5"/>
  <c r="BE16" i="5"/>
  <c r="AY17" i="5"/>
  <c r="AX16" i="5"/>
  <c r="AK16" i="5"/>
  <c r="AJ15" i="5"/>
  <c r="AR17" i="5"/>
  <c r="AQ16" i="5"/>
  <c r="BM17" i="5"/>
  <c r="BL16" i="5"/>
  <c r="BT17" i="5"/>
  <c r="BS16" i="5"/>
  <c r="AD17" i="5"/>
  <c r="AC16" i="5"/>
  <c r="W17" i="5"/>
  <c r="V16" i="5"/>
  <c r="O15" i="5"/>
  <c r="P16" i="5"/>
  <c r="AD16" i="6" l="1"/>
  <c r="AC15" i="6"/>
  <c r="AK10" i="12"/>
  <c r="AJ9" i="12"/>
  <c r="AD10" i="12"/>
  <c r="AC9" i="12"/>
  <c r="AR11" i="12"/>
  <c r="AQ10" i="12"/>
  <c r="AY10" i="12"/>
  <c r="AX9" i="12"/>
  <c r="BT11" i="12"/>
  <c r="BS10" i="12"/>
  <c r="BM11" i="12"/>
  <c r="BL10" i="12"/>
  <c r="P11" i="12"/>
  <c r="O10" i="12"/>
  <c r="BF11" i="12"/>
  <c r="BE10" i="12"/>
  <c r="W11" i="12"/>
  <c r="V10" i="12"/>
  <c r="AD10" i="11"/>
  <c r="AC9" i="11"/>
  <c r="P11" i="11"/>
  <c r="O10" i="11"/>
  <c r="AY11" i="11"/>
  <c r="AX10" i="11"/>
  <c r="W11" i="11"/>
  <c r="V10" i="11"/>
  <c r="AR11" i="11"/>
  <c r="AQ10" i="11"/>
  <c r="BM12" i="11"/>
  <c r="BL11" i="11"/>
  <c r="BF12" i="11"/>
  <c r="BE11" i="11"/>
  <c r="AK11" i="11"/>
  <c r="AJ10" i="11"/>
  <c r="BT12" i="11"/>
  <c r="BS11" i="11"/>
  <c r="P16" i="10"/>
  <c r="O15" i="10"/>
  <c r="AY13" i="10"/>
  <c r="AX12" i="10"/>
  <c r="AK16" i="10"/>
  <c r="AJ15" i="10"/>
  <c r="AR14" i="10"/>
  <c r="AQ13" i="10"/>
  <c r="W15" i="10"/>
  <c r="V14" i="10"/>
  <c r="BT15" i="10"/>
  <c r="BS14" i="10"/>
  <c r="AD15" i="10"/>
  <c r="AC14" i="10"/>
  <c r="BF16" i="10"/>
  <c r="BE15" i="10"/>
  <c r="BM15" i="10"/>
  <c r="BL14" i="10"/>
  <c r="AY10" i="8"/>
  <c r="W10" i="8"/>
  <c r="AR10" i="8"/>
  <c r="BM8" i="8"/>
  <c r="BL7" i="8"/>
  <c r="P10" i="8"/>
  <c r="O9" i="8"/>
  <c r="BF9" i="8"/>
  <c r="AD9" i="8"/>
  <c r="AK9" i="8"/>
  <c r="BT9" i="8"/>
  <c r="BT15" i="7"/>
  <c r="BS14" i="7"/>
  <c r="BF15" i="7"/>
  <c r="BE14" i="7"/>
  <c r="AY15" i="7"/>
  <c r="AX14" i="7"/>
  <c r="P14" i="7"/>
  <c r="O13" i="7"/>
  <c r="AK15" i="7"/>
  <c r="AJ14" i="7"/>
  <c r="BM16" i="7"/>
  <c r="BL15" i="7"/>
  <c r="AR15" i="7"/>
  <c r="AQ14" i="7"/>
  <c r="W16" i="7"/>
  <c r="V15" i="7"/>
  <c r="AD16" i="7"/>
  <c r="AC15" i="7"/>
  <c r="P16" i="6"/>
  <c r="O15" i="6"/>
  <c r="AR16" i="6"/>
  <c r="AQ15" i="6"/>
  <c r="W16" i="6"/>
  <c r="V15" i="6"/>
  <c r="BM16" i="6"/>
  <c r="BL15" i="6"/>
  <c r="BT15" i="6"/>
  <c r="BS14" i="6"/>
  <c r="BF16" i="6"/>
  <c r="BE15" i="6"/>
  <c r="AK16" i="6"/>
  <c r="AJ15" i="6"/>
  <c r="AY16" i="6"/>
  <c r="AX15" i="6"/>
  <c r="BE15" i="5"/>
  <c r="BF16" i="5"/>
  <c r="W16" i="5"/>
  <c r="V15" i="5"/>
  <c r="AD16" i="5"/>
  <c r="AC15" i="5"/>
  <c r="BM16" i="5"/>
  <c r="BL15" i="5"/>
  <c r="AK15" i="5"/>
  <c r="AJ14" i="5"/>
  <c r="BT16" i="5"/>
  <c r="BS15" i="5"/>
  <c r="AY16" i="5"/>
  <c r="AX15" i="5"/>
  <c r="AR16" i="5"/>
  <c r="AQ15" i="5"/>
  <c r="O14" i="5"/>
  <c r="P15" i="5"/>
  <c r="AC14" i="6" l="1"/>
  <c r="AD15" i="6"/>
  <c r="BF10" i="12"/>
  <c r="BE9" i="12"/>
  <c r="BM10" i="12"/>
  <c r="BL9" i="12"/>
  <c r="AY9" i="12"/>
  <c r="AX8" i="12"/>
  <c r="AD9" i="12"/>
  <c r="AC8" i="12"/>
  <c r="W10" i="12"/>
  <c r="V9" i="12"/>
  <c r="P10" i="12"/>
  <c r="O9" i="12"/>
  <c r="BT10" i="12"/>
  <c r="BS9" i="12"/>
  <c r="AR10" i="12"/>
  <c r="AQ9" i="12"/>
  <c r="AK9" i="12"/>
  <c r="AJ8" i="12"/>
  <c r="AK10" i="11"/>
  <c r="AJ9" i="11"/>
  <c r="P10" i="11"/>
  <c r="O9" i="11"/>
  <c r="BM11" i="11"/>
  <c r="BL10" i="11"/>
  <c r="W10" i="11"/>
  <c r="V9" i="11"/>
  <c r="BT11" i="11"/>
  <c r="BS10" i="11"/>
  <c r="BF11" i="11"/>
  <c r="BE10" i="11"/>
  <c r="AR10" i="11"/>
  <c r="AQ9" i="11"/>
  <c r="AY10" i="11"/>
  <c r="AX9" i="11"/>
  <c r="AD9" i="11"/>
  <c r="AC8" i="11"/>
  <c r="BF15" i="10"/>
  <c r="BE14" i="10"/>
  <c r="AY12" i="10"/>
  <c r="AX11" i="10"/>
  <c r="BT14" i="10"/>
  <c r="BS13" i="10"/>
  <c r="BM14" i="10"/>
  <c r="BL13" i="10"/>
  <c r="AD14" i="10"/>
  <c r="AC13" i="10"/>
  <c r="W14" i="10"/>
  <c r="V13" i="10"/>
  <c r="AK15" i="10"/>
  <c r="AJ14" i="10"/>
  <c r="P15" i="10"/>
  <c r="O14" i="10"/>
  <c r="AR13" i="10"/>
  <c r="AQ12" i="10"/>
  <c r="BM7" i="8"/>
  <c r="BL6" i="8"/>
  <c r="W9" i="8"/>
  <c r="AK8" i="8"/>
  <c r="BT8" i="8"/>
  <c r="AD8" i="8"/>
  <c r="P9" i="8"/>
  <c r="O8" i="8"/>
  <c r="AR9" i="8"/>
  <c r="AY9" i="8"/>
  <c r="BF8" i="8"/>
  <c r="BT14" i="7"/>
  <c r="BS13" i="7"/>
  <c r="W15" i="7"/>
  <c r="V14" i="7"/>
  <c r="AY14" i="7"/>
  <c r="AX13" i="7"/>
  <c r="AD15" i="7"/>
  <c r="AC14" i="7"/>
  <c r="AR14" i="7"/>
  <c r="AQ13" i="7"/>
  <c r="AK14" i="7"/>
  <c r="AJ13" i="7"/>
  <c r="P13" i="7"/>
  <c r="O12" i="7"/>
  <c r="BF14" i="7"/>
  <c r="BE13" i="7"/>
  <c r="BM15" i="7"/>
  <c r="BL14" i="7"/>
  <c r="AK15" i="6"/>
  <c r="AJ14" i="6"/>
  <c r="AY15" i="6"/>
  <c r="AX14" i="6"/>
  <c r="BT14" i="6"/>
  <c r="BS13" i="6"/>
  <c r="AR15" i="6"/>
  <c r="AQ14" i="6"/>
  <c r="BF15" i="6"/>
  <c r="BE14" i="6"/>
  <c r="BM15" i="6"/>
  <c r="BL14" i="6"/>
  <c r="W15" i="6"/>
  <c r="V14" i="6"/>
  <c r="P15" i="6"/>
  <c r="O14" i="6"/>
  <c r="BF15" i="5"/>
  <c r="BE14" i="5"/>
  <c r="AR15" i="5"/>
  <c r="AQ14" i="5"/>
  <c r="AY15" i="5"/>
  <c r="AX14" i="5"/>
  <c r="AD15" i="5"/>
  <c r="AC14" i="5"/>
  <c r="BM15" i="5"/>
  <c r="BL14" i="5"/>
  <c r="AK14" i="5"/>
  <c r="AJ13" i="5"/>
  <c r="BT15" i="5"/>
  <c r="BS14" i="5"/>
  <c r="W15" i="5"/>
  <c r="V14" i="5"/>
  <c r="O13" i="5"/>
  <c r="P14" i="5"/>
  <c r="AD14" i="6" l="1"/>
  <c r="AC13" i="6"/>
  <c r="AR9" i="12"/>
  <c r="AQ8" i="12"/>
  <c r="P9" i="12"/>
  <c r="O8" i="12"/>
  <c r="AD8" i="12"/>
  <c r="AC7" i="12"/>
  <c r="BM9" i="12"/>
  <c r="BL8" i="12"/>
  <c r="AK8" i="12"/>
  <c r="AJ7" i="12"/>
  <c r="BT9" i="12"/>
  <c r="BS8" i="12"/>
  <c r="W9" i="12"/>
  <c r="V8" i="12"/>
  <c r="AY8" i="12"/>
  <c r="AX7" i="12"/>
  <c r="BF9" i="12"/>
  <c r="BE8" i="12"/>
  <c r="P9" i="11"/>
  <c r="O8" i="11"/>
  <c r="AY9" i="11"/>
  <c r="AX8" i="11"/>
  <c r="W9" i="11"/>
  <c r="V8" i="11"/>
  <c r="AD8" i="11"/>
  <c r="AC7" i="11"/>
  <c r="AR9" i="11"/>
  <c r="AQ8" i="11"/>
  <c r="BT10" i="11"/>
  <c r="BS9" i="11"/>
  <c r="BM10" i="11"/>
  <c r="BL9" i="11"/>
  <c r="AK9" i="11"/>
  <c r="AJ8" i="11"/>
  <c r="BF10" i="11"/>
  <c r="BE9" i="11"/>
  <c r="W13" i="10"/>
  <c r="V12" i="10"/>
  <c r="P14" i="10"/>
  <c r="O13" i="10"/>
  <c r="BM13" i="10"/>
  <c r="BL12" i="10"/>
  <c r="AR12" i="10"/>
  <c r="AQ11" i="10"/>
  <c r="AK14" i="10"/>
  <c r="AJ13" i="10"/>
  <c r="AD13" i="10"/>
  <c r="AC12" i="10"/>
  <c r="BT13" i="10"/>
  <c r="BS12" i="10"/>
  <c r="BF14" i="10"/>
  <c r="BE13" i="10"/>
  <c r="AY11" i="10"/>
  <c r="AX10" i="10"/>
  <c r="AY8" i="8"/>
  <c r="P8" i="8"/>
  <c r="O7" i="8"/>
  <c r="BT7" i="8"/>
  <c r="W8" i="8"/>
  <c r="BF7" i="8"/>
  <c r="AR8" i="8"/>
  <c r="AD7" i="8"/>
  <c r="AK7" i="8"/>
  <c r="BM6" i="8"/>
  <c r="BL5" i="8"/>
  <c r="BT13" i="7"/>
  <c r="BS12" i="7"/>
  <c r="BF13" i="7"/>
  <c r="BE12" i="7"/>
  <c r="W14" i="7"/>
  <c r="V13" i="7"/>
  <c r="BM14" i="7"/>
  <c r="BL13" i="7"/>
  <c r="P12" i="7"/>
  <c r="O11" i="7"/>
  <c r="AR13" i="7"/>
  <c r="AQ12" i="7"/>
  <c r="AY13" i="7"/>
  <c r="AX12" i="7"/>
  <c r="AK13" i="7"/>
  <c r="AJ12" i="7"/>
  <c r="AD14" i="7"/>
  <c r="AC13" i="7"/>
  <c r="W14" i="6"/>
  <c r="V13" i="6"/>
  <c r="BF14" i="6"/>
  <c r="BE13" i="6"/>
  <c r="BT13" i="6"/>
  <c r="BS12" i="6"/>
  <c r="P14" i="6"/>
  <c r="O13" i="6"/>
  <c r="BM14" i="6"/>
  <c r="BL13" i="6"/>
  <c r="AR14" i="6"/>
  <c r="AQ13" i="6"/>
  <c r="AY14" i="6"/>
  <c r="AX13" i="6"/>
  <c r="AK14" i="6"/>
  <c r="AJ13" i="6"/>
  <c r="BF14" i="5"/>
  <c r="BE13" i="5"/>
  <c r="AY14" i="5"/>
  <c r="AX13" i="5"/>
  <c r="W14" i="5"/>
  <c r="V13" i="5"/>
  <c r="AK13" i="5"/>
  <c r="AJ12" i="5"/>
  <c r="AR14" i="5"/>
  <c r="AQ13" i="5"/>
  <c r="BM14" i="5"/>
  <c r="BL13" i="5"/>
  <c r="BT14" i="5"/>
  <c r="BS13" i="5"/>
  <c r="AD14" i="5"/>
  <c r="AC13" i="5"/>
  <c r="O12" i="5"/>
  <c r="P13" i="5"/>
  <c r="AC12" i="6" l="1"/>
  <c r="AD13" i="6"/>
  <c r="AY7" i="12"/>
  <c r="AX6" i="12"/>
  <c r="BT8" i="12"/>
  <c r="BS7" i="12"/>
  <c r="BM8" i="12"/>
  <c r="BL7" i="12"/>
  <c r="P8" i="12"/>
  <c r="O7" i="12"/>
  <c r="BF8" i="12"/>
  <c r="BE7" i="12"/>
  <c r="W8" i="12"/>
  <c r="V7" i="12"/>
  <c r="AK7" i="12"/>
  <c r="AJ6" i="12"/>
  <c r="AD7" i="12"/>
  <c r="AC6" i="12"/>
  <c r="AR8" i="12"/>
  <c r="AQ7" i="12"/>
  <c r="AY8" i="11"/>
  <c r="AX7" i="11"/>
  <c r="AD7" i="11"/>
  <c r="AC6" i="11"/>
  <c r="BF9" i="11"/>
  <c r="BE8" i="11"/>
  <c r="BM9" i="11"/>
  <c r="BL8" i="11"/>
  <c r="AR8" i="11"/>
  <c r="AQ7" i="11"/>
  <c r="W8" i="11"/>
  <c r="V7" i="11"/>
  <c r="P8" i="11"/>
  <c r="O7" i="11"/>
  <c r="AK8" i="11"/>
  <c r="AJ7" i="11"/>
  <c r="BT9" i="11"/>
  <c r="BS8" i="11"/>
  <c r="AD12" i="10"/>
  <c r="AC11" i="10"/>
  <c r="AR11" i="10"/>
  <c r="AQ10" i="10"/>
  <c r="AY10" i="10"/>
  <c r="AX9" i="10"/>
  <c r="BT12" i="10"/>
  <c r="BS11" i="10"/>
  <c r="AK13" i="10"/>
  <c r="AJ12" i="10"/>
  <c r="BM12" i="10"/>
  <c r="BL11" i="10"/>
  <c r="W12" i="10"/>
  <c r="V11" i="10"/>
  <c r="BF13" i="10"/>
  <c r="BE12" i="10"/>
  <c r="P13" i="10"/>
  <c r="O12" i="10"/>
  <c r="AK6" i="8"/>
  <c r="AR7" i="8"/>
  <c r="W7" i="8"/>
  <c r="P7" i="8"/>
  <c r="O6" i="8"/>
  <c r="BM5" i="8"/>
  <c r="BL4" i="8"/>
  <c r="AD6" i="8"/>
  <c r="BF6" i="8"/>
  <c r="BT6" i="8"/>
  <c r="AY7" i="8"/>
  <c r="BS11" i="7"/>
  <c r="BT12" i="7"/>
  <c r="AY12" i="7"/>
  <c r="AX11" i="7"/>
  <c r="P11" i="7"/>
  <c r="O10" i="7"/>
  <c r="AD13" i="7"/>
  <c r="AC12" i="7"/>
  <c r="AR12" i="7"/>
  <c r="AQ11" i="7"/>
  <c r="BM13" i="7"/>
  <c r="BL12" i="7"/>
  <c r="BF12" i="7"/>
  <c r="BE11" i="7"/>
  <c r="AK12" i="7"/>
  <c r="AJ11" i="7"/>
  <c r="W13" i="7"/>
  <c r="V12" i="7"/>
  <c r="AY13" i="6"/>
  <c r="AX12" i="6"/>
  <c r="BM13" i="6"/>
  <c r="BL12" i="6"/>
  <c r="BF13" i="6"/>
  <c r="BE12" i="6"/>
  <c r="AK13" i="6"/>
  <c r="AJ12" i="6"/>
  <c r="AR13" i="6"/>
  <c r="AQ12" i="6"/>
  <c r="P13" i="6"/>
  <c r="O12" i="6"/>
  <c r="BT12" i="6"/>
  <c r="BS11" i="6"/>
  <c r="W13" i="6"/>
  <c r="V12" i="6"/>
  <c r="BF13" i="5"/>
  <c r="BE12" i="5"/>
  <c r="AD13" i="5"/>
  <c r="AC12" i="5"/>
  <c r="AY13" i="5"/>
  <c r="AX12" i="5"/>
  <c r="BT13" i="5"/>
  <c r="BS12" i="5"/>
  <c r="AR13" i="5"/>
  <c r="AQ12" i="5"/>
  <c r="W13" i="5"/>
  <c r="V12" i="5"/>
  <c r="BM13" i="5"/>
  <c r="BL12" i="5"/>
  <c r="AK12" i="5"/>
  <c r="AJ11" i="5"/>
  <c r="O11" i="5"/>
  <c r="P12" i="5"/>
  <c r="AC11" i="6" l="1"/>
  <c r="AD12" i="6"/>
  <c r="AD6" i="12"/>
  <c r="AC5" i="12"/>
  <c r="W7" i="12"/>
  <c r="V6" i="12"/>
  <c r="P7" i="12"/>
  <c r="O6" i="12"/>
  <c r="BT7" i="12"/>
  <c r="BS6" i="12"/>
  <c r="AR7" i="12"/>
  <c r="AQ6" i="12"/>
  <c r="AK6" i="12"/>
  <c r="AJ5" i="12"/>
  <c r="BF7" i="12"/>
  <c r="BE6" i="12"/>
  <c r="BM7" i="12"/>
  <c r="BL6" i="12"/>
  <c r="AY6" i="12"/>
  <c r="AX5" i="12"/>
  <c r="AD6" i="11"/>
  <c r="AC5" i="11"/>
  <c r="AK7" i="11"/>
  <c r="AJ6" i="11"/>
  <c r="BM8" i="11"/>
  <c r="BL7" i="11"/>
  <c r="BT8" i="11"/>
  <c r="BS7" i="11"/>
  <c r="P7" i="11"/>
  <c r="O6" i="11"/>
  <c r="AR7" i="11"/>
  <c r="AQ6" i="11"/>
  <c r="BF8" i="11"/>
  <c r="BE7" i="11"/>
  <c r="AY7" i="11"/>
  <c r="AX6" i="11"/>
  <c r="W7" i="11"/>
  <c r="V6" i="11"/>
  <c r="BT11" i="10"/>
  <c r="BS10" i="10"/>
  <c r="BF12" i="10"/>
  <c r="BE11" i="10"/>
  <c r="AR10" i="10"/>
  <c r="AQ9" i="10"/>
  <c r="P12" i="10"/>
  <c r="O11" i="10"/>
  <c r="W11" i="10"/>
  <c r="V10" i="10"/>
  <c r="AK12" i="10"/>
  <c r="AJ11" i="10"/>
  <c r="AY9" i="10"/>
  <c r="AX8" i="10"/>
  <c r="AD11" i="10"/>
  <c r="AC10" i="10"/>
  <c r="BM11" i="10"/>
  <c r="BL10" i="10"/>
  <c r="BT5" i="8"/>
  <c r="AD5" i="8"/>
  <c r="P6" i="8"/>
  <c r="O5" i="8"/>
  <c r="AR6" i="8"/>
  <c r="AY6" i="8"/>
  <c r="BF5" i="8"/>
  <c r="BM4" i="8"/>
  <c r="BL3" i="8"/>
  <c r="BM3" i="8" s="1"/>
  <c r="W6" i="8"/>
  <c r="AK5" i="8"/>
  <c r="BT11" i="7"/>
  <c r="BS10" i="7"/>
  <c r="AK11" i="7"/>
  <c r="AJ10" i="7"/>
  <c r="BM12" i="7"/>
  <c r="BL11" i="7"/>
  <c r="W12" i="7"/>
  <c r="V11" i="7"/>
  <c r="BF11" i="7"/>
  <c r="BE10" i="7"/>
  <c r="AR11" i="7"/>
  <c r="AQ10" i="7"/>
  <c r="AD12" i="7"/>
  <c r="AC11" i="7"/>
  <c r="AY11" i="7"/>
  <c r="AX10" i="7"/>
  <c r="P10" i="7"/>
  <c r="O9" i="7"/>
  <c r="BT11" i="6"/>
  <c r="BS10" i="6"/>
  <c r="AR12" i="6"/>
  <c r="AQ11" i="6"/>
  <c r="BF12" i="6"/>
  <c r="BE11" i="6"/>
  <c r="BM12" i="6"/>
  <c r="BL11" i="6"/>
  <c r="W12" i="6"/>
  <c r="V11" i="6"/>
  <c r="P12" i="6"/>
  <c r="O11" i="6"/>
  <c r="AK12" i="6"/>
  <c r="AJ11" i="6"/>
  <c r="AY12" i="6"/>
  <c r="AX11" i="6"/>
  <c r="BF12" i="5"/>
  <c r="BE11" i="5"/>
  <c r="AY12" i="5"/>
  <c r="AX11" i="5"/>
  <c r="AK11" i="5"/>
  <c r="AJ10" i="5"/>
  <c r="BM12" i="5"/>
  <c r="BL11" i="5"/>
  <c r="AR12" i="5"/>
  <c r="AQ11" i="5"/>
  <c r="W12" i="5"/>
  <c r="V11" i="5"/>
  <c r="BT12" i="5"/>
  <c r="BS11" i="5"/>
  <c r="AD12" i="5"/>
  <c r="AC11" i="5"/>
  <c r="O10" i="5"/>
  <c r="P11" i="5"/>
  <c r="AC10" i="6" l="1"/>
  <c r="AD11" i="6"/>
  <c r="BM6" i="12"/>
  <c r="BL5" i="12"/>
  <c r="AK5" i="12"/>
  <c r="AJ4" i="12"/>
  <c r="BT6" i="12"/>
  <c r="BS5" i="12"/>
  <c r="W6" i="12"/>
  <c r="V5" i="12"/>
  <c r="AY5" i="12"/>
  <c r="AX4" i="12"/>
  <c r="BF6" i="12"/>
  <c r="BE5" i="12"/>
  <c r="AR6" i="12"/>
  <c r="AQ5" i="12"/>
  <c r="P6" i="12"/>
  <c r="O5" i="12"/>
  <c r="AD5" i="12"/>
  <c r="AC4" i="12"/>
  <c r="AK6" i="11"/>
  <c r="AJ5" i="11"/>
  <c r="AY6" i="11"/>
  <c r="AX5" i="11"/>
  <c r="BT7" i="11"/>
  <c r="BS6" i="11"/>
  <c r="W6" i="11"/>
  <c r="V5" i="11"/>
  <c r="BF7" i="11"/>
  <c r="BE6" i="11"/>
  <c r="P6" i="11"/>
  <c r="O5" i="11"/>
  <c r="BM7" i="11"/>
  <c r="BL6" i="11"/>
  <c r="AD5" i="11"/>
  <c r="AC4" i="11"/>
  <c r="AR6" i="11"/>
  <c r="AQ5" i="11"/>
  <c r="AD10" i="10"/>
  <c r="AC9" i="10"/>
  <c r="AK11" i="10"/>
  <c r="AJ10" i="10"/>
  <c r="P11" i="10"/>
  <c r="O10" i="10"/>
  <c r="BF11" i="10"/>
  <c r="BE10" i="10"/>
  <c r="BM10" i="10"/>
  <c r="BL9" i="10"/>
  <c r="AY8" i="10"/>
  <c r="AX7" i="10"/>
  <c r="W10" i="10"/>
  <c r="V9" i="10"/>
  <c r="AR9" i="10"/>
  <c r="AQ8" i="10"/>
  <c r="BT10" i="10"/>
  <c r="BS9" i="10"/>
  <c r="AR5" i="8"/>
  <c r="AD4" i="8"/>
  <c r="AC3" i="8"/>
  <c r="AD3" i="8" s="1"/>
  <c r="W5" i="8"/>
  <c r="AK4" i="8"/>
  <c r="AJ3" i="8"/>
  <c r="AK3" i="8" s="1"/>
  <c r="AY5" i="8"/>
  <c r="P5" i="8"/>
  <c r="O4" i="8"/>
  <c r="BT4" i="8"/>
  <c r="BS3" i="8"/>
  <c r="BT3" i="8" s="1"/>
  <c r="BF4" i="8"/>
  <c r="BE3" i="8"/>
  <c r="BF3" i="8" s="1"/>
  <c r="BT10" i="7"/>
  <c r="BS9" i="7"/>
  <c r="W11" i="7"/>
  <c r="V10" i="7"/>
  <c r="AY10" i="7"/>
  <c r="AX9" i="7"/>
  <c r="BM11" i="7"/>
  <c r="BL10" i="7"/>
  <c r="P9" i="7"/>
  <c r="O8" i="7"/>
  <c r="AD11" i="7"/>
  <c r="AC10" i="7"/>
  <c r="BF10" i="7"/>
  <c r="BE9" i="7"/>
  <c r="AK10" i="7"/>
  <c r="AJ9" i="7"/>
  <c r="AR10" i="7"/>
  <c r="AQ9" i="7"/>
  <c r="P11" i="6"/>
  <c r="O10" i="6"/>
  <c r="BM11" i="6"/>
  <c r="BL10" i="6"/>
  <c r="AR11" i="6"/>
  <c r="AQ10" i="6"/>
  <c r="AY11" i="6"/>
  <c r="AX10" i="6"/>
  <c r="AK11" i="6"/>
  <c r="AJ10" i="6"/>
  <c r="W11" i="6"/>
  <c r="V10" i="6"/>
  <c r="BF11" i="6"/>
  <c r="BE10" i="6"/>
  <c r="BT10" i="6"/>
  <c r="BS9" i="6"/>
  <c r="BF11" i="5"/>
  <c r="BE10" i="5"/>
  <c r="W11" i="5"/>
  <c r="V10" i="5"/>
  <c r="BM11" i="5"/>
  <c r="BL10" i="5"/>
  <c r="BT11" i="5"/>
  <c r="BS10" i="5"/>
  <c r="AR11" i="5"/>
  <c r="AQ10" i="5"/>
  <c r="AK10" i="5"/>
  <c r="AJ9" i="5"/>
  <c r="AY11" i="5"/>
  <c r="AX10" i="5"/>
  <c r="AD11" i="5"/>
  <c r="AC10" i="5"/>
  <c r="O9" i="5"/>
  <c r="P10" i="5"/>
  <c r="AD10" i="6" l="1"/>
  <c r="AC9" i="6"/>
  <c r="P5" i="12"/>
  <c r="O4" i="12"/>
  <c r="BF5" i="12"/>
  <c r="BE4" i="12"/>
  <c r="W5" i="12"/>
  <c r="V4" i="12"/>
  <c r="AK4" i="12"/>
  <c r="AJ3" i="12"/>
  <c r="AK3" i="12" s="1"/>
  <c r="AD4" i="12"/>
  <c r="AC3" i="12"/>
  <c r="AD3" i="12" s="1"/>
  <c r="AR5" i="12"/>
  <c r="AQ4" i="12"/>
  <c r="AY4" i="12"/>
  <c r="AX3" i="12"/>
  <c r="AY3" i="12" s="1"/>
  <c r="BT5" i="12"/>
  <c r="BS4" i="12"/>
  <c r="BM5" i="12"/>
  <c r="BL4" i="12"/>
  <c r="AD4" i="11"/>
  <c r="AC3" i="11"/>
  <c r="AD3" i="11" s="1"/>
  <c r="AY5" i="11"/>
  <c r="AX4" i="11"/>
  <c r="W5" i="11"/>
  <c r="V4" i="11"/>
  <c r="AR5" i="11"/>
  <c r="AQ4" i="11"/>
  <c r="BM6" i="11"/>
  <c r="BL5" i="11"/>
  <c r="BF6" i="11"/>
  <c r="BE5" i="11"/>
  <c r="BT6" i="11"/>
  <c r="BS5" i="11"/>
  <c r="AK5" i="11"/>
  <c r="AJ4" i="11"/>
  <c r="P5" i="11"/>
  <c r="O4" i="11"/>
  <c r="AR8" i="10"/>
  <c r="AQ7" i="10"/>
  <c r="AY7" i="10"/>
  <c r="AX6" i="10"/>
  <c r="BF10" i="10"/>
  <c r="BE9" i="10"/>
  <c r="AK10" i="10"/>
  <c r="AJ9" i="10"/>
  <c r="BT9" i="10"/>
  <c r="BS8" i="10"/>
  <c r="W9" i="10"/>
  <c r="V8" i="10"/>
  <c r="BM9" i="10"/>
  <c r="BL8" i="10"/>
  <c r="P10" i="10"/>
  <c r="O9" i="10"/>
  <c r="AD9" i="10"/>
  <c r="AC8" i="10"/>
  <c r="P4" i="8"/>
  <c r="O3" i="8"/>
  <c r="P3" i="8" s="1"/>
  <c r="AY4" i="8"/>
  <c r="AX3" i="8"/>
  <c r="AY3" i="8" s="1"/>
  <c r="W4" i="8"/>
  <c r="V3" i="8"/>
  <c r="W3" i="8" s="1"/>
  <c r="AR4" i="8"/>
  <c r="AQ3" i="8"/>
  <c r="AR3" i="8" s="1"/>
  <c r="BT9" i="7"/>
  <c r="BS8" i="7"/>
  <c r="BF9" i="7"/>
  <c r="BE8" i="7"/>
  <c r="P8" i="7"/>
  <c r="O7" i="7"/>
  <c r="AR9" i="7"/>
  <c r="AQ8" i="7"/>
  <c r="AD10" i="7"/>
  <c r="AC9" i="7"/>
  <c r="BM10" i="7"/>
  <c r="BL9" i="7"/>
  <c r="W10" i="7"/>
  <c r="V9" i="7"/>
  <c r="AK9" i="7"/>
  <c r="AJ8" i="7"/>
  <c r="AY9" i="7"/>
  <c r="AX8" i="7"/>
  <c r="BF10" i="6"/>
  <c r="BE9" i="6"/>
  <c r="AR10" i="6"/>
  <c r="AQ9" i="6"/>
  <c r="BT9" i="6"/>
  <c r="BS8" i="6"/>
  <c r="AK10" i="6"/>
  <c r="AJ9" i="6"/>
  <c r="P10" i="6"/>
  <c r="O9" i="6"/>
  <c r="W10" i="6"/>
  <c r="V9" i="6"/>
  <c r="AY10" i="6"/>
  <c r="AX9" i="6"/>
  <c r="BM10" i="6"/>
  <c r="BL9" i="6"/>
  <c r="BF10" i="5"/>
  <c r="BE9" i="5"/>
  <c r="AY10" i="5"/>
  <c r="AX9" i="5"/>
  <c r="AK9" i="5"/>
  <c r="AJ8" i="5"/>
  <c r="W10" i="5"/>
  <c r="V9" i="5"/>
  <c r="AR10" i="5"/>
  <c r="AQ9" i="5"/>
  <c r="BM10" i="5"/>
  <c r="BL9" i="5"/>
  <c r="O8" i="5"/>
  <c r="P9" i="5"/>
  <c r="AD10" i="5"/>
  <c r="AC9" i="5"/>
  <c r="BT10" i="5"/>
  <c r="BS9" i="5"/>
  <c r="AD9" i="6" l="1"/>
  <c r="AC8" i="6"/>
  <c r="BT4" i="12"/>
  <c r="BS3" i="12"/>
  <c r="BT3" i="12" s="1"/>
  <c r="AR4" i="12"/>
  <c r="AQ3" i="12"/>
  <c r="AR3" i="12" s="1"/>
  <c r="BF4" i="12"/>
  <c r="BE3" i="12"/>
  <c r="BF3" i="12" s="1"/>
  <c r="BM4" i="12"/>
  <c r="BL3" i="12"/>
  <c r="BM3" i="12" s="1"/>
  <c r="W4" i="12"/>
  <c r="V3" i="12"/>
  <c r="W3" i="12" s="1"/>
  <c r="P4" i="12"/>
  <c r="O3" i="12"/>
  <c r="P3" i="12" s="1"/>
  <c r="AY4" i="11"/>
  <c r="AX3" i="11"/>
  <c r="AY3" i="11" s="1"/>
  <c r="AR4" i="11"/>
  <c r="AQ3" i="11"/>
  <c r="AR3" i="11" s="1"/>
  <c r="P4" i="11"/>
  <c r="O3" i="11"/>
  <c r="P3" i="11" s="1"/>
  <c r="BT5" i="11"/>
  <c r="BS4" i="11"/>
  <c r="BM5" i="11"/>
  <c r="BL4" i="11"/>
  <c r="W4" i="11"/>
  <c r="V3" i="11"/>
  <c r="W3" i="11" s="1"/>
  <c r="AK4" i="11"/>
  <c r="AJ3" i="11"/>
  <c r="AK3" i="11" s="1"/>
  <c r="BF5" i="11"/>
  <c r="BE4" i="11"/>
  <c r="P9" i="10"/>
  <c r="O8" i="10"/>
  <c r="W8" i="10"/>
  <c r="V7" i="10"/>
  <c r="AK9" i="10"/>
  <c r="AJ8" i="10"/>
  <c r="AY6" i="10"/>
  <c r="AX5" i="10"/>
  <c r="AD8" i="10"/>
  <c r="AC7" i="10"/>
  <c r="BT8" i="10"/>
  <c r="BS7" i="10"/>
  <c r="BF9" i="10"/>
  <c r="BE8" i="10"/>
  <c r="AR7" i="10"/>
  <c r="AQ6" i="10"/>
  <c r="BM8" i="10"/>
  <c r="BL7" i="10"/>
  <c r="BS7" i="7"/>
  <c r="BT8" i="7"/>
  <c r="AK8" i="7"/>
  <c r="AJ7" i="7"/>
  <c r="P7" i="7"/>
  <c r="O6" i="7"/>
  <c r="AY8" i="7"/>
  <c r="AX7" i="7"/>
  <c r="W9" i="7"/>
  <c r="V8" i="7"/>
  <c r="AD9" i="7"/>
  <c r="AC8" i="7"/>
  <c r="AR8" i="7"/>
  <c r="AQ7" i="7"/>
  <c r="BF8" i="7"/>
  <c r="BE7" i="7"/>
  <c r="BM9" i="7"/>
  <c r="BL8" i="7"/>
  <c r="BM9" i="6"/>
  <c r="BL8" i="6"/>
  <c r="AK9" i="6"/>
  <c r="AJ8" i="6"/>
  <c r="BF9" i="6"/>
  <c r="BE8" i="6"/>
  <c r="AY9" i="6"/>
  <c r="AX8" i="6"/>
  <c r="P9" i="6"/>
  <c r="O8" i="6"/>
  <c r="AR9" i="6"/>
  <c r="AQ8" i="6"/>
  <c r="W9" i="6"/>
  <c r="V8" i="6"/>
  <c r="BT8" i="6"/>
  <c r="BS7" i="6"/>
  <c r="BE8" i="5"/>
  <c r="BF9" i="5"/>
  <c r="O7" i="5"/>
  <c r="P8" i="5"/>
  <c r="AD9" i="5"/>
  <c r="AC8" i="5"/>
  <c r="BT9" i="5"/>
  <c r="BS8" i="5"/>
  <c r="AR9" i="5"/>
  <c r="AQ8" i="5"/>
  <c r="AK8" i="5"/>
  <c r="AJ7" i="5"/>
  <c r="AY9" i="5"/>
  <c r="AX8" i="5"/>
  <c r="BM9" i="5"/>
  <c r="BL8" i="5"/>
  <c r="W9" i="5"/>
  <c r="V8" i="5"/>
  <c r="AD8" i="6" l="1"/>
  <c r="AC7" i="6"/>
  <c r="BF4" i="11"/>
  <c r="BE3" i="11"/>
  <c r="BF3" i="11" s="1"/>
  <c r="BT4" i="11"/>
  <c r="BS3" i="11"/>
  <c r="BT3" i="11" s="1"/>
  <c r="BM4" i="11"/>
  <c r="BL3" i="11"/>
  <c r="BM3" i="11" s="1"/>
  <c r="AR6" i="10"/>
  <c r="AQ5" i="10"/>
  <c r="BT7" i="10"/>
  <c r="BS6" i="10"/>
  <c r="AY5" i="10"/>
  <c r="AX4" i="10"/>
  <c r="W7" i="10"/>
  <c r="V6" i="10"/>
  <c r="BM7" i="10"/>
  <c r="BL6" i="10"/>
  <c r="BF8" i="10"/>
  <c r="BE7" i="10"/>
  <c r="AD7" i="10"/>
  <c r="AC6" i="10"/>
  <c r="AK8" i="10"/>
  <c r="AJ7" i="10"/>
  <c r="P8" i="10"/>
  <c r="O7" i="10"/>
  <c r="BT7" i="7"/>
  <c r="BS6" i="7"/>
  <c r="BF7" i="7"/>
  <c r="BE6" i="7"/>
  <c r="AK7" i="7"/>
  <c r="AJ6" i="7"/>
  <c r="BM8" i="7"/>
  <c r="BL7" i="7"/>
  <c r="AR7" i="7"/>
  <c r="AQ6" i="7"/>
  <c r="W8" i="7"/>
  <c r="V7" i="7"/>
  <c r="P6" i="7"/>
  <c r="O5" i="7"/>
  <c r="AD8" i="7"/>
  <c r="AC7" i="7"/>
  <c r="AY7" i="7"/>
  <c r="AX6" i="7"/>
  <c r="BT7" i="6"/>
  <c r="BS6" i="6"/>
  <c r="AR8" i="6"/>
  <c r="AQ7" i="6"/>
  <c r="AY8" i="6"/>
  <c r="AX7" i="6"/>
  <c r="AK8" i="6"/>
  <c r="AJ7" i="6"/>
  <c r="W8" i="6"/>
  <c r="V7" i="6"/>
  <c r="P8" i="6"/>
  <c r="O7" i="6"/>
  <c r="BF8" i="6"/>
  <c r="BE7" i="6"/>
  <c r="BM8" i="6"/>
  <c r="BL7" i="6"/>
  <c r="BF8" i="5"/>
  <c r="BE7" i="5"/>
  <c r="W8" i="5"/>
  <c r="V7" i="5"/>
  <c r="AR8" i="5"/>
  <c r="AQ7" i="5"/>
  <c r="O6" i="5"/>
  <c r="P7" i="5"/>
  <c r="BM8" i="5"/>
  <c r="BL7" i="5"/>
  <c r="AD8" i="5"/>
  <c r="AC7" i="5"/>
  <c r="AY8" i="5"/>
  <c r="AX7" i="5"/>
  <c r="AK7" i="5"/>
  <c r="AJ6" i="5"/>
  <c r="BT8" i="5"/>
  <c r="BS7" i="5"/>
  <c r="AC6" i="6" l="1"/>
  <c r="AD7" i="6"/>
  <c r="AK7" i="10"/>
  <c r="AJ6" i="10"/>
  <c r="BF7" i="10"/>
  <c r="BE6" i="10"/>
  <c r="W6" i="10"/>
  <c r="V5" i="10"/>
  <c r="BT6" i="10"/>
  <c r="BS5" i="10"/>
  <c r="P7" i="10"/>
  <c r="O6" i="10"/>
  <c r="AD6" i="10"/>
  <c r="AC5" i="10"/>
  <c r="BM6" i="10"/>
  <c r="BL5" i="10"/>
  <c r="AY4" i="10"/>
  <c r="AX3" i="10"/>
  <c r="AY3" i="10" s="1"/>
  <c r="AR5" i="10"/>
  <c r="AQ4" i="10"/>
  <c r="BT6" i="7"/>
  <c r="BS5" i="7"/>
  <c r="P5" i="7"/>
  <c r="O4" i="7"/>
  <c r="AD7" i="7"/>
  <c r="AC6" i="7"/>
  <c r="AK6" i="7"/>
  <c r="AJ5" i="7"/>
  <c r="AY6" i="7"/>
  <c r="AX5" i="7"/>
  <c r="W7" i="7"/>
  <c r="V6" i="7"/>
  <c r="BM7" i="7"/>
  <c r="BL6" i="7"/>
  <c r="BF6" i="7"/>
  <c r="BE5" i="7"/>
  <c r="AR6" i="7"/>
  <c r="AQ5" i="7"/>
  <c r="BF7" i="6"/>
  <c r="BE6" i="6"/>
  <c r="AK7" i="6"/>
  <c r="AJ6" i="6"/>
  <c r="P7" i="6"/>
  <c r="O6" i="6"/>
  <c r="BT6" i="6"/>
  <c r="BS5" i="6"/>
  <c r="W7" i="6"/>
  <c r="V6" i="6"/>
  <c r="AR7" i="6"/>
  <c r="AQ6" i="6"/>
  <c r="BM7" i="6"/>
  <c r="BL6" i="6"/>
  <c r="AY7" i="6"/>
  <c r="AX6" i="6"/>
  <c r="BE6" i="5"/>
  <c r="BF7" i="5"/>
  <c r="BT7" i="5"/>
  <c r="BS6" i="5"/>
  <c r="AD7" i="5"/>
  <c r="AC6" i="5"/>
  <c r="W7" i="5"/>
  <c r="V6" i="5"/>
  <c r="O5" i="5"/>
  <c r="P6" i="5"/>
  <c r="AK6" i="5"/>
  <c r="AJ5" i="5"/>
  <c r="AR7" i="5"/>
  <c r="AQ6" i="5"/>
  <c r="AY7" i="5"/>
  <c r="AX6" i="5"/>
  <c r="BM7" i="5"/>
  <c r="BL6" i="5"/>
  <c r="AD6" i="6" l="1"/>
  <c r="AC5" i="6"/>
  <c r="AD5" i="10"/>
  <c r="AC4" i="10"/>
  <c r="BT5" i="10"/>
  <c r="BS4" i="10"/>
  <c r="BF6" i="10"/>
  <c r="BE5" i="10"/>
  <c r="AR4" i="10"/>
  <c r="AQ3" i="10"/>
  <c r="AR3" i="10" s="1"/>
  <c r="BM5" i="10"/>
  <c r="BL4" i="10"/>
  <c r="P6" i="10"/>
  <c r="O5" i="10"/>
  <c r="W5" i="10"/>
  <c r="V4" i="10"/>
  <c r="AK6" i="10"/>
  <c r="AJ5" i="10"/>
  <c r="BT5" i="7"/>
  <c r="BS4" i="7"/>
  <c r="BF5" i="7"/>
  <c r="BE4" i="7"/>
  <c r="W6" i="7"/>
  <c r="V5" i="7"/>
  <c r="AY5" i="7"/>
  <c r="AX4" i="7"/>
  <c r="AR5" i="7"/>
  <c r="AQ4" i="7"/>
  <c r="BM6" i="7"/>
  <c r="BL5" i="7"/>
  <c r="AK5" i="7"/>
  <c r="AJ4" i="7"/>
  <c r="P4" i="7"/>
  <c r="O3" i="7"/>
  <c r="P3" i="7" s="1"/>
  <c r="AD6" i="7"/>
  <c r="AC5" i="7"/>
  <c r="BT5" i="6"/>
  <c r="BS4" i="6"/>
  <c r="P6" i="6"/>
  <c r="O5" i="6"/>
  <c r="AR6" i="6"/>
  <c r="AQ5" i="6"/>
  <c r="AK6" i="6"/>
  <c r="AJ5" i="6"/>
  <c r="AY6" i="6"/>
  <c r="AX5" i="6"/>
  <c r="BM6" i="6"/>
  <c r="BL5" i="6"/>
  <c r="W6" i="6"/>
  <c r="V5" i="6"/>
  <c r="BF6" i="6"/>
  <c r="BE5" i="6"/>
  <c r="BE5" i="5"/>
  <c r="BF6" i="5"/>
  <c r="AK5" i="5"/>
  <c r="AJ4" i="5"/>
  <c r="BT6" i="5"/>
  <c r="BS5" i="5"/>
  <c r="AR6" i="5"/>
  <c r="AQ5" i="5"/>
  <c r="AD6" i="5"/>
  <c r="AC5" i="5"/>
  <c r="BM6" i="5"/>
  <c r="BL5" i="5"/>
  <c r="W6" i="5"/>
  <c r="V5" i="5"/>
  <c r="AY6" i="5"/>
  <c r="AX5" i="5"/>
  <c r="O4" i="5"/>
  <c r="P5" i="5"/>
  <c r="AD5" i="6" l="1"/>
  <c r="AC4" i="6"/>
  <c r="P5" i="10"/>
  <c r="O4" i="10"/>
  <c r="BT4" i="10"/>
  <c r="BS3" i="10"/>
  <c r="BT3" i="10" s="1"/>
  <c r="AK5" i="10"/>
  <c r="AJ4" i="10"/>
  <c r="W4" i="10"/>
  <c r="V3" i="10"/>
  <c r="W3" i="10" s="1"/>
  <c r="BM4" i="10"/>
  <c r="BL3" i="10"/>
  <c r="BM3" i="10" s="1"/>
  <c r="BF5" i="10"/>
  <c r="BE4" i="10"/>
  <c r="AD4" i="10"/>
  <c r="AC3" i="10"/>
  <c r="AD3" i="10" s="1"/>
  <c r="BT4" i="7"/>
  <c r="BS3" i="7"/>
  <c r="BT3" i="7" s="1"/>
  <c r="AR4" i="7"/>
  <c r="AQ3" i="7"/>
  <c r="AR3" i="7" s="1"/>
  <c r="AD5" i="7"/>
  <c r="AC4" i="7"/>
  <c r="W5" i="7"/>
  <c r="V4" i="7"/>
  <c r="BM5" i="7"/>
  <c r="BL4" i="7"/>
  <c r="AY4" i="7"/>
  <c r="AX3" i="7"/>
  <c r="AY3" i="7" s="1"/>
  <c r="BF4" i="7"/>
  <c r="BE3" i="7"/>
  <c r="BF3" i="7" s="1"/>
  <c r="AK4" i="7"/>
  <c r="AJ3" i="7"/>
  <c r="AK3" i="7" s="1"/>
  <c r="W5" i="6"/>
  <c r="V4" i="6"/>
  <c r="AY5" i="6"/>
  <c r="AX4" i="6"/>
  <c r="AR5" i="6"/>
  <c r="AQ4" i="6"/>
  <c r="BF5" i="6"/>
  <c r="BE4" i="6"/>
  <c r="BM5" i="6"/>
  <c r="BL4" i="6"/>
  <c r="AK5" i="6"/>
  <c r="AJ4" i="6"/>
  <c r="P5" i="6"/>
  <c r="O4" i="6"/>
  <c r="BT4" i="6"/>
  <c r="BS3" i="6"/>
  <c r="BT3" i="6" s="1"/>
  <c r="BE4" i="5"/>
  <c r="BF5" i="5"/>
  <c r="BM5" i="5"/>
  <c r="BL4" i="5"/>
  <c r="AK4" i="5"/>
  <c r="AJ3" i="5"/>
  <c r="AK3" i="5" s="1"/>
  <c r="BT5" i="5"/>
  <c r="BS4" i="5"/>
  <c r="W5" i="5"/>
  <c r="V4" i="5"/>
  <c r="AR5" i="5"/>
  <c r="AQ4" i="5"/>
  <c r="P4" i="5"/>
  <c r="O3" i="5"/>
  <c r="P3" i="5" s="1"/>
  <c r="AY5" i="5"/>
  <c r="AX4" i="5"/>
  <c r="AD5" i="5"/>
  <c r="AC4" i="5"/>
  <c r="AC3" i="6" l="1"/>
  <c r="AD3" i="6" s="1"/>
  <c r="AD4" i="6"/>
  <c r="BF4" i="10"/>
  <c r="BE3" i="10"/>
  <c r="BF3" i="10" s="1"/>
  <c r="P4" i="10"/>
  <c r="O3" i="10"/>
  <c r="P3" i="10" s="1"/>
  <c r="AK4" i="10"/>
  <c r="AJ3" i="10"/>
  <c r="AK3" i="10" s="1"/>
  <c r="BM4" i="7"/>
  <c r="BL3" i="7"/>
  <c r="BM3" i="7" s="1"/>
  <c r="W4" i="7"/>
  <c r="V3" i="7"/>
  <c r="W3" i="7" s="1"/>
  <c r="AD4" i="7"/>
  <c r="AC3" i="7"/>
  <c r="AD3" i="7" s="1"/>
  <c r="AK4" i="6"/>
  <c r="AJ3" i="6"/>
  <c r="AK3" i="6" s="1"/>
  <c r="BF4" i="6"/>
  <c r="BE3" i="6"/>
  <c r="BF3" i="6" s="1"/>
  <c r="AR4" i="6"/>
  <c r="AQ3" i="6"/>
  <c r="AR3" i="6" s="1"/>
  <c r="AY4" i="6"/>
  <c r="AX3" i="6"/>
  <c r="AY3" i="6" s="1"/>
  <c r="P4" i="6"/>
  <c r="O3" i="6"/>
  <c r="P3" i="6" s="1"/>
  <c r="BM4" i="6"/>
  <c r="BL3" i="6"/>
  <c r="BM3" i="6" s="1"/>
  <c r="W4" i="6"/>
  <c r="V3" i="6"/>
  <c r="W3" i="6" s="1"/>
  <c r="BF4" i="5"/>
  <c r="BE3" i="5"/>
  <c r="BF3" i="5" s="1"/>
  <c r="AR4" i="5"/>
  <c r="AQ3" i="5"/>
  <c r="AR3" i="5" s="1"/>
  <c r="BM4" i="5"/>
  <c r="BL3" i="5"/>
  <c r="BM3" i="5" s="1"/>
  <c r="AY4" i="5"/>
  <c r="AX3" i="5"/>
  <c r="AY3" i="5" s="1"/>
  <c r="BT4" i="5"/>
  <c r="BS3" i="5"/>
  <c r="BT3" i="5" s="1"/>
  <c r="AD4" i="5"/>
  <c r="AC3" i="5"/>
  <c r="AD3" i="5" s="1"/>
  <c r="W4" i="5"/>
  <c r="V3" i="5"/>
  <c r="W3" i="5" s="1"/>
</calcChain>
</file>

<file path=xl/sharedStrings.xml><?xml version="1.0" encoding="utf-8"?>
<sst xmlns="http://schemas.openxmlformats.org/spreadsheetml/2006/main" count="574" uniqueCount="62">
  <si>
    <t>Mw (bin)</t>
  </si>
  <si>
    <t>Annual rate of exceedance</t>
  </si>
  <si>
    <t>Section 1</t>
  </si>
  <si>
    <t>Section 2</t>
  </si>
  <si>
    <t>Section 3</t>
  </si>
  <si>
    <t>Section 4</t>
  </si>
  <si>
    <t>Section 5</t>
  </si>
  <si>
    <t>Section 6</t>
  </si>
  <si>
    <t>Section 7</t>
  </si>
  <si>
    <t>Section 8</t>
  </si>
  <si>
    <t>U</t>
  </si>
  <si>
    <t>P</t>
  </si>
  <si>
    <t>L</t>
  </si>
  <si>
    <t>Section</t>
  </si>
  <si>
    <t>Depth to top km
(input)</t>
  </si>
  <si>
    <t>Depth to base
(input)</t>
  </si>
  <si>
    <t>est</t>
  </si>
  <si>
    <t>Pagani</t>
  </si>
  <si>
    <t>Value</t>
  </si>
  <si>
    <t>Wt</t>
  </si>
  <si>
    <t>~Hayes2018</t>
  </si>
  <si>
    <t>Greater than 100% means the SR/Area model has more Mo' than the Pagani MFD.  This is a good ness of fit and depends on the input variables here.</t>
  </si>
  <si>
    <t>Total slip rate (on fault) mm/yr
(input)</t>
  </si>
  <si>
    <t>Coupling coefficient
(input)</t>
  </si>
  <si>
    <t>Length km
(input)</t>
  </si>
  <si>
    <t>Effective Slip Rate (ESR) mm/yr
(Computed)</t>
  </si>
  <si>
    <t>Mo' by scenario with wt (Nm/yr)
(computed)</t>
  </si>
  <si>
    <t>ESR-U+A-U</t>
  </si>
  <si>
    <t>ESR-U+A-P</t>
  </si>
  <si>
    <t>ESR-U+A-L</t>
  </si>
  <si>
    <t>ESR-P+A-U</t>
  </si>
  <si>
    <t>ESR-P+A-P</t>
  </si>
  <si>
    <t>ESR-P+A-L</t>
  </si>
  <si>
    <t>ESR-L+A-U</t>
  </si>
  <si>
    <t>ESR-L+A-P</t>
  </si>
  <si>
    <t>ESR-L+A-L</t>
  </si>
  <si>
    <t>p*1.1</t>
  </si>
  <si>
    <t>p*0.9</t>
  </si>
  <si>
    <t>Analysis of input (Graphs below)</t>
  </si>
  <si>
    <t>Annual rate of occurrence</t>
  </si>
  <si>
    <t>Recurrence interval events exceeding  (years)</t>
  </si>
  <si>
    <t>Mo</t>
  </si>
  <si>
    <t>M0'</t>
  </si>
  <si>
    <t>Cumulative Mo'</t>
  </si>
  <si>
    <t>Cumulative Mo' %</t>
  </si>
  <si>
    <t>Scaled Mo'</t>
  </si>
  <si>
    <t>Scaled Mo cumulative</t>
  </si>
  <si>
    <t>Annual Rate of exceedance</t>
  </si>
  <si>
    <t xml:space="preserve">Weighted Annual rate of occurrence </t>
  </si>
  <si>
    <t>Scenarios</t>
  </si>
  <si>
    <t>Target Mo'</t>
  </si>
  <si>
    <t>Scenario Wt</t>
  </si>
  <si>
    <t>Check of targets versus digitised MFD</t>
  </si>
  <si>
    <t>Greater than 100% means the SR/Area model has more Mo' than the Pagani MFD</t>
  </si>
  <si>
    <t>Weighted avg</t>
  </si>
  <si>
    <t>Sct 2</t>
  </si>
  <si>
    <t>Range of % Pagani MFD</t>
  </si>
  <si>
    <t>Sct 3</t>
  </si>
  <si>
    <t>Sct 4</t>
  </si>
  <si>
    <t>(WEIGHTED COMBO, I.E., U = 0.5*UP+0.5*PU)
Area (km2)
(input)</t>
  </si>
  <si>
    <t>^ Upper limited to 1</t>
  </si>
  <si>
    <t>Pagani et al. 2021: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</si>
</sst>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E+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2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2" borderId="0" xfId="0" applyFill="1"/>
    <xf numFmtId="1" fontId="0" fillId="0" borderId="0" xfId="0" applyNumberFormat="1"/>
    <xf numFmtId="0" fontId="2" fillId="0" borderId="0" xfId="0" applyFont="1"/>
    <xf numFmtId="9" fontId="0" fillId="0" borderId="0" xfId="1" applyFont="1"/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0" fillId="3" borderId="0" xfId="0" applyFill="1"/>
    <xf numFmtId="0" fontId="2" fillId="2" borderId="0" xfId="0" applyFont="1" applyFill="1" applyAlignment="1">
      <alignment wrapText="1"/>
    </xf>
    <xf numFmtId="0" fontId="0" fillId="5" borderId="0" xfId="0" applyFill="1"/>
    <xf numFmtId="9" fontId="0" fillId="0" borderId="0" xfId="1" applyFont="1" applyFill="1" applyBorder="1"/>
    <xf numFmtId="9" fontId="0" fillId="0" borderId="0" xfId="1" applyFont="1" applyFill="1"/>
    <xf numFmtId="164" fontId="0" fillId="0" borderId="0" xfId="0" applyNumberFormat="1"/>
    <xf numFmtId="165" fontId="0" fillId="0" borderId="0" xfId="0" applyNumberFormat="1"/>
    <xf numFmtId="9" fontId="0" fillId="0" borderId="0" xfId="0" applyNumberFormat="1"/>
    <xf numFmtId="0" fontId="3" fillId="0" borderId="0" xfId="0" applyFont="1"/>
    <xf numFmtId="0" fontId="0" fillId="0" borderId="0" xfId="0" applyAlignment="1">
      <alignment wrapText="1"/>
    </xf>
    <xf numFmtId="11" fontId="0" fillId="0" borderId="0" xfId="0" applyNumberFormat="1"/>
    <xf numFmtId="0" fontId="2" fillId="0" borderId="8" xfId="0" applyFont="1" applyBorder="1" applyAlignment="1">
      <alignment horizontal="left"/>
    </xf>
    <xf numFmtId="0" fontId="0" fillId="0" borderId="8" xfId="0" applyBorder="1"/>
    <xf numFmtId="0" fontId="2" fillId="0" borderId="0" xfId="0" applyFont="1" applyAlignment="1">
      <alignment horizontal="left"/>
    </xf>
    <xf numFmtId="9" fontId="4" fillId="0" borderId="0" xfId="0" applyNumberFormat="1" applyFont="1" applyAlignment="1">
      <alignment horizontal="left"/>
    </xf>
    <xf numFmtId="2" fontId="0" fillId="0" borderId="0" xfId="0" applyNumberForma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3" fillId="2" borderId="0" xfId="0" applyFont="1" applyFill="1"/>
    <xf numFmtId="0" fontId="6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323496259682573"/>
          <c:y val="4.4914544373850826E-2"/>
          <c:w val="0.64790068987077087"/>
          <c:h val="0.68922787585450096"/>
        </c:manualLayout>
      </c:layout>
      <c:scatterChart>
        <c:scatterStyle val="lineMarker"/>
        <c:varyColors val="0"/>
        <c:ser>
          <c:idx val="1"/>
          <c:order val="1"/>
          <c:tx>
            <c:v>Section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Digitising!$B$3:$B$39</c:f>
              <c:numCache>
                <c:formatCode>General</c:formatCode>
                <c:ptCount val="37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  <c:pt idx="28">
                  <c:v>8.7999999999999901</c:v>
                </c:pt>
                <c:pt idx="29">
                  <c:v>8.8999999999999897</c:v>
                </c:pt>
                <c:pt idx="30">
                  <c:v>8.9999999999999893</c:v>
                </c:pt>
                <c:pt idx="31">
                  <c:v>9.0999999999999908</c:v>
                </c:pt>
                <c:pt idx="32">
                  <c:v>9.1999999999999904</c:v>
                </c:pt>
                <c:pt idx="33">
                  <c:v>9.2999999999999901</c:v>
                </c:pt>
                <c:pt idx="34">
                  <c:v>9.3999999999999897</c:v>
                </c:pt>
                <c:pt idx="35">
                  <c:v>9.4999999999999893</c:v>
                </c:pt>
                <c:pt idx="36">
                  <c:v>9.5999999999999908</c:v>
                </c:pt>
              </c:numCache>
              <c:extLst xmlns:c15="http://schemas.microsoft.com/office/drawing/2012/chart"/>
            </c:numRef>
          </c:xVal>
          <c:yVal>
            <c:numRef>
              <c:f>Digitising!$E$3:$E$39</c:f>
              <c:numCache>
                <c:formatCode>General</c:formatCode>
                <c:ptCount val="37"/>
                <c:pt idx="0">
                  <c:v>0.25</c:v>
                </c:pt>
                <c:pt idx="1">
                  <c:v>0.2</c:v>
                </c:pt>
                <c:pt idx="2">
                  <c:v>0.16</c:v>
                </c:pt>
                <c:pt idx="3">
                  <c:v>0.125</c:v>
                </c:pt>
                <c:pt idx="4">
                  <c:v>0.1</c:v>
                </c:pt>
                <c:pt idx="5">
                  <c:v>0.08</c:v>
                </c:pt>
                <c:pt idx="6">
                  <c:v>6.3E-2</c:v>
                </c:pt>
                <c:pt idx="7">
                  <c:v>0.05</c:v>
                </c:pt>
                <c:pt idx="8">
                  <c:v>0.04</c:v>
                </c:pt>
                <c:pt idx="9">
                  <c:v>3.2000000000000001E-2</c:v>
                </c:pt>
                <c:pt idx="10">
                  <c:v>2.7E-2</c:v>
                </c:pt>
                <c:pt idx="11">
                  <c:v>2.1999999999999999E-2</c:v>
                </c:pt>
                <c:pt idx="12">
                  <c:v>1.7999999999999999E-2</c:v>
                </c:pt>
                <c:pt idx="13">
                  <c:v>1.4999999999999999E-2</c:v>
                </c:pt>
                <c:pt idx="14">
                  <c:v>1.2E-2</c:v>
                </c:pt>
                <c:pt idx="15">
                  <c:v>0.01</c:v>
                </c:pt>
                <c:pt idx="16">
                  <c:v>8.9999999999999993E-3</c:v>
                </c:pt>
                <c:pt idx="17">
                  <c:v>8.0000000000000002E-3</c:v>
                </c:pt>
                <c:pt idx="18">
                  <c:v>7.0000000000000001E-3</c:v>
                </c:pt>
                <c:pt idx="19">
                  <c:v>6.1000000000000004E-3</c:v>
                </c:pt>
                <c:pt idx="20">
                  <c:v>5.4999999999999997E-3</c:v>
                </c:pt>
                <c:pt idx="21">
                  <c:v>5.1000000000000004E-3</c:v>
                </c:pt>
                <c:pt idx="22">
                  <c:v>4.7999999999999996E-3</c:v>
                </c:pt>
                <c:pt idx="23">
                  <c:v>4.5999999999999999E-3</c:v>
                </c:pt>
                <c:pt idx="24">
                  <c:v>4.3E-3</c:v>
                </c:pt>
                <c:pt idx="25">
                  <c:v>4.1000000000000003E-3</c:v>
                </c:pt>
                <c:pt idx="26">
                  <c:v>3.8E-3</c:v>
                </c:pt>
                <c:pt idx="27">
                  <c:v>3.3E-3</c:v>
                </c:pt>
                <c:pt idx="28">
                  <c:v>2.7499999999999998E-3</c:v>
                </c:pt>
                <c:pt idx="29">
                  <c:v>2.2000000000000001E-3</c:v>
                </c:pt>
                <c:pt idx="30">
                  <c:v>1.6000000000000001E-3</c:v>
                </c:pt>
                <c:pt idx="31">
                  <c:v>1.0499999999999999E-3</c:v>
                </c:pt>
                <c:pt idx="32">
                  <c:v>6.3000000000000003E-4</c:v>
                </c:pt>
                <c:pt idx="33">
                  <c:v>3.5E-4</c:v>
                </c:pt>
                <c:pt idx="34">
                  <c:v>1.55E-4</c:v>
                </c:pt>
                <c:pt idx="35">
                  <c:v>6.0000000000000002E-5</c:v>
                </c:pt>
                <c:pt idx="36">
                  <c:v>2.0000000000000002E-5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674A-4D7E-8D40-AD939604F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56040"/>
        <c:axId val="11138580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Digitising!$D$2</c15:sqref>
                        </c15:formulaRef>
                      </c:ext>
                    </c:extLst>
                    <c:strCache>
                      <c:ptCount val="1"/>
                      <c:pt idx="0">
                        <c:v>Section 2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Digitising!$B$3:$B$43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6</c:v>
                      </c:pt>
                      <c:pt idx="1">
                        <c:v>6.1</c:v>
                      </c:pt>
                      <c:pt idx="2">
                        <c:v>6.2</c:v>
                      </c:pt>
                      <c:pt idx="3">
                        <c:v>6.3</c:v>
                      </c:pt>
                      <c:pt idx="4">
                        <c:v>6.4</c:v>
                      </c:pt>
                      <c:pt idx="5">
                        <c:v>6.5</c:v>
                      </c:pt>
                      <c:pt idx="6">
                        <c:v>6.6</c:v>
                      </c:pt>
                      <c:pt idx="7">
                        <c:v>6.7</c:v>
                      </c:pt>
                      <c:pt idx="8">
                        <c:v>6.8</c:v>
                      </c:pt>
                      <c:pt idx="9">
                        <c:v>6.9</c:v>
                      </c:pt>
                      <c:pt idx="10">
                        <c:v>7</c:v>
                      </c:pt>
                      <c:pt idx="11">
                        <c:v>7.1</c:v>
                      </c:pt>
                      <c:pt idx="12">
                        <c:v>7.2</c:v>
                      </c:pt>
                      <c:pt idx="13">
                        <c:v>7.3</c:v>
                      </c:pt>
                      <c:pt idx="14">
                        <c:v>7.4</c:v>
                      </c:pt>
                      <c:pt idx="15">
                        <c:v>7.4999999999999902</c:v>
                      </c:pt>
                      <c:pt idx="16">
                        <c:v>7.5999999999999899</c:v>
                      </c:pt>
                      <c:pt idx="17">
                        <c:v>7.6999999999999904</c:v>
                      </c:pt>
                      <c:pt idx="18">
                        <c:v>7.7999999999999901</c:v>
                      </c:pt>
                      <c:pt idx="19">
                        <c:v>7.8999999999999897</c:v>
                      </c:pt>
                      <c:pt idx="20">
                        <c:v>7.9999999999999902</c:v>
                      </c:pt>
                      <c:pt idx="21">
                        <c:v>8.0999999999999908</c:v>
                      </c:pt>
                      <c:pt idx="22">
                        <c:v>8.1999999999999904</c:v>
                      </c:pt>
                      <c:pt idx="23">
                        <c:v>8.2999999999999901</c:v>
                      </c:pt>
                      <c:pt idx="24">
                        <c:v>8.3999999999999897</c:v>
                      </c:pt>
                      <c:pt idx="25">
                        <c:v>8.4999999999999893</c:v>
                      </c:pt>
                      <c:pt idx="26">
                        <c:v>8.5999999999999908</c:v>
                      </c:pt>
                      <c:pt idx="27">
                        <c:v>8.6999999999999904</c:v>
                      </c:pt>
                      <c:pt idx="28">
                        <c:v>8.7999999999999901</c:v>
                      </c:pt>
                      <c:pt idx="29">
                        <c:v>8.8999999999999897</c:v>
                      </c:pt>
                      <c:pt idx="30">
                        <c:v>8.9999999999999893</c:v>
                      </c:pt>
                      <c:pt idx="31">
                        <c:v>9.0999999999999908</c:v>
                      </c:pt>
                      <c:pt idx="32">
                        <c:v>9.1999999999999904</c:v>
                      </c:pt>
                      <c:pt idx="33">
                        <c:v>9.2999999999999901</c:v>
                      </c:pt>
                      <c:pt idx="34">
                        <c:v>9.3999999999999897</c:v>
                      </c:pt>
                      <c:pt idx="35">
                        <c:v>9.4999999999999893</c:v>
                      </c:pt>
                      <c:pt idx="36">
                        <c:v>9.5999999999999908</c:v>
                      </c:pt>
                      <c:pt idx="37">
                        <c:v>9.6999999999999904</c:v>
                      </c:pt>
                      <c:pt idx="38">
                        <c:v>9.7999999999999901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Digitising!$D$3:$D$43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0.8</c:v>
                      </c:pt>
                      <c:pt idx="1">
                        <c:v>0.67</c:v>
                      </c:pt>
                      <c:pt idx="2">
                        <c:v>0.56999999999999995</c:v>
                      </c:pt>
                      <c:pt idx="3">
                        <c:v>0.48</c:v>
                      </c:pt>
                      <c:pt idx="4">
                        <c:v>0.4</c:v>
                      </c:pt>
                      <c:pt idx="5">
                        <c:v>0.34</c:v>
                      </c:pt>
                      <c:pt idx="6">
                        <c:v>0.28999999999999998</c:v>
                      </c:pt>
                      <c:pt idx="7">
                        <c:v>0.24</c:v>
                      </c:pt>
                      <c:pt idx="8">
                        <c:v>0.2</c:v>
                      </c:pt>
                      <c:pt idx="9">
                        <c:v>0.16</c:v>
                      </c:pt>
                      <c:pt idx="10">
                        <c:v>0.14000000000000001</c:v>
                      </c:pt>
                      <c:pt idx="11">
                        <c:v>0.12</c:v>
                      </c:pt>
                      <c:pt idx="12">
                        <c:v>0.1</c:v>
                      </c:pt>
                      <c:pt idx="13">
                        <c:v>0.08</c:v>
                      </c:pt>
                      <c:pt idx="14">
                        <c:v>6.8000000000000005E-2</c:v>
                      </c:pt>
                      <c:pt idx="15">
                        <c:v>5.8000000000000003E-2</c:v>
                      </c:pt>
                      <c:pt idx="16">
                        <c:v>4.8000000000000001E-2</c:v>
                      </c:pt>
                      <c:pt idx="17">
                        <c:v>0.04</c:v>
                      </c:pt>
                      <c:pt idx="18">
                        <c:v>3.3000000000000002E-2</c:v>
                      </c:pt>
                      <c:pt idx="19">
                        <c:v>2.8000000000000001E-2</c:v>
                      </c:pt>
                      <c:pt idx="20">
                        <c:v>2.3E-2</c:v>
                      </c:pt>
                      <c:pt idx="21">
                        <c:v>1.9E-2</c:v>
                      </c:pt>
                      <c:pt idx="22">
                        <c:v>1.6E-2</c:v>
                      </c:pt>
                      <c:pt idx="23">
                        <c:v>1.2999999999999999E-2</c:v>
                      </c:pt>
                      <c:pt idx="24">
                        <c:v>1.0999999999999999E-2</c:v>
                      </c:pt>
                      <c:pt idx="25">
                        <c:v>8.9999999999999993E-3</c:v>
                      </c:pt>
                      <c:pt idx="26">
                        <c:v>7.3000000000000001E-3</c:v>
                      </c:pt>
                      <c:pt idx="27">
                        <c:v>6.0000000000000001E-3</c:v>
                      </c:pt>
                      <c:pt idx="28">
                        <c:v>4.7999999999999996E-3</c:v>
                      </c:pt>
                      <c:pt idx="29">
                        <c:v>3.8E-3</c:v>
                      </c:pt>
                      <c:pt idx="30">
                        <c:v>2.8E-3</c:v>
                      </c:pt>
                      <c:pt idx="31">
                        <c:v>2E-3</c:v>
                      </c:pt>
                      <c:pt idx="32">
                        <c:v>1.1999999999999999E-3</c:v>
                      </c:pt>
                      <c:pt idx="33">
                        <c:v>6.8000000000000005E-4</c:v>
                      </c:pt>
                      <c:pt idx="34">
                        <c:v>3.2000000000000003E-4</c:v>
                      </c:pt>
                      <c:pt idx="35">
                        <c:v>1.2999999999999999E-4</c:v>
                      </c:pt>
                      <c:pt idx="36">
                        <c:v>5.0000000000000002E-5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45A0-4588-A5BA-8B7FFE6C228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Section 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2060"/>
                    </a:solidFill>
                    <a:ln w="9525">
                      <a:solidFill>
                        <a:srgbClr val="00206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Digitising!$B$3:$B$39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6</c:v>
                      </c:pt>
                      <c:pt idx="1">
                        <c:v>6.1</c:v>
                      </c:pt>
                      <c:pt idx="2">
                        <c:v>6.2</c:v>
                      </c:pt>
                      <c:pt idx="3">
                        <c:v>6.3</c:v>
                      </c:pt>
                      <c:pt idx="4">
                        <c:v>6.4</c:v>
                      </c:pt>
                      <c:pt idx="5">
                        <c:v>6.5</c:v>
                      </c:pt>
                      <c:pt idx="6">
                        <c:v>6.6</c:v>
                      </c:pt>
                      <c:pt idx="7">
                        <c:v>6.7</c:v>
                      </c:pt>
                      <c:pt idx="8">
                        <c:v>6.8</c:v>
                      </c:pt>
                      <c:pt idx="9">
                        <c:v>6.9</c:v>
                      </c:pt>
                      <c:pt idx="10">
                        <c:v>7</c:v>
                      </c:pt>
                      <c:pt idx="11">
                        <c:v>7.1</c:v>
                      </c:pt>
                      <c:pt idx="12">
                        <c:v>7.2</c:v>
                      </c:pt>
                      <c:pt idx="13">
                        <c:v>7.3</c:v>
                      </c:pt>
                      <c:pt idx="14">
                        <c:v>7.4</c:v>
                      </c:pt>
                      <c:pt idx="15">
                        <c:v>7.4999999999999902</c:v>
                      </c:pt>
                      <c:pt idx="16">
                        <c:v>7.5999999999999899</c:v>
                      </c:pt>
                      <c:pt idx="17">
                        <c:v>7.6999999999999904</c:v>
                      </c:pt>
                      <c:pt idx="18">
                        <c:v>7.7999999999999901</c:v>
                      </c:pt>
                      <c:pt idx="19">
                        <c:v>7.8999999999999897</c:v>
                      </c:pt>
                      <c:pt idx="20">
                        <c:v>7.9999999999999902</c:v>
                      </c:pt>
                      <c:pt idx="21">
                        <c:v>8.0999999999999908</c:v>
                      </c:pt>
                      <c:pt idx="22">
                        <c:v>8.1999999999999904</c:v>
                      </c:pt>
                      <c:pt idx="23">
                        <c:v>8.2999999999999901</c:v>
                      </c:pt>
                      <c:pt idx="24">
                        <c:v>8.3999999999999897</c:v>
                      </c:pt>
                      <c:pt idx="25">
                        <c:v>8.4999999999999893</c:v>
                      </c:pt>
                      <c:pt idx="26">
                        <c:v>8.5999999999999908</c:v>
                      </c:pt>
                      <c:pt idx="27">
                        <c:v>8.6999999999999904</c:v>
                      </c:pt>
                      <c:pt idx="28">
                        <c:v>8.7999999999999901</c:v>
                      </c:pt>
                      <c:pt idx="29">
                        <c:v>8.8999999999999897</c:v>
                      </c:pt>
                      <c:pt idx="30">
                        <c:v>8.9999999999999893</c:v>
                      </c:pt>
                      <c:pt idx="31">
                        <c:v>9.0999999999999908</c:v>
                      </c:pt>
                      <c:pt idx="32">
                        <c:v>9.1999999999999904</c:v>
                      </c:pt>
                      <c:pt idx="33">
                        <c:v>9.2999999999999901</c:v>
                      </c:pt>
                      <c:pt idx="34">
                        <c:v>9.3999999999999897</c:v>
                      </c:pt>
                      <c:pt idx="35">
                        <c:v>9.4999999999999893</c:v>
                      </c:pt>
                      <c:pt idx="36">
                        <c:v>9.5999999999999908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Digitising!$F$3:$F$39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0.11</c:v>
                      </c:pt>
                      <c:pt idx="1">
                        <c:v>0.09</c:v>
                      </c:pt>
                      <c:pt idx="2">
                        <c:v>7.0000000000000007E-2</c:v>
                      </c:pt>
                      <c:pt idx="3">
                        <c:v>5.6000000000000001E-2</c:v>
                      </c:pt>
                      <c:pt idx="4">
                        <c:v>4.4999999999999998E-2</c:v>
                      </c:pt>
                      <c:pt idx="5">
                        <c:v>3.7999999999999999E-2</c:v>
                      </c:pt>
                      <c:pt idx="6">
                        <c:v>0.03</c:v>
                      </c:pt>
                      <c:pt idx="7">
                        <c:v>2.5000000000000001E-2</c:v>
                      </c:pt>
                      <c:pt idx="8">
                        <c:v>2.1999999999999999E-2</c:v>
                      </c:pt>
                      <c:pt idx="9">
                        <c:v>1.7999999999999999E-2</c:v>
                      </c:pt>
                      <c:pt idx="10">
                        <c:v>1.6E-2</c:v>
                      </c:pt>
                      <c:pt idx="11">
                        <c:v>1.35E-2</c:v>
                      </c:pt>
                      <c:pt idx="12">
                        <c:v>1.2E-2</c:v>
                      </c:pt>
                      <c:pt idx="13">
                        <c:v>1.0500000000000001E-2</c:v>
                      </c:pt>
                      <c:pt idx="14">
                        <c:v>9.4999999999999998E-3</c:v>
                      </c:pt>
                      <c:pt idx="15">
                        <c:v>8.5000000000000006E-3</c:v>
                      </c:pt>
                      <c:pt idx="16">
                        <c:v>8.0000000000000002E-3</c:v>
                      </c:pt>
                      <c:pt idx="17">
                        <c:v>7.4999999999999997E-3</c:v>
                      </c:pt>
                      <c:pt idx="18">
                        <c:v>7.0000000000000001E-3</c:v>
                      </c:pt>
                      <c:pt idx="19">
                        <c:v>6.7000000000000002E-3</c:v>
                      </c:pt>
                      <c:pt idx="20">
                        <c:v>6.4999999999999997E-3</c:v>
                      </c:pt>
                      <c:pt idx="21">
                        <c:v>6.4000000000000003E-3</c:v>
                      </c:pt>
                      <c:pt idx="22">
                        <c:v>6.1999999999999998E-3</c:v>
                      </c:pt>
                      <c:pt idx="23">
                        <c:v>5.7999999999999996E-3</c:v>
                      </c:pt>
                      <c:pt idx="24">
                        <c:v>5.1000000000000004E-3</c:v>
                      </c:pt>
                      <c:pt idx="25">
                        <c:v>4.4999999999999997E-3</c:v>
                      </c:pt>
                      <c:pt idx="26">
                        <c:v>3.5000000000000001E-3</c:v>
                      </c:pt>
                      <c:pt idx="27">
                        <c:v>2.5000000000000001E-3</c:v>
                      </c:pt>
                      <c:pt idx="28">
                        <c:v>1.6999999999999999E-3</c:v>
                      </c:pt>
                      <c:pt idx="29">
                        <c:v>1.1000000000000001E-3</c:v>
                      </c:pt>
                      <c:pt idx="30">
                        <c:v>5.6999999999999998E-4</c:v>
                      </c:pt>
                      <c:pt idx="31">
                        <c:v>2.7999999999999998E-4</c:v>
                      </c:pt>
                      <c:pt idx="32">
                        <c:v>1E-4</c:v>
                      </c:pt>
                      <c:pt idx="33">
                        <c:v>3.0000000000000001E-5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74A-4D7E-8D40-AD939604F4A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Section 5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Digitising!$B$3:$B$39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6</c:v>
                      </c:pt>
                      <c:pt idx="1">
                        <c:v>6.1</c:v>
                      </c:pt>
                      <c:pt idx="2">
                        <c:v>6.2</c:v>
                      </c:pt>
                      <c:pt idx="3">
                        <c:v>6.3</c:v>
                      </c:pt>
                      <c:pt idx="4">
                        <c:v>6.4</c:v>
                      </c:pt>
                      <c:pt idx="5">
                        <c:v>6.5</c:v>
                      </c:pt>
                      <c:pt idx="6">
                        <c:v>6.6</c:v>
                      </c:pt>
                      <c:pt idx="7">
                        <c:v>6.7</c:v>
                      </c:pt>
                      <c:pt idx="8">
                        <c:v>6.8</c:v>
                      </c:pt>
                      <c:pt idx="9">
                        <c:v>6.9</c:v>
                      </c:pt>
                      <c:pt idx="10">
                        <c:v>7</c:v>
                      </c:pt>
                      <c:pt idx="11">
                        <c:v>7.1</c:v>
                      </c:pt>
                      <c:pt idx="12">
                        <c:v>7.2</c:v>
                      </c:pt>
                      <c:pt idx="13">
                        <c:v>7.3</c:v>
                      </c:pt>
                      <c:pt idx="14">
                        <c:v>7.4</c:v>
                      </c:pt>
                      <c:pt idx="15">
                        <c:v>7.4999999999999902</c:v>
                      </c:pt>
                      <c:pt idx="16">
                        <c:v>7.5999999999999899</c:v>
                      </c:pt>
                      <c:pt idx="17">
                        <c:v>7.6999999999999904</c:v>
                      </c:pt>
                      <c:pt idx="18">
                        <c:v>7.7999999999999901</c:v>
                      </c:pt>
                      <c:pt idx="19">
                        <c:v>7.8999999999999897</c:v>
                      </c:pt>
                      <c:pt idx="20">
                        <c:v>7.9999999999999902</c:v>
                      </c:pt>
                      <c:pt idx="21">
                        <c:v>8.0999999999999908</c:v>
                      </c:pt>
                      <c:pt idx="22">
                        <c:v>8.1999999999999904</c:v>
                      </c:pt>
                      <c:pt idx="23">
                        <c:v>8.2999999999999901</c:v>
                      </c:pt>
                      <c:pt idx="24">
                        <c:v>8.3999999999999897</c:v>
                      </c:pt>
                      <c:pt idx="25">
                        <c:v>8.4999999999999893</c:v>
                      </c:pt>
                      <c:pt idx="26">
                        <c:v>8.5999999999999908</c:v>
                      </c:pt>
                      <c:pt idx="27">
                        <c:v>8.6999999999999904</c:v>
                      </c:pt>
                      <c:pt idx="28">
                        <c:v>8.7999999999999901</c:v>
                      </c:pt>
                      <c:pt idx="29">
                        <c:v>8.8999999999999897</c:v>
                      </c:pt>
                      <c:pt idx="30">
                        <c:v>8.9999999999999893</c:v>
                      </c:pt>
                      <c:pt idx="31">
                        <c:v>9.0999999999999908</c:v>
                      </c:pt>
                      <c:pt idx="32">
                        <c:v>9.1999999999999904</c:v>
                      </c:pt>
                      <c:pt idx="33">
                        <c:v>9.2999999999999901</c:v>
                      </c:pt>
                      <c:pt idx="34">
                        <c:v>9.3999999999999897</c:v>
                      </c:pt>
                      <c:pt idx="35">
                        <c:v>9.4999999999999893</c:v>
                      </c:pt>
                      <c:pt idx="36">
                        <c:v>9.5999999999999908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Digitising!$G$3:$G$39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0.14000000000000001</c:v>
                      </c:pt>
                      <c:pt idx="1">
                        <c:v>0.115</c:v>
                      </c:pt>
                      <c:pt idx="2">
                        <c:v>9.5000000000000001E-2</c:v>
                      </c:pt>
                      <c:pt idx="3">
                        <c:v>0.08</c:v>
                      </c:pt>
                      <c:pt idx="4">
                        <c:v>6.5000000000000002E-2</c:v>
                      </c:pt>
                      <c:pt idx="5">
                        <c:v>5.5E-2</c:v>
                      </c:pt>
                      <c:pt idx="6">
                        <c:v>4.4999999999999998E-2</c:v>
                      </c:pt>
                      <c:pt idx="7">
                        <c:v>3.7499999999999999E-2</c:v>
                      </c:pt>
                      <c:pt idx="8">
                        <c:v>3.1E-2</c:v>
                      </c:pt>
                      <c:pt idx="9">
                        <c:v>2.5999999999999999E-2</c:v>
                      </c:pt>
                      <c:pt idx="10">
                        <c:v>2.1999999999999999E-2</c:v>
                      </c:pt>
                      <c:pt idx="11">
                        <c:v>1.7999999999999999E-2</c:v>
                      </c:pt>
                      <c:pt idx="12">
                        <c:v>1.55E-2</c:v>
                      </c:pt>
                      <c:pt idx="13">
                        <c:v>1.2999999999999999E-2</c:v>
                      </c:pt>
                      <c:pt idx="14">
                        <c:v>1.15E-2</c:v>
                      </c:pt>
                      <c:pt idx="15">
                        <c:v>0.01</c:v>
                      </c:pt>
                      <c:pt idx="16">
                        <c:v>8.6999999999999994E-3</c:v>
                      </c:pt>
                      <c:pt idx="17">
                        <c:v>7.6E-3</c:v>
                      </c:pt>
                      <c:pt idx="18">
                        <c:v>7.0000000000000001E-3</c:v>
                      </c:pt>
                      <c:pt idx="19">
                        <c:v>6.1999999999999998E-3</c:v>
                      </c:pt>
                      <c:pt idx="20">
                        <c:v>5.4999999999999997E-3</c:v>
                      </c:pt>
                      <c:pt idx="21">
                        <c:v>5.1000000000000004E-3</c:v>
                      </c:pt>
                      <c:pt idx="22">
                        <c:v>4.7999999999999996E-3</c:v>
                      </c:pt>
                      <c:pt idx="23">
                        <c:v>4.5999999999999999E-3</c:v>
                      </c:pt>
                      <c:pt idx="24">
                        <c:v>4.1999999999999997E-3</c:v>
                      </c:pt>
                      <c:pt idx="25">
                        <c:v>3.5999999999999999E-3</c:v>
                      </c:pt>
                      <c:pt idx="26">
                        <c:v>3.0000000000000001E-3</c:v>
                      </c:pt>
                      <c:pt idx="27">
                        <c:v>2.2000000000000001E-3</c:v>
                      </c:pt>
                      <c:pt idx="28">
                        <c:v>1.6000000000000001E-3</c:v>
                      </c:pt>
                      <c:pt idx="29">
                        <c:v>9.5E-4</c:v>
                      </c:pt>
                      <c:pt idx="30">
                        <c:v>5.2999999999999998E-4</c:v>
                      </c:pt>
                      <c:pt idx="31">
                        <c:v>2.2000000000000001E-4</c:v>
                      </c:pt>
                      <c:pt idx="32">
                        <c:v>8.0000000000000007E-5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74A-4D7E-8D40-AD939604F4A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Digitising!$C$2</c15:sqref>
                        </c15:formulaRef>
                      </c:ext>
                    </c:extLst>
                    <c:strCache>
                      <c:ptCount val="1"/>
                      <c:pt idx="0">
                        <c:v>Section 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Digitising!$B$3:$B$41</c15:sqref>
                        </c15:formulaRef>
                      </c:ext>
                    </c:extLst>
                    <c:numCache>
                      <c:formatCode>General</c:formatCode>
                      <c:ptCount val="39"/>
                      <c:pt idx="0">
                        <c:v>6</c:v>
                      </c:pt>
                      <c:pt idx="1">
                        <c:v>6.1</c:v>
                      </c:pt>
                      <c:pt idx="2">
                        <c:v>6.2</c:v>
                      </c:pt>
                      <c:pt idx="3">
                        <c:v>6.3</c:v>
                      </c:pt>
                      <c:pt idx="4">
                        <c:v>6.4</c:v>
                      </c:pt>
                      <c:pt idx="5">
                        <c:v>6.5</c:v>
                      </c:pt>
                      <c:pt idx="6">
                        <c:v>6.6</c:v>
                      </c:pt>
                      <c:pt idx="7">
                        <c:v>6.7</c:v>
                      </c:pt>
                      <c:pt idx="8">
                        <c:v>6.8</c:v>
                      </c:pt>
                      <c:pt idx="9">
                        <c:v>6.9</c:v>
                      </c:pt>
                      <c:pt idx="10">
                        <c:v>7</c:v>
                      </c:pt>
                      <c:pt idx="11">
                        <c:v>7.1</c:v>
                      </c:pt>
                      <c:pt idx="12">
                        <c:v>7.2</c:v>
                      </c:pt>
                      <c:pt idx="13">
                        <c:v>7.3</c:v>
                      </c:pt>
                      <c:pt idx="14">
                        <c:v>7.4</c:v>
                      </c:pt>
                      <c:pt idx="15">
                        <c:v>7.4999999999999902</c:v>
                      </c:pt>
                      <c:pt idx="16">
                        <c:v>7.5999999999999899</c:v>
                      </c:pt>
                      <c:pt idx="17">
                        <c:v>7.6999999999999904</c:v>
                      </c:pt>
                      <c:pt idx="18">
                        <c:v>7.7999999999999901</c:v>
                      </c:pt>
                      <c:pt idx="19">
                        <c:v>7.8999999999999897</c:v>
                      </c:pt>
                      <c:pt idx="20">
                        <c:v>7.9999999999999902</c:v>
                      </c:pt>
                      <c:pt idx="21">
                        <c:v>8.0999999999999908</c:v>
                      </c:pt>
                      <c:pt idx="22">
                        <c:v>8.1999999999999904</c:v>
                      </c:pt>
                      <c:pt idx="23">
                        <c:v>8.2999999999999901</c:v>
                      </c:pt>
                      <c:pt idx="24">
                        <c:v>8.3999999999999897</c:v>
                      </c:pt>
                      <c:pt idx="25">
                        <c:v>8.4999999999999893</c:v>
                      </c:pt>
                      <c:pt idx="26">
                        <c:v>8.5999999999999908</c:v>
                      </c:pt>
                      <c:pt idx="27">
                        <c:v>8.6999999999999904</c:v>
                      </c:pt>
                      <c:pt idx="28">
                        <c:v>8.7999999999999901</c:v>
                      </c:pt>
                      <c:pt idx="29">
                        <c:v>8.8999999999999897</c:v>
                      </c:pt>
                      <c:pt idx="30">
                        <c:v>8.9999999999999893</c:v>
                      </c:pt>
                      <c:pt idx="31">
                        <c:v>9.0999999999999908</c:v>
                      </c:pt>
                      <c:pt idx="32">
                        <c:v>9.1999999999999904</c:v>
                      </c:pt>
                      <c:pt idx="33">
                        <c:v>9.2999999999999901</c:v>
                      </c:pt>
                      <c:pt idx="34">
                        <c:v>9.3999999999999897</c:v>
                      </c:pt>
                      <c:pt idx="35">
                        <c:v>9.4999999999999893</c:v>
                      </c:pt>
                      <c:pt idx="36">
                        <c:v>9.5999999999999908</c:v>
                      </c:pt>
                      <c:pt idx="37">
                        <c:v>9.6999999999999904</c:v>
                      </c:pt>
                      <c:pt idx="38">
                        <c:v>9.7999999999999901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Digitising!$C$3:$C$41</c15:sqref>
                        </c15:formulaRef>
                      </c:ext>
                    </c:extLst>
                    <c:numCache>
                      <c:formatCode>General</c:formatCode>
                      <c:ptCount val="39"/>
                      <c:pt idx="0">
                        <c:v>0.18</c:v>
                      </c:pt>
                      <c:pt idx="1">
                        <c:v>0.14000000000000001</c:v>
                      </c:pt>
                      <c:pt idx="2">
                        <c:v>0.115</c:v>
                      </c:pt>
                      <c:pt idx="3">
                        <c:v>9.5000000000000001E-2</c:v>
                      </c:pt>
                      <c:pt idx="4">
                        <c:v>7.6999999999999999E-2</c:v>
                      </c:pt>
                      <c:pt idx="5">
                        <c:v>6.5000000000000002E-2</c:v>
                      </c:pt>
                      <c:pt idx="6">
                        <c:v>5.2999999999999999E-2</c:v>
                      </c:pt>
                      <c:pt idx="7">
                        <c:v>4.4999999999999998E-2</c:v>
                      </c:pt>
                      <c:pt idx="8">
                        <c:v>3.7999999999999999E-2</c:v>
                      </c:pt>
                      <c:pt idx="9">
                        <c:v>3.2000000000000001E-2</c:v>
                      </c:pt>
                      <c:pt idx="10">
                        <c:v>2.7E-2</c:v>
                      </c:pt>
                      <c:pt idx="11">
                        <c:v>2.2499999999999999E-2</c:v>
                      </c:pt>
                      <c:pt idx="12">
                        <c:v>1.9E-2</c:v>
                      </c:pt>
                      <c:pt idx="13">
                        <c:v>1.6E-2</c:v>
                      </c:pt>
                      <c:pt idx="14">
                        <c:v>1.35E-2</c:v>
                      </c:pt>
                      <c:pt idx="15">
                        <c:v>1.15E-2</c:v>
                      </c:pt>
                      <c:pt idx="16">
                        <c:v>0.01</c:v>
                      </c:pt>
                      <c:pt idx="17">
                        <c:v>8.9999999999999993E-3</c:v>
                      </c:pt>
                      <c:pt idx="18">
                        <c:v>8.0000000000000002E-3</c:v>
                      </c:pt>
                      <c:pt idx="19">
                        <c:v>7.0000000000000001E-3</c:v>
                      </c:pt>
                      <c:pt idx="20">
                        <c:v>6.1999999999999998E-3</c:v>
                      </c:pt>
                      <c:pt idx="21">
                        <c:v>5.4999999999999997E-3</c:v>
                      </c:pt>
                      <c:pt idx="22">
                        <c:v>5.0000000000000001E-3</c:v>
                      </c:pt>
                      <c:pt idx="23">
                        <c:v>4.5999999999999999E-3</c:v>
                      </c:pt>
                      <c:pt idx="24">
                        <c:v>4.3E-3</c:v>
                      </c:pt>
                      <c:pt idx="25">
                        <c:v>4.0000000000000001E-3</c:v>
                      </c:pt>
                      <c:pt idx="26">
                        <c:v>3.8E-3</c:v>
                      </c:pt>
                      <c:pt idx="27">
                        <c:v>3.5999999999999999E-3</c:v>
                      </c:pt>
                      <c:pt idx="28">
                        <c:v>3.3999999999999998E-3</c:v>
                      </c:pt>
                      <c:pt idx="29">
                        <c:v>3.0999999999999999E-3</c:v>
                      </c:pt>
                      <c:pt idx="30">
                        <c:v>2.65E-3</c:v>
                      </c:pt>
                      <c:pt idx="31">
                        <c:v>2.0999999999999999E-3</c:v>
                      </c:pt>
                      <c:pt idx="32">
                        <c:v>1.5499999999999999E-3</c:v>
                      </c:pt>
                      <c:pt idx="33">
                        <c:v>1.1000000000000001E-3</c:v>
                      </c:pt>
                      <c:pt idx="34">
                        <c:v>6.4999999999999997E-4</c:v>
                      </c:pt>
                      <c:pt idx="35">
                        <c:v>3.5E-4</c:v>
                      </c:pt>
                      <c:pt idx="36">
                        <c:v>1.65E-4</c:v>
                      </c:pt>
                      <c:pt idx="37">
                        <c:v>6.9999999999999994E-5</c:v>
                      </c:pt>
                      <c:pt idx="38">
                        <c:v>2.0000000000000002E-5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DDE-4376-9EBE-1DEBE261845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Digitising!$H$2</c15:sqref>
                        </c15:formulaRef>
                      </c:ext>
                    </c:extLst>
                    <c:strCache>
                      <c:ptCount val="1"/>
                      <c:pt idx="0">
                        <c:v>Section 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Digitising!$B$3:$B$41</c15:sqref>
                        </c15:formulaRef>
                      </c:ext>
                    </c:extLst>
                    <c:numCache>
                      <c:formatCode>General</c:formatCode>
                      <c:ptCount val="39"/>
                      <c:pt idx="0">
                        <c:v>6</c:v>
                      </c:pt>
                      <c:pt idx="1">
                        <c:v>6.1</c:v>
                      </c:pt>
                      <c:pt idx="2">
                        <c:v>6.2</c:v>
                      </c:pt>
                      <c:pt idx="3">
                        <c:v>6.3</c:v>
                      </c:pt>
                      <c:pt idx="4">
                        <c:v>6.4</c:v>
                      </c:pt>
                      <c:pt idx="5">
                        <c:v>6.5</c:v>
                      </c:pt>
                      <c:pt idx="6">
                        <c:v>6.6</c:v>
                      </c:pt>
                      <c:pt idx="7">
                        <c:v>6.7</c:v>
                      </c:pt>
                      <c:pt idx="8">
                        <c:v>6.8</c:v>
                      </c:pt>
                      <c:pt idx="9">
                        <c:v>6.9</c:v>
                      </c:pt>
                      <c:pt idx="10">
                        <c:v>7</c:v>
                      </c:pt>
                      <c:pt idx="11">
                        <c:v>7.1</c:v>
                      </c:pt>
                      <c:pt idx="12">
                        <c:v>7.2</c:v>
                      </c:pt>
                      <c:pt idx="13">
                        <c:v>7.3</c:v>
                      </c:pt>
                      <c:pt idx="14">
                        <c:v>7.4</c:v>
                      </c:pt>
                      <c:pt idx="15">
                        <c:v>7.4999999999999902</c:v>
                      </c:pt>
                      <c:pt idx="16">
                        <c:v>7.5999999999999899</c:v>
                      </c:pt>
                      <c:pt idx="17">
                        <c:v>7.6999999999999904</c:v>
                      </c:pt>
                      <c:pt idx="18">
                        <c:v>7.7999999999999901</c:v>
                      </c:pt>
                      <c:pt idx="19">
                        <c:v>7.8999999999999897</c:v>
                      </c:pt>
                      <c:pt idx="20">
                        <c:v>7.9999999999999902</c:v>
                      </c:pt>
                      <c:pt idx="21">
                        <c:v>8.0999999999999908</c:v>
                      </c:pt>
                      <c:pt idx="22">
                        <c:v>8.1999999999999904</c:v>
                      </c:pt>
                      <c:pt idx="23">
                        <c:v>8.2999999999999901</c:v>
                      </c:pt>
                      <c:pt idx="24">
                        <c:v>8.3999999999999897</c:v>
                      </c:pt>
                      <c:pt idx="25">
                        <c:v>8.4999999999999893</c:v>
                      </c:pt>
                      <c:pt idx="26">
                        <c:v>8.5999999999999908</c:v>
                      </c:pt>
                      <c:pt idx="27">
                        <c:v>8.6999999999999904</c:v>
                      </c:pt>
                      <c:pt idx="28">
                        <c:v>8.7999999999999901</c:v>
                      </c:pt>
                      <c:pt idx="29">
                        <c:v>8.8999999999999897</c:v>
                      </c:pt>
                      <c:pt idx="30">
                        <c:v>8.9999999999999893</c:v>
                      </c:pt>
                      <c:pt idx="31">
                        <c:v>9.0999999999999908</c:v>
                      </c:pt>
                      <c:pt idx="32">
                        <c:v>9.1999999999999904</c:v>
                      </c:pt>
                      <c:pt idx="33">
                        <c:v>9.2999999999999901</c:v>
                      </c:pt>
                      <c:pt idx="34">
                        <c:v>9.3999999999999897</c:v>
                      </c:pt>
                      <c:pt idx="35">
                        <c:v>9.4999999999999893</c:v>
                      </c:pt>
                      <c:pt idx="36">
                        <c:v>9.5999999999999908</c:v>
                      </c:pt>
                      <c:pt idx="37">
                        <c:v>9.6999999999999904</c:v>
                      </c:pt>
                      <c:pt idx="38">
                        <c:v>9.7999999999999901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Digitising!$H$3:$H$41</c15:sqref>
                        </c15:formulaRef>
                      </c:ext>
                    </c:extLst>
                    <c:numCache>
                      <c:formatCode>General</c:formatCode>
                      <c:ptCount val="39"/>
                      <c:pt idx="0">
                        <c:v>0.15</c:v>
                      </c:pt>
                      <c:pt idx="1">
                        <c:v>0.11</c:v>
                      </c:pt>
                      <c:pt idx="2">
                        <c:v>8.5000000000000006E-2</c:v>
                      </c:pt>
                      <c:pt idx="3">
                        <c:v>6.5000000000000002E-2</c:v>
                      </c:pt>
                      <c:pt idx="4">
                        <c:v>5.1999999999999998E-2</c:v>
                      </c:pt>
                      <c:pt idx="5">
                        <c:v>4.2000000000000003E-2</c:v>
                      </c:pt>
                      <c:pt idx="6">
                        <c:v>3.3000000000000002E-2</c:v>
                      </c:pt>
                      <c:pt idx="7">
                        <c:v>2.5999999999999999E-2</c:v>
                      </c:pt>
                      <c:pt idx="8">
                        <c:v>2.1499999999999998E-2</c:v>
                      </c:pt>
                      <c:pt idx="9">
                        <c:v>1.7000000000000001E-2</c:v>
                      </c:pt>
                      <c:pt idx="10">
                        <c:v>1.35E-2</c:v>
                      </c:pt>
                      <c:pt idx="11">
                        <c:v>1.15E-2</c:v>
                      </c:pt>
                      <c:pt idx="12">
                        <c:v>9.4999999999999998E-3</c:v>
                      </c:pt>
                      <c:pt idx="13">
                        <c:v>8.0000000000000002E-3</c:v>
                      </c:pt>
                      <c:pt idx="14">
                        <c:v>7.0000000000000001E-3</c:v>
                      </c:pt>
                      <c:pt idx="15">
                        <c:v>6.0000000000000001E-3</c:v>
                      </c:pt>
                      <c:pt idx="16">
                        <c:v>5.4999999999999997E-3</c:v>
                      </c:pt>
                      <c:pt idx="17">
                        <c:v>5.0000000000000001E-3</c:v>
                      </c:pt>
                      <c:pt idx="18">
                        <c:v>4.7000000000000002E-3</c:v>
                      </c:pt>
                      <c:pt idx="19">
                        <c:v>4.4000000000000003E-3</c:v>
                      </c:pt>
                      <c:pt idx="20">
                        <c:v>4.1999999999999997E-3</c:v>
                      </c:pt>
                      <c:pt idx="21">
                        <c:v>4.0000000000000001E-3</c:v>
                      </c:pt>
                      <c:pt idx="22">
                        <c:v>3.8E-3</c:v>
                      </c:pt>
                      <c:pt idx="23">
                        <c:v>3.5999999999999999E-3</c:v>
                      </c:pt>
                      <c:pt idx="24">
                        <c:v>3.3E-3</c:v>
                      </c:pt>
                      <c:pt idx="25">
                        <c:v>3.0000000000000001E-3</c:v>
                      </c:pt>
                      <c:pt idx="26">
                        <c:v>2.3999999999999998E-3</c:v>
                      </c:pt>
                      <c:pt idx="27">
                        <c:v>1.9E-3</c:v>
                      </c:pt>
                      <c:pt idx="28">
                        <c:v>1.2999999999999999E-3</c:v>
                      </c:pt>
                      <c:pt idx="29">
                        <c:v>8.4999999999999995E-4</c:v>
                      </c:pt>
                      <c:pt idx="30">
                        <c:v>5.0000000000000001E-4</c:v>
                      </c:pt>
                      <c:pt idx="31">
                        <c:v>2.7E-4</c:v>
                      </c:pt>
                      <c:pt idx="32">
                        <c:v>1.2E-4</c:v>
                      </c:pt>
                      <c:pt idx="33">
                        <c:v>4.5000000000000003E-5</c:v>
                      </c:pt>
                      <c:pt idx="34">
                        <c:v>2.0000000000000002E-5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DDE-4376-9EBE-1DEBE261845E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Digitising!$I$2</c15:sqref>
                        </c15:formulaRef>
                      </c:ext>
                    </c:extLst>
                    <c:strCache>
                      <c:ptCount val="1"/>
                      <c:pt idx="0">
                        <c:v>Section 7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Digitising!$B$3:$B$38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6</c:v>
                      </c:pt>
                      <c:pt idx="1">
                        <c:v>6.1</c:v>
                      </c:pt>
                      <c:pt idx="2">
                        <c:v>6.2</c:v>
                      </c:pt>
                      <c:pt idx="3">
                        <c:v>6.3</c:v>
                      </c:pt>
                      <c:pt idx="4">
                        <c:v>6.4</c:v>
                      </c:pt>
                      <c:pt idx="5">
                        <c:v>6.5</c:v>
                      </c:pt>
                      <c:pt idx="6">
                        <c:v>6.6</c:v>
                      </c:pt>
                      <c:pt idx="7">
                        <c:v>6.7</c:v>
                      </c:pt>
                      <c:pt idx="8">
                        <c:v>6.8</c:v>
                      </c:pt>
                      <c:pt idx="9">
                        <c:v>6.9</c:v>
                      </c:pt>
                      <c:pt idx="10">
                        <c:v>7</c:v>
                      </c:pt>
                      <c:pt idx="11">
                        <c:v>7.1</c:v>
                      </c:pt>
                      <c:pt idx="12">
                        <c:v>7.2</c:v>
                      </c:pt>
                      <c:pt idx="13">
                        <c:v>7.3</c:v>
                      </c:pt>
                      <c:pt idx="14">
                        <c:v>7.4</c:v>
                      </c:pt>
                      <c:pt idx="15">
                        <c:v>7.4999999999999902</c:v>
                      </c:pt>
                      <c:pt idx="16">
                        <c:v>7.5999999999999899</c:v>
                      </c:pt>
                      <c:pt idx="17">
                        <c:v>7.6999999999999904</c:v>
                      </c:pt>
                      <c:pt idx="18">
                        <c:v>7.7999999999999901</c:v>
                      </c:pt>
                      <c:pt idx="19">
                        <c:v>7.8999999999999897</c:v>
                      </c:pt>
                      <c:pt idx="20">
                        <c:v>7.9999999999999902</c:v>
                      </c:pt>
                      <c:pt idx="21">
                        <c:v>8.0999999999999908</c:v>
                      </c:pt>
                      <c:pt idx="22">
                        <c:v>8.1999999999999904</c:v>
                      </c:pt>
                      <c:pt idx="23">
                        <c:v>8.2999999999999901</c:v>
                      </c:pt>
                      <c:pt idx="24">
                        <c:v>8.3999999999999897</c:v>
                      </c:pt>
                      <c:pt idx="25">
                        <c:v>8.4999999999999893</c:v>
                      </c:pt>
                      <c:pt idx="26">
                        <c:v>8.5999999999999908</c:v>
                      </c:pt>
                      <c:pt idx="27">
                        <c:v>8.6999999999999904</c:v>
                      </c:pt>
                      <c:pt idx="28">
                        <c:v>8.7999999999999901</c:v>
                      </c:pt>
                      <c:pt idx="29">
                        <c:v>8.8999999999999897</c:v>
                      </c:pt>
                      <c:pt idx="30">
                        <c:v>8.9999999999999893</c:v>
                      </c:pt>
                      <c:pt idx="31">
                        <c:v>9.0999999999999908</c:v>
                      </c:pt>
                      <c:pt idx="32">
                        <c:v>9.1999999999999904</c:v>
                      </c:pt>
                      <c:pt idx="33">
                        <c:v>9.2999999999999901</c:v>
                      </c:pt>
                      <c:pt idx="34">
                        <c:v>9.3999999999999897</c:v>
                      </c:pt>
                      <c:pt idx="35">
                        <c:v>9.4999999999999893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Digitising!$I$3:$I$38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0.17499999999999999</c:v>
                      </c:pt>
                      <c:pt idx="1">
                        <c:v>0.15</c:v>
                      </c:pt>
                      <c:pt idx="2">
                        <c:v>0.13</c:v>
                      </c:pt>
                      <c:pt idx="3">
                        <c:v>0.11</c:v>
                      </c:pt>
                      <c:pt idx="4">
                        <c:v>9.5000000000000001E-2</c:v>
                      </c:pt>
                      <c:pt idx="5">
                        <c:v>8.3000000000000004E-2</c:v>
                      </c:pt>
                      <c:pt idx="6">
                        <c:v>7.0000000000000007E-2</c:v>
                      </c:pt>
                      <c:pt idx="7">
                        <c:v>6.0999999999999999E-2</c:v>
                      </c:pt>
                      <c:pt idx="8">
                        <c:v>5.2999999999999999E-2</c:v>
                      </c:pt>
                      <c:pt idx="9">
                        <c:v>4.4999999999999998E-2</c:v>
                      </c:pt>
                      <c:pt idx="10">
                        <c:v>3.7999999999999999E-2</c:v>
                      </c:pt>
                      <c:pt idx="11">
                        <c:v>3.3000000000000002E-2</c:v>
                      </c:pt>
                      <c:pt idx="12">
                        <c:v>2.8000000000000001E-2</c:v>
                      </c:pt>
                      <c:pt idx="13">
                        <c:v>2.4E-2</c:v>
                      </c:pt>
                      <c:pt idx="14">
                        <c:v>0.02</c:v>
                      </c:pt>
                      <c:pt idx="15">
                        <c:v>1.7000000000000001E-2</c:v>
                      </c:pt>
                      <c:pt idx="16">
                        <c:v>1.4999999999999999E-2</c:v>
                      </c:pt>
                      <c:pt idx="17">
                        <c:v>1.2500000000000001E-2</c:v>
                      </c:pt>
                      <c:pt idx="18">
                        <c:v>1.0500000000000001E-2</c:v>
                      </c:pt>
                      <c:pt idx="19">
                        <c:v>8.9999999999999993E-3</c:v>
                      </c:pt>
                      <c:pt idx="20">
                        <c:v>7.4999999999999997E-3</c:v>
                      </c:pt>
                      <c:pt idx="21">
                        <c:v>6.4999999999999997E-3</c:v>
                      </c:pt>
                      <c:pt idx="22">
                        <c:v>5.4000000000000003E-3</c:v>
                      </c:pt>
                      <c:pt idx="23">
                        <c:v>4.4000000000000003E-3</c:v>
                      </c:pt>
                      <c:pt idx="24">
                        <c:v>3.5999999999999999E-3</c:v>
                      </c:pt>
                      <c:pt idx="25">
                        <c:v>3.0000000000000001E-3</c:v>
                      </c:pt>
                      <c:pt idx="26">
                        <c:v>2.3E-3</c:v>
                      </c:pt>
                      <c:pt idx="27">
                        <c:v>1.75E-3</c:v>
                      </c:pt>
                      <c:pt idx="28">
                        <c:v>1.17E-3</c:v>
                      </c:pt>
                      <c:pt idx="29">
                        <c:v>6.9999999999999999E-4</c:v>
                      </c:pt>
                      <c:pt idx="30">
                        <c:v>4.0000000000000002E-4</c:v>
                      </c:pt>
                      <c:pt idx="31">
                        <c:v>2.0000000000000001E-4</c:v>
                      </c:pt>
                      <c:pt idx="32">
                        <c:v>6.9999999999999994E-5</c:v>
                      </c:pt>
                      <c:pt idx="33">
                        <c:v>3.0000000000000001E-5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DDE-4376-9EBE-1DEBE261845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Digitising!$J$2</c15:sqref>
                        </c15:formulaRef>
                      </c:ext>
                    </c:extLst>
                    <c:strCache>
                      <c:ptCount val="1"/>
                      <c:pt idx="0">
                        <c:v>Section 8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Digitising!$B$3:$B$41</c15:sqref>
                        </c15:formulaRef>
                      </c:ext>
                    </c:extLst>
                    <c:numCache>
                      <c:formatCode>General</c:formatCode>
                      <c:ptCount val="39"/>
                      <c:pt idx="0">
                        <c:v>6</c:v>
                      </c:pt>
                      <c:pt idx="1">
                        <c:v>6.1</c:v>
                      </c:pt>
                      <c:pt idx="2">
                        <c:v>6.2</c:v>
                      </c:pt>
                      <c:pt idx="3">
                        <c:v>6.3</c:v>
                      </c:pt>
                      <c:pt idx="4">
                        <c:v>6.4</c:v>
                      </c:pt>
                      <c:pt idx="5">
                        <c:v>6.5</c:v>
                      </c:pt>
                      <c:pt idx="6">
                        <c:v>6.6</c:v>
                      </c:pt>
                      <c:pt idx="7">
                        <c:v>6.7</c:v>
                      </c:pt>
                      <c:pt idx="8">
                        <c:v>6.8</c:v>
                      </c:pt>
                      <c:pt idx="9">
                        <c:v>6.9</c:v>
                      </c:pt>
                      <c:pt idx="10">
                        <c:v>7</c:v>
                      </c:pt>
                      <c:pt idx="11">
                        <c:v>7.1</c:v>
                      </c:pt>
                      <c:pt idx="12">
                        <c:v>7.2</c:v>
                      </c:pt>
                      <c:pt idx="13">
                        <c:v>7.3</c:v>
                      </c:pt>
                      <c:pt idx="14">
                        <c:v>7.4</c:v>
                      </c:pt>
                      <c:pt idx="15">
                        <c:v>7.4999999999999902</c:v>
                      </c:pt>
                      <c:pt idx="16">
                        <c:v>7.5999999999999899</c:v>
                      </c:pt>
                      <c:pt idx="17">
                        <c:v>7.6999999999999904</c:v>
                      </c:pt>
                      <c:pt idx="18">
                        <c:v>7.7999999999999901</c:v>
                      </c:pt>
                      <c:pt idx="19">
                        <c:v>7.8999999999999897</c:v>
                      </c:pt>
                      <c:pt idx="20">
                        <c:v>7.9999999999999902</c:v>
                      </c:pt>
                      <c:pt idx="21">
                        <c:v>8.0999999999999908</c:v>
                      </c:pt>
                      <c:pt idx="22">
                        <c:v>8.1999999999999904</c:v>
                      </c:pt>
                      <c:pt idx="23">
                        <c:v>8.2999999999999901</c:v>
                      </c:pt>
                      <c:pt idx="24">
                        <c:v>8.3999999999999897</c:v>
                      </c:pt>
                      <c:pt idx="25">
                        <c:v>8.4999999999999893</c:v>
                      </c:pt>
                      <c:pt idx="26">
                        <c:v>8.5999999999999908</c:v>
                      </c:pt>
                      <c:pt idx="27">
                        <c:v>8.6999999999999904</c:v>
                      </c:pt>
                      <c:pt idx="28">
                        <c:v>8.7999999999999901</c:v>
                      </c:pt>
                      <c:pt idx="29">
                        <c:v>8.8999999999999897</c:v>
                      </c:pt>
                      <c:pt idx="30">
                        <c:v>8.9999999999999893</c:v>
                      </c:pt>
                      <c:pt idx="31">
                        <c:v>9.0999999999999908</c:v>
                      </c:pt>
                      <c:pt idx="32">
                        <c:v>9.1999999999999904</c:v>
                      </c:pt>
                      <c:pt idx="33">
                        <c:v>9.2999999999999901</c:v>
                      </c:pt>
                      <c:pt idx="34">
                        <c:v>9.3999999999999897</c:v>
                      </c:pt>
                      <c:pt idx="35">
                        <c:v>9.4999999999999893</c:v>
                      </c:pt>
                      <c:pt idx="36">
                        <c:v>9.5999999999999908</c:v>
                      </c:pt>
                      <c:pt idx="37">
                        <c:v>9.6999999999999904</c:v>
                      </c:pt>
                      <c:pt idx="38">
                        <c:v>9.7999999999999901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Digitising!$J$3:$J$41</c15:sqref>
                        </c15:formulaRef>
                      </c:ext>
                    </c:extLst>
                    <c:numCache>
                      <c:formatCode>General</c:formatCode>
                      <c:ptCount val="39"/>
                      <c:pt idx="0">
                        <c:v>8.5000000000000006E-2</c:v>
                      </c:pt>
                      <c:pt idx="1">
                        <c:v>7.4999999999999997E-2</c:v>
                      </c:pt>
                      <c:pt idx="2">
                        <c:v>6.5000000000000002E-2</c:v>
                      </c:pt>
                      <c:pt idx="3">
                        <c:v>5.5E-2</c:v>
                      </c:pt>
                      <c:pt idx="4">
                        <c:v>4.4999999999999998E-2</c:v>
                      </c:pt>
                      <c:pt idx="5">
                        <c:v>3.7999999999999999E-2</c:v>
                      </c:pt>
                      <c:pt idx="6">
                        <c:v>3.3000000000000002E-2</c:v>
                      </c:pt>
                      <c:pt idx="7">
                        <c:v>2.8500000000000001E-2</c:v>
                      </c:pt>
                      <c:pt idx="8">
                        <c:v>2.5000000000000001E-2</c:v>
                      </c:pt>
                      <c:pt idx="9">
                        <c:v>2.1999999999999999E-2</c:v>
                      </c:pt>
                      <c:pt idx="10">
                        <c:v>1.9E-2</c:v>
                      </c:pt>
                      <c:pt idx="11">
                        <c:v>1.7000000000000001E-2</c:v>
                      </c:pt>
                      <c:pt idx="12">
                        <c:v>1.4999999999999999E-2</c:v>
                      </c:pt>
                      <c:pt idx="13">
                        <c:v>1.2999999999999999E-2</c:v>
                      </c:pt>
                      <c:pt idx="14">
                        <c:v>1.15E-2</c:v>
                      </c:pt>
                      <c:pt idx="15">
                        <c:v>0.01</c:v>
                      </c:pt>
                      <c:pt idx="16">
                        <c:v>8.9999999999999993E-3</c:v>
                      </c:pt>
                      <c:pt idx="17">
                        <c:v>8.0000000000000002E-3</c:v>
                      </c:pt>
                      <c:pt idx="18">
                        <c:v>7.0000000000000001E-3</c:v>
                      </c:pt>
                      <c:pt idx="19">
                        <c:v>6.0000000000000001E-3</c:v>
                      </c:pt>
                      <c:pt idx="20">
                        <c:v>5.1999999999999998E-3</c:v>
                      </c:pt>
                      <c:pt idx="21">
                        <c:v>4.0000000000000001E-3</c:v>
                      </c:pt>
                      <c:pt idx="22">
                        <c:v>2.8E-3</c:v>
                      </c:pt>
                      <c:pt idx="23">
                        <c:v>1.8E-3</c:v>
                      </c:pt>
                      <c:pt idx="24">
                        <c:v>1E-3</c:v>
                      </c:pt>
                      <c:pt idx="25">
                        <c:v>5.1999999999999995E-4</c:v>
                      </c:pt>
                      <c:pt idx="26">
                        <c:v>2.0000000000000001E-4</c:v>
                      </c:pt>
                      <c:pt idx="27">
                        <c:v>8.0000000000000007E-5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239-4EBF-8CA7-9A3588B4F6EE}"/>
                  </c:ext>
                </c:extLst>
              </c15:ser>
            </c15:filteredScatterSeries>
          </c:ext>
        </c:extLst>
      </c:scatterChart>
      <c:valAx>
        <c:axId val="1113856040"/>
        <c:scaling>
          <c:orientation val="minMax"/>
          <c:max val="10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858008"/>
        <c:crossesAt val="1.0000000000000004E-5"/>
        <c:crossBetween val="midCat"/>
      </c:valAx>
      <c:valAx>
        <c:axId val="1113858008"/>
        <c:scaling>
          <c:logBase val="10"/>
          <c:orientation val="minMax"/>
          <c:max val="100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856040"/>
        <c:crossesAt val="6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MFD Cumulative</a:t>
            </a:r>
          </a:p>
        </c:rich>
      </c:tx>
      <c:layout>
        <c:manualLayout>
          <c:xMode val="edge"/>
          <c:yMode val="edge"/>
          <c:x val="0.3733444807405556"/>
          <c:y val="6.481481481481481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MFD cumulative</c:v>
          </c:tx>
          <c:marker>
            <c:symbol val="none"/>
          </c:marker>
          <c:xVal>
            <c:numRef>
              <c:f>'Section 3'!$B$3:$B$39</c:f>
              <c:numCache>
                <c:formatCode>General</c:formatCode>
                <c:ptCount val="37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  <c:pt idx="28">
                  <c:v>8.7999999999999901</c:v>
                </c:pt>
                <c:pt idx="29">
                  <c:v>8.8999999999999897</c:v>
                </c:pt>
                <c:pt idx="30">
                  <c:v>8.9999999999999893</c:v>
                </c:pt>
                <c:pt idx="31">
                  <c:v>9.0999999999999908</c:v>
                </c:pt>
                <c:pt idx="32">
                  <c:v>9.1999999999999904</c:v>
                </c:pt>
                <c:pt idx="33">
                  <c:v>9.2999999999999901</c:v>
                </c:pt>
                <c:pt idx="34">
                  <c:v>9.3999999999999897</c:v>
                </c:pt>
                <c:pt idx="35">
                  <c:v>9.4999999999999893</c:v>
                </c:pt>
                <c:pt idx="36">
                  <c:v>9.5999999999999908</c:v>
                </c:pt>
              </c:numCache>
            </c:numRef>
          </c:xVal>
          <c:yVal>
            <c:numRef>
              <c:f>'Section 3'!$C$3:$C$39</c:f>
              <c:numCache>
                <c:formatCode>General</c:formatCode>
                <c:ptCount val="37"/>
                <c:pt idx="0">
                  <c:v>0.25</c:v>
                </c:pt>
                <c:pt idx="1">
                  <c:v>0.2</c:v>
                </c:pt>
                <c:pt idx="2">
                  <c:v>0.16</c:v>
                </c:pt>
                <c:pt idx="3">
                  <c:v>0.125</c:v>
                </c:pt>
                <c:pt idx="4">
                  <c:v>0.1</c:v>
                </c:pt>
                <c:pt idx="5">
                  <c:v>0.08</c:v>
                </c:pt>
                <c:pt idx="6">
                  <c:v>6.3E-2</c:v>
                </c:pt>
                <c:pt idx="7">
                  <c:v>0.05</c:v>
                </c:pt>
                <c:pt idx="8">
                  <c:v>0.04</c:v>
                </c:pt>
                <c:pt idx="9">
                  <c:v>3.2000000000000001E-2</c:v>
                </c:pt>
                <c:pt idx="10">
                  <c:v>2.7E-2</c:v>
                </c:pt>
                <c:pt idx="11">
                  <c:v>2.1999999999999999E-2</c:v>
                </c:pt>
                <c:pt idx="12">
                  <c:v>1.7999999999999999E-2</c:v>
                </c:pt>
                <c:pt idx="13">
                  <c:v>1.4999999999999999E-2</c:v>
                </c:pt>
                <c:pt idx="14">
                  <c:v>1.2E-2</c:v>
                </c:pt>
                <c:pt idx="15">
                  <c:v>0.01</c:v>
                </c:pt>
                <c:pt idx="16">
                  <c:v>8.9999999999999993E-3</c:v>
                </c:pt>
                <c:pt idx="17">
                  <c:v>8.0000000000000002E-3</c:v>
                </c:pt>
                <c:pt idx="18">
                  <c:v>7.0000000000000001E-3</c:v>
                </c:pt>
                <c:pt idx="19">
                  <c:v>6.1000000000000004E-3</c:v>
                </c:pt>
                <c:pt idx="20">
                  <c:v>5.4999999999999997E-3</c:v>
                </c:pt>
                <c:pt idx="21">
                  <c:v>5.1000000000000004E-3</c:v>
                </c:pt>
                <c:pt idx="22">
                  <c:v>4.7999999999999996E-3</c:v>
                </c:pt>
                <c:pt idx="23">
                  <c:v>4.5999999999999999E-3</c:v>
                </c:pt>
                <c:pt idx="24">
                  <c:v>4.3E-3</c:v>
                </c:pt>
                <c:pt idx="25">
                  <c:v>4.1000000000000003E-3</c:v>
                </c:pt>
                <c:pt idx="26">
                  <c:v>3.8E-3</c:v>
                </c:pt>
                <c:pt idx="27">
                  <c:v>3.3E-3</c:v>
                </c:pt>
                <c:pt idx="28">
                  <c:v>2.7499999999999998E-3</c:v>
                </c:pt>
                <c:pt idx="29">
                  <c:v>2.2000000000000001E-3</c:v>
                </c:pt>
                <c:pt idx="30">
                  <c:v>1.6000000000000001E-3</c:v>
                </c:pt>
                <c:pt idx="31">
                  <c:v>1.0499999999999999E-3</c:v>
                </c:pt>
                <c:pt idx="32">
                  <c:v>6.3000000000000003E-4</c:v>
                </c:pt>
                <c:pt idx="33">
                  <c:v>3.5E-4</c:v>
                </c:pt>
                <c:pt idx="34">
                  <c:v>1.55E-4</c:v>
                </c:pt>
                <c:pt idx="35">
                  <c:v>6.0000000000000002E-5</c:v>
                </c:pt>
                <c:pt idx="36">
                  <c:v>2.0000000000000002E-5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71-4817-9B7D-F91D365E3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861432"/>
        <c:axId val="715857168"/>
      </c:scatterChart>
      <c:valAx>
        <c:axId val="715861432"/>
        <c:scaling>
          <c:orientation val="minMax"/>
          <c:max val="10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57168"/>
        <c:crosses val="autoZero"/>
        <c:crossBetween val="midCat"/>
      </c:valAx>
      <c:valAx>
        <c:axId val="71585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6143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Mo' Non-cumulative</a:t>
            </a:r>
          </a:p>
        </c:rich>
      </c:tx>
      <c:layout>
        <c:manualLayout>
          <c:xMode val="edge"/>
          <c:yMode val="edge"/>
          <c:x val="0.3251796430010564"/>
          <c:y val="5.092592592592592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Cumulative Mo'</c:v>
          </c:tx>
          <c:marker>
            <c:symbol val="none"/>
          </c:marker>
          <c:xVal>
            <c:numRef>
              <c:f>'Section 3'!$B$3:$B$39</c:f>
              <c:numCache>
                <c:formatCode>General</c:formatCode>
                <c:ptCount val="37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  <c:pt idx="28">
                  <c:v>8.7999999999999901</c:v>
                </c:pt>
                <c:pt idx="29">
                  <c:v>8.8999999999999897</c:v>
                </c:pt>
                <c:pt idx="30">
                  <c:v>8.9999999999999893</c:v>
                </c:pt>
                <c:pt idx="31">
                  <c:v>9.0999999999999908</c:v>
                </c:pt>
                <c:pt idx="32">
                  <c:v>9.1999999999999904</c:v>
                </c:pt>
                <c:pt idx="33">
                  <c:v>9.2999999999999901</c:v>
                </c:pt>
                <c:pt idx="34">
                  <c:v>9.3999999999999897</c:v>
                </c:pt>
                <c:pt idx="35">
                  <c:v>9.4999999999999893</c:v>
                </c:pt>
                <c:pt idx="36">
                  <c:v>9.5999999999999908</c:v>
                </c:pt>
              </c:numCache>
            </c:numRef>
          </c:xVal>
          <c:yVal>
            <c:numRef>
              <c:f>'Section 3'!$G$3:$G$39</c:f>
              <c:numCache>
                <c:formatCode>General</c:formatCode>
                <c:ptCount val="37"/>
                <c:pt idx="0">
                  <c:v>6.2946270589708648E+16</c:v>
                </c:pt>
                <c:pt idx="1">
                  <c:v>7.113117640155716E+16</c:v>
                </c:pt>
                <c:pt idx="2">
                  <c:v>8.7916025102835472E+16</c:v>
                </c:pt>
                <c:pt idx="3">
                  <c:v>8.8703347308393888E+16</c:v>
                </c:pt>
                <c:pt idx="4">
                  <c:v>1.0023744672545581E+17</c:v>
                </c:pt>
                <c:pt idx="5">
                  <c:v>1.2035078334530402E+17</c:v>
                </c:pt>
                <c:pt idx="6">
                  <c:v>1.2999999999999998E+17</c:v>
                </c:pt>
                <c:pt idx="7">
                  <c:v>1.4125375446227571E+17</c:v>
                </c:pt>
                <c:pt idx="8">
                  <c:v>1.5962098519751043E+17</c:v>
                </c:pt>
                <c:pt idx="9">
                  <c:v>1.4091914656322456E+17</c:v>
                </c:pt>
                <c:pt idx="10">
                  <c:v>1.9905358527674957E+17</c:v>
                </c:pt>
                <c:pt idx="11">
                  <c:v>2.2493653007614035E+17</c:v>
                </c:pt>
                <c:pt idx="12">
                  <c:v>2.382984704172848E+17</c:v>
                </c:pt>
                <c:pt idx="13">
                  <c:v>3.3660553629058906E+17</c:v>
                </c:pt>
                <c:pt idx="14">
                  <c:v>3.1697863849222682E+17</c:v>
                </c:pt>
                <c:pt idx="15">
                  <c:v>2.238721138568288E+17</c:v>
                </c:pt>
                <c:pt idx="16">
                  <c:v>3.162277660168297E+17</c:v>
                </c:pt>
                <c:pt idx="17">
                  <c:v>4.4668359215094797E+17</c:v>
                </c:pt>
                <c:pt idx="18">
                  <c:v>5.6786161003215373E+17</c:v>
                </c:pt>
                <c:pt idx="19">
                  <c:v>5.3475056288022835E+17</c:v>
                </c:pt>
                <c:pt idx="20">
                  <c:v>5.0357016471765402E+17</c:v>
                </c:pt>
                <c:pt idx="21">
                  <c:v>5.334838230116647E+17</c:v>
                </c:pt>
                <c:pt idx="22">
                  <c:v>5.0237728630189818E+17</c:v>
                </c:pt>
                <c:pt idx="23">
                  <c:v>1.0644401677006884E+18</c:v>
                </c:pt>
                <c:pt idx="24">
                  <c:v>1.002374467254506E+18</c:v>
                </c:pt>
                <c:pt idx="25">
                  <c:v>2.1238373531523502E+18</c:v>
                </c:pt>
                <c:pt idx="26">
                  <c:v>4.999999999999873E+18</c:v>
                </c:pt>
                <c:pt idx="27">
                  <c:v>7.7689564954248878E+18</c:v>
                </c:pt>
                <c:pt idx="28">
                  <c:v>1.0973942732328444E+19</c:v>
                </c:pt>
                <c:pt idx="29">
                  <c:v>1.6910297587586101E+19</c:v>
                </c:pt>
                <c:pt idx="30">
                  <c:v>2.1895894380441674E+19</c:v>
                </c:pt>
                <c:pt idx="31">
                  <c:v>2.3618335657994052E+19</c:v>
                </c:pt>
                <c:pt idx="32">
                  <c:v>2.2241190572279128E+19</c:v>
                </c:pt>
                <c:pt idx="33">
                  <c:v>2.1879359858887512E+19</c:v>
                </c:pt>
                <c:pt idx="34">
                  <c:v>1.5056485328380025E+19</c:v>
                </c:pt>
                <c:pt idx="35">
                  <c:v>8.9548845542730793E+18</c:v>
                </c:pt>
                <c:pt idx="36">
                  <c:v>6.324555320336598E+18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32-4E21-B281-590C60C4E508}"/>
            </c:ext>
          </c:extLst>
        </c:ser>
        <c:ser>
          <c:idx val="0"/>
          <c:order val="1"/>
          <c:tx>
            <c:v>Cumulative Mo'</c:v>
          </c:tx>
          <c:marker>
            <c:symbol val="none"/>
          </c:marker>
          <c:xVal>
            <c:numRef>
              <c:f>'Section 3'!$B$3:$B$39</c:f>
              <c:numCache>
                <c:formatCode>General</c:formatCode>
                <c:ptCount val="37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  <c:pt idx="28">
                  <c:v>8.7999999999999901</c:v>
                </c:pt>
                <c:pt idx="29">
                  <c:v>8.8999999999999897</c:v>
                </c:pt>
                <c:pt idx="30">
                  <c:v>8.9999999999999893</c:v>
                </c:pt>
                <c:pt idx="31">
                  <c:v>9.0999999999999908</c:v>
                </c:pt>
                <c:pt idx="32">
                  <c:v>9.1999999999999904</c:v>
                </c:pt>
                <c:pt idx="33">
                  <c:v>9.2999999999999901</c:v>
                </c:pt>
                <c:pt idx="34">
                  <c:v>9.3999999999999897</c:v>
                </c:pt>
                <c:pt idx="35">
                  <c:v>9.4999999999999893</c:v>
                </c:pt>
                <c:pt idx="36">
                  <c:v>9.5999999999999908</c:v>
                </c:pt>
              </c:numCache>
            </c:numRef>
          </c:xVal>
          <c:yVal>
            <c:numRef>
              <c:f>'Section 3'!$G$3:$G$39</c:f>
              <c:numCache>
                <c:formatCode>General</c:formatCode>
                <c:ptCount val="37"/>
                <c:pt idx="0">
                  <c:v>6.2946270589708648E+16</c:v>
                </c:pt>
                <c:pt idx="1">
                  <c:v>7.113117640155716E+16</c:v>
                </c:pt>
                <c:pt idx="2">
                  <c:v>8.7916025102835472E+16</c:v>
                </c:pt>
                <c:pt idx="3">
                  <c:v>8.8703347308393888E+16</c:v>
                </c:pt>
                <c:pt idx="4">
                  <c:v>1.0023744672545581E+17</c:v>
                </c:pt>
                <c:pt idx="5">
                  <c:v>1.2035078334530402E+17</c:v>
                </c:pt>
                <c:pt idx="6">
                  <c:v>1.2999999999999998E+17</c:v>
                </c:pt>
                <c:pt idx="7">
                  <c:v>1.4125375446227571E+17</c:v>
                </c:pt>
                <c:pt idx="8">
                  <c:v>1.5962098519751043E+17</c:v>
                </c:pt>
                <c:pt idx="9">
                  <c:v>1.4091914656322456E+17</c:v>
                </c:pt>
                <c:pt idx="10">
                  <c:v>1.9905358527674957E+17</c:v>
                </c:pt>
                <c:pt idx="11">
                  <c:v>2.2493653007614035E+17</c:v>
                </c:pt>
                <c:pt idx="12">
                  <c:v>2.382984704172848E+17</c:v>
                </c:pt>
                <c:pt idx="13">
                  <c:v>3.3660553629058906E+17</c:v>
                </c:pt>
                <c:pt idx="14">
                  <c:v>3.1697863849222682E+17</c:v>
                </c:pt>
                <c:pt idx="15">
                  <c:v>2.238721138568288E+17</c:v>
                </c:pt>
                <c:pt idx="16">
                  <c:v>3.162277660168297E+17</c:v>
                </c:pt>
                <c:pt idx="17">
                  <c:v>4.4668359215094797E+17</c:v>
                </c:pt>
                <c:pt idx="18">
                  <c:v>5.6786161003215373E+17</c:v>
                </c:pt>
                <c:pt idx="19">
                  <c:v>5.3475056288022835E+17</c:v>
                </c:pt>
                <c:pt idx="20">
                  <c:v>5.0357016471765402E+17</c:v>
                </c:pt>
                <c:pt idx="21">
                  <c:v>5.334838230116647E+17</c:v>
                </c:pt>
                <c:pt idx="22">
                  <c:v>5.0237728630189818E+17</c:v>
                </c:pt>
                <c:pt idx="23">
                  <c:v>1.0644401677006884E+18</c:v>
                </c:pt>
                <c:pt idx="24">
                  <c:v>1.002374467254506E+18</c:v>
                </c:pt>
                <c:pt idx="25">
                  <c:v>2.1238373531523502E+18</c:v>
                </c:pt>
                <c:pt idx="26">
                  <c:v>4.999999999999873E+18</c:v>
                </c:pt>
                <c:pt idx="27">
                  <c:v>7.7689564954248878E+18</c:v>
                </c:pt>
                <c:pt idx="28">
                  <c:v>1.0973942732328444E+19</c:v>
                </c:pt>
                <c:pt idx="29">
                  <c:v>1.6910297587586101E+19</c:v>
                </c:pt>
                <c:pt idx="30">
                  <c:v>2.1895894380441674E+19</c:v>
                </c:pt>
                <c:pt idx="31">
                  <c:v>2.3618335657994052E+19</c:v>
                </c:pt>
                <c:pt idx="32">
                  <c:v>2.2241190572279128E+19</c:v>
                </c:pt>
                <c:pt idx="33">
                  <c:v>2.1879359858887512E+19</c:v>
                </c:pt>
                <c:pt idx="34">
                  <c:v>1.5056485328380025E+19</c:v>
                </c:pt>
                <c:pt idx="35">
                  <c:v>8.9548845542730793E+18</c:v>
                </c:pt>
                <c:pt idx="36">
                  <c:v>6.324555320336598E+18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32-4E21-B281-590C60C4E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861432"/>
        <c:axId val="715857168"/>
      </c:scatterChart>
      <c:valAx>
        <c:axId val="715861432"/>
        <c:scaling>
          <c:orientation val="minMax"/>
          <c:max val="10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57168"/>
        <c:crosses val="autoZero"/>
        <c:crossBetween val="midCat"/>
      </c:valAx>
      <c:valAx>
        <c:axId val="715857168"/>
        <c:scaling>
          <c:logBase val="10"/>
          <c:orientation val="minMax"/>
          <c:min val="1E+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6143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Mo' Cumulative</a:t>
            </a:r>
          </a:p>
        </c:rich>
      </c:tx>
      <c:layout>
        <c:manualLayout>
          <c:xMode val="edge"/>
          <c:yMode val="edge"/>
          <c:x val="0.3251796430010564"/>
          <c:y val="5.092592592592592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Cumulative Mo'</c:v>
          </c:tx>
          <c:marker>
            <c:symbol val="none"/>
          </c:marker>
          <c:xVal>
            <c:numRef>
              <c:f>'Section 3'!$B$3:$B$39</c:f>
              <c:numCache>
                <c:formatCode>General</c:formatCode>
                <c:ptCount val="37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  <c:pt idx="28">
                  <c:v>8.7999999999999901</c:v>
                </c:pt>
                <c:pt idx="29">
                  <c:v>8.8999999999999897</c:v>
                </c:pt>
                <c:pt idx="30">
                  <c:v>8.9999999999999893</c:v>
                </c:pt>
                <c:pt idx="31">
                  <c:v>9.0999999999999908</c:v>
                </c:pt>
                <c:pt idx="32">
                  <c:v>9.1999999999999904</c:v>
                </c:pt>
                <c:pt idx="33">
                  <c:v>9.2999999999999901</c:v>
                </c:pt>
                <c:pt idx="34">
                  <c:v>9.3999999999999897</c:v>
                </c:pt>
                <c:pt idx="35">
                  <c:v>9.4999999999999893</c:v>
                </c:pt>
                <c:pt idx="36">
                  <c:v>9.5999999999999908</c:v>
                </c:pt>
              </c:numCache>
            </c:numRef>
          </c:xVal>
          <c:yVal>
            <c:numRef>
              <c:f>'Section 3'!$H$3:$H$39</c:f>
              <c:numCache>
                <c:formatCode>General</c:formatCode>
                <c:ptCount val="37"/>
                <c:pt idx="0">
                  <c:v>6.2946270589708648E+16</c:v>
                </c:pt>
                <c:pt idx="1">
                  <c:v>1.3407744699126581E+17</c:v>
                </c:pt>
                <c:pt idx="2">
                  <c:v>2.2199347209410128E+17</c:v>
                </c:pt>
                <c:pt idx="3">
                  <c:v>3.1069681940249517E+17</c:v>
                </c:pt>
                <c:pt idx="4">
                  <c:v>4.1093426612795098E+17</c:v>
                </c:pt>
                <c:pt idx="5">
                  <c:v>5.3128504947325498E+17</c:v>
                </c:pt>
                <c:pt idx="6">
                  <c:v>6.6128504947325491E+17</c:v>
                </c:pt>
                <c:pt idx="7">
                  <c:v>8.0253880393553062E+17</c:v>
                </c:pt>
                <c:pt idx="8">
                  <c:v>9.6215978913304102E+17</c:v>
                </c:pt>
                <c:pt idx="9">
                  <c:v>1.1030789356962656E+18</c:v>
                </c:pt>
                <c:pt idx="10">
                  <c:v>1.302132520973015E+18</c:v>
                </c:pt>
                <c:pt idx="11">
                  <c:v>1.5270690510491553E+18</c:v>
                </c:pt>
                <c:pt idx="12">
                  <c:v>1.7653675214664402E+18</c:v>
                </c:pt>
                <c:pt idx="13">
                  <c:v>2.1019730577570294E+18</c:v>
                </c:pt>
                <c:pt idx="14">
                  <c:v>2.4189516962492559E+18</c:v>
                </c:pt>
                <c:pt idx="15">
                  <c:v>2.6428238101060849E+18</c:v>
                </c:pt>
                <c:pt idx="16">
                  <c:v>2.9590515761229148E+18</c:v>
                </c:pt>
                <c:pt idx="17">
                  <c:v>3.4057351682738627E+18</c:v>
                </c:pt>
                <c:pt idx="18">
                  <c:v>3.9735967783060163E+18</c:v>
                </c:pt>
                <c:pt idx="19">
                  <c:v>4.5083473411862446E+18</c:v>
                </c:pt>
                <c:pt idx="20">
                  <c:v>5.0119175059038986E+18</c:v>
                </c:pt>
                <c:pt idx="21">
                  <c:v>5.5454013289155635E+18</c:v>
                </c:pt>
                <c:pt idx="22">
                  <c:v>6.0477786152174612E+18</c:v>
                </c:pt>
                <c:pt idx="23">
                  <c:v>7.1122187829181501E+18</c:v>
                </c:pt>
                <c:pt idx="24">
                  <c:v>8.1145932501726556E+18</c:v>
                </c:pt>
                <c:pt idx="25">
                  <c:v>1.0238430603325006E+19</c:v>
                </c:pt>
                <c:pt idx="26">
                  <c:v>1.5238430603324879E+19</c:v>
                </c:pt>
                <c:pt idx="27">
                  <c:v>2.3007387098749768E+19</c:v>
                </c:pt>
                <c:pt idx="28">
                  <c:v>3.3981329831078212E+19</c:v>
                </c:pt>
                <c:pt idx="29">
                  <c:v>5.0891627418664313E+19</c:v>
                </c:pt>
                <c:pt idx="30">
                  <c:v>7.2787521799105987E+19</c:v>
                </c:pt>
                <c:pt idx="31">
                  <c:v>9.640585745710003E+19</c:v>
                </c:pt>
                <c:pt idx="32">
                  <c:v>1.1864704802937917E+20</c:v>
                </c:pt>
                <c:pt idx="33">
                  <c:v>1.4052640788826667E+20</c:v>
                </c:pt>
                <c:pt idx="34">
                  <c:v>1.5558289321664669E+20</c:v>
                </c:pt>
                <c:pt idx="35">
                  <c:v>1.6453777777091976E+20</c:v>
                </c:pt>
                <c:pt idx="36">
                  <c:v>1.7086233309125637E+20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E6-423E-8610-DCE12D60FAAD}"/>
            </c:ext>
          </c:extLst>
        </c:ser>
        <c:ser>
          <c:idx val="1"/>
          <c:order val="1"/>
          <c:tx>
            <c:v>Target</c:v>
          </c:tx>
          <c:marker>
            <c:symbol val="none"/>
          </c:marker>
          <c:xVal>
            <c:numRef>
              <c:f>'Section 3'!$B$3:$B$39</c:f>
              <c:numCache>
                <c:formatCode>General</c:formatCode>
                <c:ptCount val="37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  <c:pt idx="28">
                  <c:v>8.7999999999999901</c:v>
                </c:pt>
                <c:pt idx="29">
                  <c:v>8.8999999999999897</c:v>
                </c:pt>
                <c:pt idx="30">
                  <c:v>8.9999999999999893</c:v>
                </c:pt>
                <c:pt idx="31">
                  <c:v>9.0999999999999908</c:v>
                </c:pt>
                <c:pt idx="32">
                  <c:v>9.1999999999999904</c:v>
                </c:pt>
                <c:pt idx="33">
                  <c:v>9.2999999999999901</c:v>
                </c:pt>
                <c:pt idx="34">
                  <c:v>9.3999999999999897</c:v>
                </c:pt>
                <c:pt idx="35">
                  <c:v>9.4999999999999893</c:v>
                </c:pt>
                <c:pt idx="36">
                  <c:v>9.5999999999999908</c:v>
                </c:pt>
              </c:numCache>
            </c:numRef>
          </c:xVal>
          <c:yVal>
            <c:numRef>
              <c:f>'[1]Section 2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E6-423E-8610-DCE12D60F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861432"/>
        <c:axId val="715857168"/>
      </c:scatterChart>
      <c:valAx>
        <c:axId val="715861432"/>
        <c:scaling>
          <c:orientation val="minMax"/>
          <c:max val="10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57168"/>
        <c:crosses val="autoZero"/>
        <c:crossBetween val="midCat"/>
      </c:valAx>
      <c:valAx>
        <c:axId val="715857168"/>
        <c:scaling>
          <c:logBase val="10"/>
          <c:orientation val="minMax"/>
          <c:min val="1E+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6143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Mo'</a:t>
            </a:r>
            <a:r>
              <a:rPr lang="en-US" baseline="0"/>
              <a:t> C</a:t>
            </a:r>
            <a:r>
              <a:rPr lang="en-US"/>
              <a:t>umulative %</a:t>
            </a:r>
          </a:p>
        </c:rich>
      </c:tx>
      <c:layout>
        <c:manualLayout>
          <c:xMode val="edge"/>
          <c:yMode val="edge"/>
          <c:x val="0.3251796430010564"/>
          <c:y val="5.092592592592592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Cumulative MO' %</c:v>
          </c:tx>
          <c:marker>
            <c:symbol val="none"/>
          </c:marker>
          <c:xVal>
            <c:numRef>
              <c:f>'Section 3'!$B$3:$B$39</c:f>
              <c:numCache>
                <c:formatCode>General</c:formatCode>
                <c:ptCount val="37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  <c:pt idx="28">
                  <c:v>8.7999999999999901</c:v>
                </c:pt>
                <c:pt idx="29">
                  <c:v>8.8999999999999897</c:v>
                </c:pt>
                <c:pt idx="30">
                  <c:v>8.9999999999999893</c:v>
                </c:pt>
                <c:pt idx="31">
                  <c:v>9.0999999999999908</c:v>
                </c:pt>
                <c:pt idx="32">
                  <c:v>9.1999999999999904</c:v>
                </c:pt>
                <c:pt idx="33">
                  <c:v>9.2999999999999901</c:v>
                </c:pt>
                <c:pt idx="34">
                  <c:v>9.3999999999999897</c:v>
                </c:pt>
                <c:pt idx="35">
                  <c:v>9.4999999999999893</c:v>
                </c:pt>
                <c:pt idx="36">
                  <c:v>9.5999999999999908</c:v>
                </c:pt>
              </c:numCache>
            </c:numRef>
          </c:xVal>
          <c:yVal>
            <c:numRef>
              <c:f>'Section 3'!$I$3:$I$39</c:f>
              <c:numCache>
                <c:formatCode>0%</c:formatCode>
                <c:ptCount val="37"/>
                <c:pt idx="0">
                  <c:v>3.684034359760819E-4</c:v>
                </c:pt>
                <c:pt idx="1">
                  <c:v>7.8471038388347415E-4</c:v>
                </c:pt>
                <c:pt idx="2">
                  <c:v>1.2992534286391615E-3</c:v>
                </c:pt>
                <c:pt idx="3">
                  <c:v>1.8184044065262424E-3</c:v>
                </c:pt>
                <c:pt idx="4">
                  <c:v>2.4050606046007454E-3</c:v>
                </c:pt>
                <c:pt idx="5">
                  <c:v>3.109433424331736E-3</c:v>
                </c:pt>
                <c:pt idx="6">
                  <c:v>3.8702798768413585E-3</c:v>
                </c:pt>
                <c:pt idx="7">
                  <c:v>4.696990784428188E-3</c:v>
                </c:pt>
                <c:pt idx="8">
                  <c:v>5.6311989408406255E-3</c:v>
                </c:pt>
                <c:pt idx="9">
                  <c:v>6.4559515004814954E-3</c:v>
                </c:pt>
                <c:pt idx="10">
                  <c:v>7.62094545599793E-3</c:v>
                </c:pt>
                <c:pt idx="11">
                  <c:v>8.9374236171383577E-3</c:v>
                </c:pt>
                <c:pt idx="12">
                  <c:v>1.0332104739103438E-2</c:v>
                </c:pt>
                <c:pt idx="13">
                  <c:v>1.2302144186655701E-2</c:v>
                </c:pt>
                <c:pt idx="14">
                  <c:v>1.4157313976026015E-2</c:v>
                </c:pt>
                <c:pt idx="15">
                  <c:v>1.5467562465593696E-2</c:v>
                </c:pt>
                <c:pt idx="16">
                  <c:v>1.7318337649893299E-2</c:v>
                </c:pt>
                <c:pt idx="17">
                  <c:v>1.9932627084372559E-2</c:v>
                </c:pt>
                <c:pt idx="18">
                  <c:v>2.3256130865213845E-2</c:v>
                </c:pt>
                <c:pt idx="19">
                  <c:v>2.6385846778636507E-2</c:v>
                </c:pt>
                <c:pt idx="20">
                  <c:v>2.9333074266445072E-2</c:v>
                </c:pt>
                <c:pt idx="21">
                  <c:v>3.2455376375750432E-2</c:v>
                </c:pt>
                <c:pt idx="22">
                  <c:v>3.5395622345782821E-2</c:v>
                </c:pt>
                <c:pt idx="23">
                  <c:v>4.162543408042757E-2</c:v>
                </c:pt>
                <c:pt idx="24">
                  <c:v>4.7491996061172291E-2</c:v>
                </c:pt>
                <c:pt idx="25">
                  <c:v>5.9922104644659933E-2</c:v>
                </c:pt>
                <c:pt idx="26">
                  <c:v>8.9185429741183153E-2</c:v>
                </c:pt>
                <c:pt idx="27">
                  <c:v>0.13465452965845717</c:v>
                </c:pt>
                <c:pt idx="28">
                  <c:v>0.19888134041180991</c:v>
                </c:pt>
                <c:pt idx="29">
                  <c:v>0.2978516475687093</c:v>
                </c:pt>
                <c:pt idx="30">
                  <c:v>0.42600098267551273</c:v>
                </c:pt>
                <c:pt idx="31">
                  <c:v>0.56423118959525353</c:v>
                </c:pt>
                <c:pt idx="32">
                  <c:v>0.6944014276453232</c:v>
                </c:pt>
                <c:pt idx="33">
                  <c:v>0.82245399173621558</c:v>
                </c:pt>
                <c:pt idx="34">
                  <c:v>0.91057455673130117</c:v>
                </c:pt>
                <c:pt idx="35">
                  <c:v>0.96298449631400784</c:v>
                </c:pt>
                <c:pt idx="3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1-4C0D-9E5E-ECE2F0849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861432"/>
        <c:axId val="715857168"/>
      </c:scatterChart>
      <c:valAx>
        <c:axId val="715861432"/>
        <c:scaling>
          <c:orientation val="minMax"/>
          <c:max val="10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57168"/>
        <c:crosses val="autoZero"/>
        <c:crossBetween val="midCat"/>
      </c:valAx>
      <c:valAx>
        <c:axId val="7158571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6143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402079858952426E-2"/>
          <c:y val="4.2869070831879477E-2"/>
          <c:w val="0.89967198211483912"/>
          <c:h val="0.9172865002232010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'Section 3'!$C$45</c:f>
              <c:strCache>
                <c:ptCount val="1"/>
                <c:pt idx="0">
                  <c:v>ESR-U+A-U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'Section 3'!$B$3:$B$39</c:f>
              <c:numCache>
                <c:formatCode>General</c:formatCode>
                <c:ptCount val="37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  <c:pt idx="28">
                  <c:v>8.7999999999999901</c:v>
                </c:pt>
                <c:pt idx="29">
                  <c:v>8.8999999999999897</c:v>
                </c:pt>
                <c:pt idx="30">
                  <c:v>8.9999999999999893</c:v>
                </c:pt>
                <c:pt idx="31">
                  <c:v>9.0999999999999908</c:v>
                </c:pt>
                <c:pt idx="32">
                  <c:v>9.1999999999999904</c:v>
                </c:pt>
                <c:pt idx="33">
                  <c:v>9.2999999999999901</c:v>
                </c:pt>
                <c:pt idx="34">
                  <c:v>9.3999999999999897</c:v>
                </c:pt>
                <c:pt idx="35">
                  <c:v>9.4999999999999893</c:v>
                </c:pt>
                <c:pt idx="36">
                  <c:v>9.5999999999999908</c:v>
                </c:pt>
              </c:numCache>
            </c:numRef>
          </c:xVal>
          <c:yVal>
            <c:numRef>
              <c:f>'Section 3'!$O$3:$O$39</c:f>
              <c:numCache>
                <c:formatCode>General</c:formatCode>
                <c:ptCount val="37"/>
                <c:pt idx="0">
                  <c:v>0.34346879869630087</c:v>
                </c:pt>
                <c:pt idx="1">
                  <c:v>0.2747750389570407</c:v>
                </c:pt>
                <c:pt idx="2">
                  <c:v>0.21982003116563256</c:v>
                </c:pt>
                <c:pt idx="3">
                  <c:v>0.17173439934815043</c:v>
                </c:pt>
                <c:pt idx="4">
                  <c:v>0.13738751947852035</c:v>
                </c:pt>
                <c:pt idx="5">
                  <c:v>0.10991001558281628</c:v>
                </c:pt>
                <c:pt idx="6">
                  <c:v>8.6554137271467824E-2</c:v>
                </c:pt>
                <c:pt idx="7">
                  <c:v>6.8693759739260174E-2</c:v>
                </c:pt>
                <c:pt idx="8">
                  <c:v>5.4955007791408141E-2</c:v>
                </c:pt>
                <c:pt idx="9">
                  <c:v>4.3964006233126511E-2</c:v>
                </c:pt>
                <c:pt idx="10">
                  <c:v>3.7094630259200491E-2</c:v>
                </c:pt>
                <c:pt idx="11">
                  <c:v>3.0225254285274474E-2</c:v>
                </c:pt>
                <c:pt idx="12">
                  <c:v>2.4729753506133659E-2</c:v>
                </c:pt>
                <c:pt idx="13">
                  <c:v>2.060812792177805E-2</c:v>
                </c:pt>
                <c:pt idx="14">
                  <c:v>1.6486502337422441E-2</c:v>
                </c:pt>
                <c:pt idx="15">
                  <c:v>1.3738751947852035E-2</c:v>
                </c:pt>
                <c:pt idx="16">
                  <c:v>1.236487675306683E-2</c:v>
                </c:pt>
                <c:pt idx="17">
                  <c:v>1.0991001558281628E-2</c:v>
                </c:pt>
                <c:pt idx="18">
                  <c:v>9.6171263634964241E-3</c:v>
                </c:pt>
                <c:pt idx="19">
                  <c:v>8.3806386881897423E-3</c:v>
                </c:pt>
                <c:pt idx="20">
                  <c:v>7.5563135713186194E-3</c:v>
                </c:pt>
                <c:pt idx="21">
                  <c:v>7.0067634934045386E-3</c:v>
                </c:pt>
                <c:pt idx="22">
                  <c:v>6.5946009349689763E-3</c:v>
                </c:pt>
                <c:pt idx="23">
                  <c:v>6.3198258960119359E-3</c:v>
                </c:pt>
                <c:pt idx="24">
                  <c:v>5.9076633375763753E-3</c:v>
                </c:pt>
                <c:pt idx="25">
                  <c:v>5.6328882986193349E-3</c:v>
                </c:pt>
                <c:pt idx="26">
                  <c:v>5.2207257401837735E-3</c:v>
                </c:pt>
                <c:pt idx="27">
                  <c:v>4.5337881427911716E-3</c:v>
                </c:pt>
                <c:pt idx="28">
                  <c:v>3.7781567856593093E-3</c:v>
                </c:pt>
                <c:pt idx="29">
                  <c:v>3.0225254285274478E-3</c:v>
                </c:pt>
                <c:pt idx="30">
                  <c:v>2.1982003116563257E-3</c:v>
                </c:pt>
                <c:pt idx="31">
                  <c:v>1.4425689545244636E-3</c:v>
                </c:pt>
                <c:pt idx="32">
                  <c:v>8.6554137271467829E-4</c:v>
                </c:pt>
                <c:pt idx="33">
                  <c:v>4.8085631817482123E-4</c:v>
                </c:pt>
                <c:pt idx="34">
                  <c:v>2.1295065519170655E-4</c:v>
                </c:pt>
                <c:pt idx="35">
                  <c:v>8.2432511687112209E-5</c:v>
                </c:pt>
                <c:pt idx="36">
                  <c:v>2.7477503895704074E-5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9A-4DBB-A697-F3BDA664E0C3}"/>
            </c:ext>
          </c:extLst>
        </c:ser>
        <c:ser>
          <c:idx val="1"/>
          <c:order val="1"/>
          <c:tx>
            <c:strRef>
              <c:f>'Section 3'!$C$46</c:f>
              <c:strCache>
                <c:ptCount val="1"/>
                <c:pt idx="0">
                  <c:v>ESR-U+A-P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'Section 3'!$B$3:$B$39</c:f>
              <c:numCache>
                <c:formatCode>General</c:formatCode>
                <c:ptCount val="37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  <c:pt idx="28">
                  <c:v>8.7999999999999901</c:v>
                </c:pt>
                <c:pt idx="29">
                  <c:v>8.8999999999999897</c:v>
                </c:pt>
                <c:pt idx="30">
                  <c:v>8.9999999999999893</c:v>
                </c:pt>
                <c:pt idx="31">
                  <c:v>9.0999999999999908</c:v>
                </c:pt>
                <c:pt idx="32">
                  <c:v>9.1999999999999904</c:v>
                </c:pt>
                <c:pt idx="33">
                  <c:v>9.2999999999999901</c:v>
                </c:pt>
                <c:pt idx="34">
                  <c:v>9.3999999999999897</c:v>
                </c:pt>
                <c:pt idx="35">
                  <c:v>9.4999999999999893</c:v>
                </c:pt>
                <c:pt idx="36">
                  <c:v>9.5999999999999908</c:v>
                </c:pt>
              </c:numCache>
            </c:numRef>
          </c:xVal>
          <c:yVal>
            <c:numRef>
              <c:f>'Section 3'!$V$3:$V$39</c:f>
              <c:numCache>
                <c:formatCode>General</c:formatCode>
                <c:ptCount val="37"/>
                <c:pt idx="0">
                  <c:v>0.32105652694032266</c:v>
                </c:pt>
                <c:pt idx="1">
                  <c:v>0.25684522155225814</c:v>
                </c:pt>
                <c:pt idx="2">
                  <c:v>0.2054761772418065</c:v>
                </c:pt>
                <c:pt idx="3">
                  <c:v>0.16052826347016133</c:v>
                </c:pt>
                <c:pt idx="4">
                  <c:v>0.12842261077612907</c:v>
                </c:pt>
                <c:pt idx="5">
                  <c:v>0.10273808862090325</c:v>
                </c:pt>
                <c:pt idx="6">
                  <c:v>8.0906244788961315E-2</c:v>
                </c:pt>
                <c:pt idx="7">
                  <c:v>6.4211305388064535E-2</c:v>
                </c:pt>
                <c:pt idx="8">
                  <c:v>5.1369044310451625E-2</c:v>
                </c:pt>
                <c:pt idx="9">
                  <c:v>4.10952354483613E-2</c:v>
                </c:pt>
                <c:pt idx="10">
                  <c:v>3.4674104909554845E-2</c:v>
                </c:pt>
                <c:pt idx="11">
                  <c:v>2.8252974370748394E-2</c:v>
                </c:pt>
                <c:pt idx="12">
                  <c:v>2.3116069939703231E-2</c:v>
                </c:pt>
                <c:pt idx="13">
                  <c:v>1.9263391616419361E-2</c:v>
                </c:pt>
                <c:pt idx="14">
                  <c:v>1.5410713293135489E-2</c:v>
                </c:pt>
                <c:pt idx="15">
                  <c:v>1.2842261077612908E-2</c:v>
                </c:pt>
                <c:pt idx="16">
                  <c:v>1.1558034969851616E-2</c:v>
                </c:pt>
                <c:pt idx="17">
                  <c:v>1.0273808862090327E-2</c:v>
                </c:pt>
                <c:pt idx="18">
                  <c:v>8.9895827543290362E-3</c:v>
                </c:pt>
                <c:pt idx="19">
                  <c:v>7.8337792573438744E-3</c:v>
                </c:pt>
                <c:pt idx="20">
                  <c:v>7.0632435926870994E-3</c:v>
                </c:pt>
                <c:pt idx="21">
                  <c:v>6.5495531495825838E-3</c:v>
                </c:pt>
                <c:pt idx="22">
                  <c:v>6.1642853172541954E-3</c:v>
                </c:pt>
                <c:pt idx="23">
                  <c:v>5.9074400957019376E-3</c:v>
                </c:pt>
                <c:pt idx="24">
                  <c:v>5.5221722633735501E-3</c:v>
                </c:pt>
                <c:pt idx="25">
                  <c:v>5.2653270418212923E-3</c:v>
                </c:pt>
                <c:pt idx="26">
                  <c:v>4.8800592094929048E-3</c:v>
                </c:pt>
                <c:pt idx="27">
                  <c:v>4.2379461556122594E-3</c:v>
                </c:pt>
                <c:pt idx="28">
                  <c:v>3.5316217963435497E-3</c:v>
                </c:pt>
                <c:pt idx="29">
                  <c:v>2.8252974370748399E-3</c:v>
                </c:pt>
                <c:pt idx="30">
                  <c:v>2.0547617724180653E-3</c:v>
                </c:pt>
                <c:pt idx="31">
                  <c:v>1.3484374131493551E-3</c:v>
                </c:pt>
                <c:pt idx="32">
                  <c:v>8.0906244788961313E-4</c:v>
                </c:pt>
                <c:pt idx="33">
                  <c:v>4.4947913771645177E-4</c:v>
                </c:pt>
                <c:pt idx="34">
                  <c:v>1.9905504670300007E-4</c:v>
                </c:pt>
                <c:pt idx="35">
                  <c:v>7.7053566465677434E-5</c:v>
                </c:pt>
                <c:pt idx="36">
                  <c:v>2.5684522155225816E-5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9A-4DBB-A697-F3BDA664E0C3}"/>
            </c:ext>
          </c:extLst>
        </c:ser>
        <c:ser>
          <c:idx val="2"/>
          <c:order val="2"/>
          <c:tx>
            <c:strRef>
              <c:f>'Section 3'!$C$47</c:f>
              <c:strCache>
                <c:ptCount val="1"/>
                <c:pt idx="0">
                  <c:v>ESR-U+A-L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'Section 3'!$B$3:$B$39</c:f>
              <c:numCache>
                <c:formatCode>General</c:formatCode>
                <c:ptCount val="37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  <c:pt idx="28">
                  <c:v>8.7999999999999901</c:v>
                </c:pt>
                <c:pt idx="29">
                  <c:v>8.8999999999999897</c:v>
                </c:pt>
                <c:pt idx="30">
                  <c:v>8.9999999999999893</c:v>
                </c:pt>
                <c:pt idx="31">
                  <c:v>9.0999999999999908</c:v>
                </c:pt>
                <c:pt idx="32">
                  <c:v>9.1999999999999904</c:v>
                </c:pt>
                <c:pt idx="33">
                  <c:v>9.2999999999999901</c:v>
                </c:pt>
                <c:pt idx="34">
                  <c:v>9.3999999999999897</c:v>
                </c:pt>
                <c:pt idx="35">
                  <c:v>9.4999999999999893</c:v>
                </c:pt>
                <c:pt idx="36">
                  <c:v>9.5999999999999908</c:v>
                </c:pt>
              </c:numCache>
            </c:numRef>
          </c:xVal>
          <c:yVal>
            <c:numRef>
              <c:f>'Section 3'!$AC$3:$AC$39</c:f>
              <c:numCache>
                <c:formatCode>General</c:formatCode>
                <c:ptCount val="37"/>
                <c:pt idx="0">
                  <c:v>0.27648812265911954</c:v>
                </c:pt>
                <c:pt idx="1">
                  <c:v>0.22119049812729563</c:v>
                </c:pt>
                <c:pt idx="2">
                  <c:v>0.1769523985018365</c:v>
                </c:pt>
                <c:pt idx="3">
                  <c:v>0.13824406132955977</c:v>
                </c:pt>
                <c:pt idx="4">
                  <c:v>0.11059524906364782</c:v>
                </c:pt>
                <c:pt idx="5">
                  <c:v>8.847619925091825E-2</c:v>
                </c:pt>
                <c:pt idx="6">
                  <c:v>6.967500691009812E-2</c:v>
                </c:pt>
                <c:pt idx="7">
                  <c:v>5.5297624531823901E-2</c:v>
                </c:pt>
                <c:pt idx="8">
                  <c:v>4.4238099625459118E-2</c:v>
                </c:pt>
                <c:pt idx="9">
                  <c:v>3.5390479700367294E-2</c:v>
                </c:pt>
                <c:pt idx="10">
                  <c:v>2.9860717247184906E-2</c:v>
                </c:pt>
                <c:pt idx="11">
                  <c:v>2.4330954794002515E-2</c:v>
                </c:pt>
                <c:pt idx="12">
                  <c:v>1.9907144831456603E-2</c:v>
                </c:pt>
                <c:pt idx="13">
                  <c:v>1.6589287359547171E-2</c:v>
                </c:pt>
                <c:pt idx="14">
                  <c:v>1.3271429887637737E-2</c:v>
                </c:pt>
                <c:pt idx="15">
                  <c:v>1.1059524906364781E-2</c:v>
                </c:pt>
                <c:pt idx="16">
                  <c:v>9.9535724157283016E-3</c:v>
                </c:pt>
                <c:pt idx="17">
                  <c:v>8.8476199250918236E-3</c:v>
                </c:pt>
                <c:pt idx="18">
                  <c:v>7.7416674344553457E-3</c:v>
                </c:pt>
                <c:pt idx="19">
                  <c:v>6.7463101928825157E-3</c:v>
                </c:pt>
                <c:pt idx="20">
                  <c:v>6.0827386985006279E-3</c:v>
                </c:pt>
                <c:pt idx="21">
                  <c:v>5.6403577022460377E-3</c:v>
                </c:pt>
                <c:pt idx="22">
                  <c:v>5.3085719550550938E-3</c:v>
                </c:pt>
                <c:pt idx="23">
                  <c:v>5.0873814569277987E-3</c:v>
                </c:pt>
                <c:pt idx="24">
                  <c:v>4.7555957097368557E-3</c:v>
                </c:pt>
                <c:pt idx="25">
                  <c:v>4.5344052116095606E-3</c:v>
                </c:pt>
                <c:pt idx="26">
                  <c:v>4.2026194644186167E-3</c:v>
                </c:pt>
                <c:pt idx="27">
                  <c:v>3.6496432191003778E-3</c:v>
                </c:pt>
                <c:pt idx="28">
                  <c:v>3.0413693492503148E-3</c:v>
                </c:pt>
                <c:pt idx="29">
                  <c:v>2.4330954794002518E-3</c:v>
                </c:pt>
                <c:pt idx="30">
                  <c:v>1.7695239850183651E-3</c:v>
                </c:pt>
                <c:pt idx="31">
                  <c:v>1.1612501151683019E-3</c:v>
                </c:pt>
                <c:pt idx="32">
                  <c:v>6.9675006910098133E-4</c:v>
                </c:pt>
                <c:pt idx="33">
                  <c:v>3.8708337172276735E-4</c:v>
                </c:pt>
                <c:pt idx="34">
                  <c:v>1.7142263604865413E-4</c:v>
                </c:pt>
                <c:pt idx="35">
                  <c:v>6.6357149438188686E-5</c:v>
                </c:pt>
                <c:pt idx="36">
                  <c:v>2.2119049812729563E-5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9A-4DBB-A697-F3BDA664E0C3}"/>
            </c:ext>
          </c:extLst>
        </c:ser>
        <c:ser>
          <c:idx val="3"/>
          <c:order val="3"/>
          <c:tx>
            <c:strRef>
              <c:f>'Section 3'!$C$48</c:f>
              <c:strCache>
                <c:ptCount val="1"/>
                <c:pt idx="0">
                  <c:v>ESR-P+A-U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'Section 3'!$B$3:$B$39</c:f>
              <c:numCache>
                <c:formatCode>General</c:formatCode>
                <c:ptCount val="37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  <c:pt idx="28">
                  <c:v>8.7999999999999901</c:v>
                </c:pt>
                <c:pt idx="29">
                  <c:v>8.8999999999999897</c:v>
                </c:pt>
                <c:pt idx="30">
                  <c:v>8.9999999999999893</c:v>
                </c:pt>
                <c:pt idx="31">
                  <c:v>9.0999999999999908</c:v>
                </c:pt>
                <c:pt idx="32">
                  <c:v>9.1999999999999904</c:v>
                </c:pt>
                <c:pt idx="33">
                  <c:v>9.2999999999999901</c:v>
                </c:pt>
                <c:pt idx="34">
                  <c:v>9.3999999999999897</c:v>
                </c:pt>
                <c:pt idx="35">
                  <c:v>9.4999999999999893</c:v>
                </c:pt>
                <c:pt idx="36">
                  <c:v>9.5999999999999908</c:v>
                </c:pt>
              </c:numCache>
            </c:numRef>
          </c:xVal>
          <c:yVal>
            <c:numRef>
              <c:f>'Section 3'!$AJ$3:$AJ$39</c:f>
              <c:numCache>
                <c:formatCode>General</c:formatCode>
                <c:ptCount val="37"/>
                <c:pt idx="0">
                  <c:v>0.31224436245118259</c:v>
                </c:pt>
                <c:pt idx="1">
                  <c:v>0.24979548996094608</c:v>
                </c:pt>
                <c:pt idx="2">
                  <c:v>0.19983639196875685</c:v>
                </c:pt>
                <c:pt idx="3">
                  <c:v>0.15612218122559129</c:v>
                </c:pt>
                <c:pt idx="4">
                  <c:v>0.12489774498047304</c:v>
                </c:pt>
                <c:pt idx="5">
                  <c:v>9.9918195984378427E-2</c:v>
                </c:pt>
                <c:pt idx="6">
                  <c:v>7.8685579337698014E-2</c:v>
                </c:pt>
                <c:pt idx="7">
                  <c:v>6.2448872490236521E-2</c:v>
                </c:pt>
                <c:pt idx="8">
                  <c:v>4.9959097992189214E-2</c:v>
                </c:pt>
                <c:pt idx="9">
                  <c:v>3.9967278393751374E-2</c:v>
                </c:pt>
                <c:pt idx="10">
                  <c:v>3.372239114472772E-2</c:v>
                </c:pt>
                <c:pt idx="11">
                  <c:v>2.7477503895704067E-2</c:v>
                </c:pt>
                <c:pt idx="12">
                  <c:v>2.2481594096485143E-2</c:v>
                </c:pt>
                <c:pt idx="13">
                  <c:v>1.8734661747070953E-2</c:v>
                </c:pt>
                <c:pt idx="14">
                  <c:v>1.4987729397656763E-2</c:v>
                </c:pt>
                <c:pt idx="15">
                  <c:v>1.2489774498047303E-2</c:v>
                </c:pt>
                <c:pt idx="16">
                  <c:v>1.1240797048242572E-2</c:v>
                </c:pt>
                <c:pt idx="17">
                  <c:v>9.9918195984378417E-3</c:v>
                </c:pt>
                <c:pt idx="18">
                  <c:v>8.7428421486331117E-3</c:v>
                </c:pt>
                <c:pt idx="19">
                  <c:v>7.6187624438088554E-3</c:v>
                </c:pt>
                <c:pt idx="20">
                  <c:v>6.8693759739260167E-3</c:v>
                </c:pt>
                <c:pt idx="21">
                  <c:v>6.3697849940041254E-3</c:v>
                </c:pt>
                <c:pt idx="22">
                  <c:v>5.9950917590627052E-3</c:v>
                </c:pt>
                <c:pt idx="23">
                  <c:v>5.7452962691017595E-3</c:v>
                </c:pt>
                <c:pt idx="24">
                  <c:v>5.3706030341603402E-3</c:v>
                </c:pt>
                <c:pt idx="25">
                  <c:v>5.1208075441993945E-3</c:v>
                </c:pt>
                <c:pt idx="26">
                  <c:v>4.7461143092579752E-3</c:v>
                </c:pt>
                <c:pt idx="27">
                  <c:v>4.1216255843556102E-3</c:v>
                </c:pt>
                <c:pt idx="28">
                  <c:v>3.4346879869630084E-3</c:v>
                </c:pt>
                <c:pt idx="29">
                  <c:v>2.7477503895704069E-3</c:v>
                </c:pt>
                <c:pt idx="30">
                  <c:v>1.9983639196875687E-3</c:v>
                </c:pt>
                <c:pt idx="31">
                  <c:v>1.3114263222949668E-3</c:v>
                </c:pt>
                <c:pt idx="32">
                  <c:v>7.8685579337698015E-4</c:v>
                </c:pt>
                <c:pt idx="33">
                  <c:v>4.3714210743165565E-4</c:v>
                </c:pt>
                <c:pt idx="34">
                  <c:v>1.9359150471973322E-4</c:v>
                </c:pt>
                <c:pt idx="35">
                  <c:v>7.4938646988283823E-5</c:v>
                </c:pt>
                <c:pt idx="36">
                  <c:v>2.497954899609461E-5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9A-4DBB-A697-F3BDA664E0C3}"/>
            </c:ext>
          </c:extLst>
        </c:ser>
        <c:ser>
          <c:idx val="4"/>
          <c:order val="4"/>
          <c:tx>
            <c:strRef>
              <c:f>'Section 3'!$C$49</c:f>
              <c:strCache>
                <c:ptCount val="1"/>
                <c:pt idx="0">
                  <c:v>ESR-P+A-P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'Section 3'!$B$3:$B$39</c:f>
              <c:numCache>
                <c:formatCode>General</c:formatCode>
                <c:ptCount val="37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  <c:pt idx="28">
                  <c:v>8.7999999999999901</c:v>
                </c:pt>
                <c:pt idx="29">
                  <c:v>8.8999999999999897</c:v>
                </c:pt>
                <c:pt idx="30">
                  <c:v>8.9999999999999893</c:v>
                </c:pt>
                <c:pt idx="31">
                  <c:v>9.0999999999999908</c:v>
                </c:pt>
                <c:pt idx="32">
                  <c:v>9.1999999999999904</c:v>
                </c:pt>
                <c:pt idx="33">
                  <c:v>9.2999999999999901</c:v>
                </c:pt>
                <c:pt idx="34">
                  <c:v>9.3999999999999897</c:v>
                </c:pt>
                <c:pt idx="35">
                  <c:v>9.4999999999999893</c:v>
                </c:pt>
                <c:pt idx="36">
                  <c:v>9.5999999999999908</c:v>
                </c:pt>
              </c:numCache>
            </c:numRef>
          </c:xVal>
          <c:yVal>
            <c:numRef>
              <c:f>'Section 3'!$AQ$3:$AQ$39</c:f>
              <c:numCache>
                <c:formatCode>General</c:formatCode>
                <c:ptCount val="37"/>
                <c:pt idx="0">
                  <c:v>0.29186956994574786</c:v>
                </c:pt>
                <c:pt idx="1">
                  <c:v>0.2334956559565983</c:v>
                </c:pt>
                <c:pt idx="2">
                  <c:v>0.18679652476527864</c:v>
                </c:pt>
                <c:pt idx="3">
                  <c:v>0.14593478497287393</c:v>
                </c:pt>
                <c:pt idx="4">
                  <c:v>0.11674782797829915</c:v>
                </c:pt>
                <c:pt idx="5">
                  <c:v>9.3398262382639319E-2</c:v>
                </c:pt>
                <c:pt idx="6">
                  <c:v>7.3551131626328467E-2</c:v>
                </c:pt>
                <c:pt idx="7">
                  <c:v>5.8373913989149581E-2</c:v>
                </c:pt>
                <c:pt idx="8">
                  <c:v>4.6699131191319666E-2</c:v>
                </c:pt>
                <c:pt idx="9">
                  <c:v>3.7359304953055734E-2</c:v>
                </c:pt>
                <c:pt idx="10">
                  <c:v>3.1521913554140774E-2</c:v>
                </c:pt>
                <c:pt idx="11">
                  <c:v>2.5684522155225813E-2</c:v>
                </c:pt>
                <c:pt idx="12">
                  <c:v>2.1014609036093847E-2</c:v>
                </c:pt>
                <c:pt idx="13">
                  <c:v>1.7512174196744872E-2</c:v>
                </c:pt>
                <c:pt idx="14">
                  <c:v>1.4009739357395898E-2</c:v>
                </c:pt>
                <c:pt idx="15">
                  <c:v>1.1674782797829915E-2</c:v>
                </c:pt>
                <c:pt idx="16">
                  <c:v>1.0507304518046923E-2</c:v>
                </c:pt>
                <c:pt idx="17">
                  <c:v>9.3398262382639319E-3</c:v>
                </c:pt>
                <c:pt idx="18">
                  <c:v>8.1723479584809404E-3</c:v>
                </c:pt>
                <c:pt idx="19">
                  <c:v>7.1216175066762489E-3</c:v>
                </c:pt>
                <c:pt idx="20">
                  <c:v>6.4211305388064532E-3</c:v>
                </c:pt>
                <c:pt idx="21">
                  <c:v>5.9541392268932574E-3</c:v>
                </c:pt>
                <c:pt idx="22">
                  <c:v>5.6038957429583591E-3</c:v>
                </c:pt>
                <c:pt idx="23">
                  <c:v>5.3704000870017608E-3</c:v>
                </c:pt>
                <c:pt idx="24">
                  <c:v>5.0201566030668634E-3</c:v>
                </c:pt>
                <c:pt idx="25">
                  <c:v>4.7866609471102651E-3</c:v>
                </c:pt>
                <c:pt idx="26">
                  <c:v>4.4364174631753676E-3</c:v>
                </c:pt>
                <c:pt idx="27">
                  <c:v>3.8526783232838719E-3</c:v>
                </c:pt>
                <c:pt idx="28">
                  <c:v>3.2105652694032261E-3</c:v>
                </c:pt>
                <c:pt idx="29">
                  <c:v>2.5684522155225813E-3</c:v>
                </c:pt>
                <c:pt idx="30">
                  <c:v>1.8679652476527864E-3</c:v>
                </c:pt>
                <c:pt idx="31">
                  <c:v>1.2258521937721411E-3</c:v>
                </c:pt>
                <c:pt idx="32">
                  <c:v>7.3551131626328477E-4</c:v>
                </c:pt>
                <c:pt idx="33">
                  <c:v>4.0861739792404702E-4</c:v>
                </c:pt>
                <c:pt idx="34">
                  <c:v>1.809591333663637E-4</c:v>
                </c:pt>
                <c:pt idx="35">
                  <c:v>7.0048696786979492E-5</c:v>
                </c:pt>
                <c:pt idx="36">
                  <c:v>2.3349565595659832E-5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39A-4DBB-A697-F3BDA664E0C3}"/>
            </c:ext>
          </c:extLst>
        </c:ser>
        <c:ser>
          <c:idx val="5"/>
          <c:order val="5"/>
          <c:tx>
            <c:strRef>
              <c:f>'Section 3'!$C$50</c:f>
              <c:strCache>
                <c:ptCount val="1"/>
                <c:pt idx="0">
                  <c:v>ESR-P+A-L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'Section 3'!$B$3:$B$39</c:f>
              <c:numCache>
                <c:formatCode>General</c:formatCode>
                <c:ptCount val="37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  <c:pt idx="28">
                  <c:v>8.7999999999999901</c:v>
                </c:pt>
                <c:pt idx="29">
                  <c:v>8.8999999999999897</c:v>
                </c:pt>
                <c:pt idx="30">
                  <c:v>8.9999999999999893</c:v>
                </c:pt>
                <c:pt idx="31">
                  <c:v>9.0999999999999908</c:v>
                </c:pt>
                <c:pt idx="32">
                  <c:v>9.1999999999999904</c:v>
                </c:pt>
                <c:pt idx="33">
                  <c:v>9.2999999999999901</c:v>
                </c:pt>
                <c:pt idx="34">
                  <c:v>9.3999999999999897</c:v>
                </c:pt>
                <c:pt idx="35">
                  <c:v>9.4999999999999893</c:v>
                </c:pt>
                <c:pt idx="36">
                  <c:v>9.5999999999999908</c:v>
                </c:pt>
              </c:numCache>
            </c:numRef>
          </c:xVal>
          <c:yVal>
            <c:numRef>
              <c:f>'Section 3'!$AX$3:$AX$39</c:f>
              <c:numCache>
                <c:formatCode>General</c:formatCode>
                <c:ptCount val="37"/>
                <c:pt idx="0">
                  <c:v>0.25135283878101772</c:v>
                </c:pt>
                <c:pt idx="1">
                  <c:v>0.20108227102481419</c:v>
                </c:pt>
                <c:pt idx="2">
                  <c:v>0.16086581681985135</c:v>
                </c:pt>
                <c:pt idx="3">
                  <c:v>0.12567641939050886</c:v>
                </c:pt>
                <c:pt idx="4">
                  <c:v>0.10054113551240709</c:v>
                </c:pt>
                <c:pt idx="5">
                  <c:v>8.0432908409925674E-2</c:v>
                </c:pt>
                <c:pt idx="6">
                  <c:v>6.334091537281647E-2</c:v>
                </c:pt>
                <c:pt idx="7">
                  <c:v>5.0270567756203546E-2</c:v>
                </c:pt>
                <c:pt idx="8">
                  <c:v>4.0216454204962837E-2</c:v>
                </c:pt>
                <c:pt idx="9">
                  <c:v>3.2173163363970268E-2</c:v>
                </c:pt>
                <c:pt idx="10">
                  <c:v>2.7146106588349914E-2</c:v>
                </c:pt>
                <c:pt idx="11">
                  <c:v>2.2119049812729559E-2</c:v>
                </c:pt>
                <c:pt idx="12">
                  <c:v>1.8097404392233275E-2</c:v>
                </c:pt>
                <c:pt idx="13">
                  <c:v>1.5081170326861064E-2</c:v>
                </c:pt>
                <c:pt idx="14">
                  <c:v>1.2064936261488851E-2</c:v>
                </c:pt>
                <c:pt idx="15">
                  <c:v>1.0054113551240709E-2</c:v>
                </c:pt>
                <c:pt idx="16">
                  <c:v>9.0487021961166373E-3</c:v>
                </c:pt>
                <c:pt idx="17">
                  <c:v>8.0432908409925671E-3</c:v>
                </c:pt>
                <c:pt idx="18">
                  <c:v>7.037879485868496E-3</c:v>
                </c:pt>
                <c:pt idx="19">
                  <c:v>6.1330092662568326E-3</c:v>
                </c:pt>
                <c:pt idx="20">
                  <c:v>5.5297624531823898E-3</c:v>
                </c:pt>
                <c:pt idx="21">
                  <c:v>5.1275979111327624E-3</c:v>
                </c:pt>
                <c:pt idx="22">
                  <c:v>4.8259745045955401E-3</c:v>
                </c:pt>
                <c:pt idx="23">
                  <c:v>4.6248922335707264E-3</c:v>
                </c:pt>
                <c:pt idx="24">
                  <c:v>4.323268827033505E-3</c:v>
                </c:pt>
                <c:pt idx="25">
                  <c:v>4.1221865560086913E-3</c:v>
                </c:pt>
                <c:pt idx="26">
                  <c:v>3.8205631494714694E-3</c:v>
                </c:pt>
                <c:pt idx="27">
                  <c:v>3.3178574719094339E-3</c:v>
                </c:pt>
                <c:pt idx="28">
                  <c:v>2.7648812265911944E-3</c:v>
                </c:pt>
                <c:pt idx="29">
                  <c:v>2.2119049812729559E-3</c:v>
                </c:pt>
                <c:pt idx="30">
                  <c:v>1.6086581681985135E-3</c:v>
                </c:pt>
                <c:pt idx="31">
                  <c:v>1.0556819228802743E-3</c:v>
                </c:pt>
                <c:pt idx="32">
                  <c:v>6.3340915372816467E-4</c:v>
                </c:pt>
                <c:pt idx="33">
                  <c:v>3.5189397429342484E-4</c:v>
                </c:pt>
                <c:pt idx="34">
                  <c:v>1.55838760044231E-4</c:v>
                </c:pt>
                <c:pt idx="35">
                  <c:v>6.0324681307444245E-5</c:v>
                </c:pt>
                <c:pt idx="36">
                  <c:v>2.0108227102481421E-5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39A-4DBB-A697-F3BDA664E0C3}"/>
            </c:ext>
          </c:extLst>
        </c:ser>
        <c:ser>
          <c:idx val="6"/>
          <c:order val="6"/>
          <c:tx>
            <c:strRef>
              <c:f>'Section 3'!$C$51</c:f>
              <c:strCache>
                <c:ptCount val="1"/>
                <c:pt idx="0">
                  <c:v>ESR-L+A-U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'Section 3'!$B$3:$B$39</c:f>
              <c:numCache>
                <c:formatCode>General</c:formatCode>
                <c:ptCount val="37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  <c:pt idx="28">
                  <c:v>8.7999999999999901</c:v>
                </c:pt>
                <c:pt idx="29">
                  <c:v>8.8999999999999897</c:v>
                </c:pt>
                <c:pt idx="30">
                  <c:v>8.9999999999999893</c:v>
                </c:pt>
                <c:pt idx="31">
                  <c:v>9.0999999999999908</c:v>
                </c:pt>
                <c:pt idx="32">
                  <c:v>9.1999999999999904</c:v>
                </c:pt>
                <c:pt idx="33">
                  <c:v>9.2999999999999901</c:v>
                </c:pt>
                <c:pt idx="34">
                  <c:v>9.3999999999999897</c:v>
                </c:pt>
                <c:pt idx="35">
                  <c:v>9.4999999999999893</c:v>
                </c:pt>
                <c:pt idx="36">
                  <c:v>9.5999999999999908</c:v>
                </c:pt>
              </c:numCache>
            </c:numRef>
          </c:xVal>
          <c:yVal>
            <c:numRef>
              <c:f>'Section 3'!$BE$3:$BE$39</c:f>
              <c:numCache>
                <c:formatCode>General</c:formatCode>
                <c:ptCount val="37"/>
                <c:pt idx="0">
                  <c:v>0.28101992620606431</c:v>
                </c:pt>
                <c:pt idx="1">
                  <c:v>0.22481594096485144</c:v>
                </c:pt>
                <c:pt idx="2">
                  <c:v>0.17985275277188115</c:v>
                </c:pt>
                <c:pt idx="3">
                  <c:v>0.14050996310303215</c:v>
                </c:pt>
                <c:pt idx="4">
                  <c:v>0.11240797048242573</c:v>
                </c:pt>
                <c:pt idx="5">
                  <c:v>8.9926376385940587E-2</c:v>
                </c:pt>
                <c:pt idx="6">
                  <c:v>7.0817021403928204E-2</c:v>
                </c:pt>
                <c:pt idx="7">
                  <c:v>5.620398524121286E-2</c:v>
                </c:pt>
                <c:pt idx="8">
                  <c:v>4.4963188192970287E-2</c:v>
                </c:pt>
                <c:pt idx="9">
                  <c:v>3.5970550554376229E-2</c:v>
                </c:pt>
                <c:pt idx="10">
                  <c:v>3.0350152030254943E-2</c:v>
                </c:pt>
                <c:pt idx="11">
                  <c:v>2.4729753506133656E-2</c:v>
                </c:pt>
                <c:pt idx="12">
                  <c:v>2.0233434686836627E-2</c:v>
                </c:pt>
                <c:pt idx="13">
                  <c:v>1.6861195572363857E-2</c:v>
                </c:pt>
                <c:pt idx="14">
                  <c:v>1.3488956457891086E-2</c:v>
                </c:pt>
                <c:pt idx="15">
                  <c:v>1.1240797048242572E-2</c:v>
                </c:pt>
                <c:pt idx="16">
                  <c:v>1.0116717343418314E-2</c:v>
                </c:pt>
                <c:pt idx="17">
                  <c:v>8.9926376385940573E-3</c:v>
                </c:pt>
                <c:pt idx="18">
                  <c:v>7.868557933769801E-3</c:v>
                </c:pt>
                <c:pt idx="19">
                  <c:v>6.8568861994279693E-3</c:v>
                </c:pt>
                <c:pt idx="20">
                  <c:v>6.182438376533414E-3</c:v>
                </c:pt>
                <c:pt idx="21">
                  <c:v>5.7328064946037122E-3</c:v>
                </c:pt>
                <c:pt idx="22">
                  <c:v>5.3955825831564341E-3</c:v>
                </c:pt>
                <c:pt idx="23">
                  <c:v>5.1707666421915831E-3</c:v>
                </c:pt>
                <c:pt idx="24">
                  <c:v>4.8335427307443059E-3</c:v>
                </c:pt>
                <c:pt idx="25">
                  <c:v>4.608726789779455E-3</c:v>
                </c:pt>
                <c:pt idx="26">
                  <c:v>4.2715028783321778E-3</c:v>
                </c:pt>
                <c:pt idx="27">
                  <c:v>3.7094630259200487E-3</c:v>
                </c:pt>
                <c:pt idx="28">
                  <c:v>3.091219188266707E-3</c:v>
                </c:pt>
                <c:pt idx="29">
                  <c:v>2.4729753506133661E-3</c:v>
                </c:pt>
                <c:pt idx="30">
                  <c:v>1.7985275277188116E-3</c:v>
                </c:pt>
                <c:pt idx="31">
                  <c:v>1.1802836900654699E-3</c:v>
                </c:pt>
                <c:pt idx="32">
                  <c:v>7.0817021403928211E-4</c:v>
                </c:pt>
                <c:pt idx="33">
                  <c:v>3.9342789668849007E-4</c:v>
                </c:pt>
                <c:pt idx="34">
                  <c:v>1.7423235424775989E-4</c:v>
                </c:pt>
                <c:pt idx="35">
                  <c:v>6.7444782289455437E-5</c:v>
                </c:pt>
                <c:pt idx="36">
                  <c:v>2.2481594096485146E-5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39A-4DBB-A697-F3BDA664E0C3}"/>
            </c:ext>
          </c:extLst>
        </c:ser>
        <c:ser>
          <c:idx val="7"/>
          <c:order val="7"/>
          <c:tx>
            <c:strRef>
              <c:f>'Section 3'!$C$52</c:f>
              <c:strCache>
                <c:ptCount val="1"/>
                <c:pt idx="0">
                  <c:v>ESR-L+A-P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'Section 3'!$B$3:$B$39</c:f>
              <c:numCache>
                <c:formatCode>General</c:formatCode>
                <c:ptCount val="37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  <c:pt idx="28">
                  <c:v>8.7999999999999901</c:v>
                </c:pt>
                <c:pt idx="29">
                  <c:v>8.8999999999999897</c:v>
                </c:pt>
                <c:pt idx="30">
                  <c:v>8.9999999999999893</c:v>
                </c:pt>
                <c:pt idx="31">
                  <c:v>9.0999999999999908</c:v>
                </c:pt>
                <c:pt idx="32">
                  <c:v>9.1999999999999904</c:v>
                </c:pt>
                <c:pt idx="33">
                  <c:v>9.2999999999999901</c:v>
                </c:pt>
                <c:pt idx="34">
                  <c:v>9.3999999999999897</c:v>
                </c:pt>
                <c:pt idx="35">
                  <c:v>9.4999999999999893</c:v>
                </c:pt>
                <c:pt idx="36">
                  <c:v>9.5999999999999908</c:v>
                </c:pt>
              </c:numCache>
            </c:numRef>
          </c:xVal>
          <c:yVal>
            <c:numRef>
              <c:f>'Section 3'!$BL$3:$BL$39</c:f>
              <c:numCache>
                <c:formatCode>General</c:formatCode>
                <c:ptCount val="37"/>
                <c:pt idx="0">
                  <c:v>0.26268261295117307</c:v>
                </c:pt>
                <c:pt idx="1">
                  <c:v>0.21014609036093848</c:v>
                </c:pt>
                <c:pt idx="2">
                  <c:v>0.16811687228875077</c:v>
                </c:pt>
                <c:pt idx="3">
                  <c:v>0.13134130647558653</c:v>
                </c:pt>
                <c:pt idx="4">
                  <c:v>0.10507304518046923</c:v>
                </c:pt>
                <c:pt idx="5">
                  <c:v>8.4058436144375373E-2</c:v>
                </c:pt>
                <c:pt idx="6">
                  <c:v>6.6196018463695605E-2</c:v>
                </c:pt>
                <c:pt idx="7">
                  <c:v>5.2536522590234613E-2</c:v>
                </c:pt>
                <c:pt idx="8">
                  <c:v>4.2029218072187687E-2</c:v>
                </c:pt>
                <c:pt idx="9">
                  <c:v>3.3623374457750148E-2</c:v>
                </c:pt>
                <c:pt idx="10">
                  <c:v>2.8369722198726688E-2</c:v>
                </c:pt>
                <c:pt idx="11">
                  <c:v>2.3116069939703228E-2</c:v>
                </c:pt>
                <c:pt idx="12">
                  <c:v>1.8913148132484459E-2</c:v>
                </c:pt>
                <c:pt idx="13">
                  <c:v>1.5760956777070383E-2</c:v>
                </c:pt>
                <c:pt idx="14">
                  <c:v>1.2608765421656308E-2</c:v>
                </c:pt>
                <c:pt idx="15">
                  <c:v>1.0507304518046923E-2</c:v>
                </c:pt>
                <c:pt idx="16">
                  <c:v>9.4565740662422293E-3</c:v>
                </c:pt>
                <c:pt idx="17">
                  <c:v>8.4058436144375387E-3</c:v>
                </c:pt>
                <c:pt idx="18">
                  <c:v>7.3551131626328455E-3</c:v>
                </c:pt>
                <c:pt idx="19">
                  <c:v>6.4094557560086226E-3</c:v>
                </c:pt>
                <c:pt idx="20">
                  <c:v>5.7790174849258061E-3</c:v>
                </c:pt>
                <c:pt idx="21">
                  <c:v>5.3587253042039302E-3</c:v>
                </c:pt>
                <c:pt idx="22">
                  <c:v>5.043506168662522E-3</c:v>
                </c:pt>
                <c:pt idx="23">
                  <c:v>4.8333600783015841E-3</c:v>
                </c:pt>
                <c:pt idx="24">
                  <c:v>4.5181409427601767E-3</c:v>
                </c:pt>
                <c:pt idx="25">
                  <c:v>4.3079948523992388E-3</c:v>
                </c:pt>
                <c:pt idx="26">
                  <c:v>3.9927757168578305E-3</c:v>
                </c:pt>
                <c:pt idx="27">
                  <c:v>3.4674104909554848E-3</c:v>
                </c:pt>
                <c:pt idx="28">
                  <c:v>2.8895087424629039E-3</c:v>
                </c:pt>
                <c:pt idx="29">
                  <c:v>2.3116069939703235E-3</c:v>
                </c:pt>
                <c:pt idx="30">
                  <c:v>1.6811687228875079E-3</c:v>
                </c:pt>
                <c:pt idx="31">
                  <c:v>1.1032669743949268E-3</c:v>
                </c:pt>
                <c:pt idx="32">
                  <c:v>6.6196018463695618E-4</c:v>
                </c:pt>
                <c:pt idx="33">
                  <c:v>3.6775565813164227E-4</c:v>
                </c:pt>
                <c:pt idx="34">
                  <c:v>1.6286322002972731E-4</c:v>
                </c:pt>
                <c:pt idx="35">
                  <c:v>6.3043827108281536E-5</c:v>
                </c:pt>
                <c:pt idx="36">
                  <c:v>2.1014609036093844E-5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39A-4DBB-A697-F3BDA664E0C3}"/>
            </c:ext>
          </c:extLst>
        </c:ser>
        <c:ser>
          <c:idx val="8"/>
          <c:order val="8"/>
          <c:tx>
            <c:strRef>
              <c:f>'Section 3'!$C$53</c:f>
              <c:strCache>
                <c:ptCount val="1"/>
                <c:pt idx="0">
                  <c:v>ESR-L+A-L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'Section 3'!$B$3:$B$39</c:f>
              <c:numCache>
                <c:formatCode>General</c:formatCode>
                <c:ptCount val="37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  <c:pt idx="28">
                  <c:v>8.7999999999999901</c:v>
                </c:pt>
                <c:pt idx="29">
                  <c:v>8.8999999999999897</c:v>
                </c:pt>
                <c:pt idx="30">
                  <c:v>8.9999999999999893</c:v>
                </c:pt>
                <c:pt idx="31">
                  <c:v>9.0999999999999908</c:v>
                </c:pt>
                <c:pt idx="32">
                  <c:v>9.1999999999999904</c:v>
                </c:pt>
                <c:pt idx="33">
                  <c:v>9.2999999999999901</c:v>
                </c:pt>
                <c:pt idx="34">
                  <c:v>9.3999999999999897</c:v>
                </c:pt>
                <c:pt idx="35">
                  <c:v>9.4999999999999893</c:v>
                </c:pt>
                <c:pt idx="36">
                  <c:v>9.5999999999999908</c:v>
                </c:pt>
              </c:numCache>
            </c:numRef>
          </c:xVal>
          <c:yVal>
            <c:numRef>
              <c:f>'Section 3'!$BS$3:$BS$39</c:f>
              <c:numCache>
                <c:formatCode>General</c:formatCode>
                <c:ptCount val="37"/>
                <c:pt idx="0">
                  <c:v>0.22621755490291592</c:v>
                </c:pt>
                <c:pt idx="1">
                  <c:v>0.18097404392233274</c:v>
                </c:pt>
                <c:pt idx="2">
                  <c:v>0.14477923513786617</c:v>
                </c:pt>
                <c:pt idx="3">
                  <c:v>0.11310877745145795</c:v>
                </c:pt>
                <c:pt idx="4">
                  <c:v>9.048702196116637E-2</c:v>
                </c:pt>
                <c:pt idx="5">
                  <c:v>7.2389617568933098E-2</c:v>
                </c:pt>
                <c:pt idx="6">
                  <c:v>5.7006823835534813E-2</c:v>
                </c:pt>
                <c:pt idx="7">
                  <c:v>4.5243510980583185E-2</c:v>
                </c:pt>
                <c:pt idx="8">
                  <c:v>3.6194808784466549E-2</c:v>
                </c:pt>
                <c:pt idx="9">
                  <c:v>2.8955847027573242E-2</c:v>
                </c:pt>
                <c:pt idx="10">
                  <c:v>2.4431495929514921E-2</c:v>
                </c:pt>
                <c:pt idx="11">
                  <c:v>1.99071448314566E-2</c:v>
                </c:pt>
                <c:pt idx="12">
                  <c:v>1.6287663953009943E-2</c:v>
                </c:pt>
                <c:pt idx="13">
                  <c:v>1.3573053294174953E-2</c:v>
                </c:pt>
                <c:pt idx="14">
                  <c:v>1.0858442635339962E-2</c:v>
                </c:pt>
                <c:pt idx="15">
                  <c:v>9.0487021961166356E-3</c:v>
                </c:pt>
                <c:pt idx="16">
                  <c:v>8.1438319765049713E-3</c:v>
                </c:pt>
                <c:pt idx="17">
                  <c:v>7.2389617568933079E-3</c:v>
                </c:pt>
                <c:pt idx="18">
                  <c:v>6.3340915372816445E-3</c:v>
                </c:pt>
                <c:pt idx="19">
                  <c:v>5.5197083396311478E-3</c:v>
                </c:pt>
                <c:pt idx="20">
                  <c:v>4.976786207864149E-3</c:v>
                </c:pt>
                <c:pt idx="21">
                  <c:v>4.6148381200194844E-3</c:v>
                </c:pt>
                <c:pt idx="22">
                  <c:v>4.3433770541359846E-3</c:v>
                </c:pt>
                <c:pt idx="23">
                  <c:v>4.1624030102136523E-3</c:v>
                </c:pt>
                <c:pt idx="24">
                  <c:v>3.8909419443301533E-3</c:v>
                </c:pt>
                <c:pt idx="25">
                  <c:v>3.709967900407821E-3</c:v>
                </c:pt>
                <c:pt idx="26">
                  <c:v>3.4385068345243216E-3</c:v>
                </c:pt>
                <c:pt idx="27">
                  <c:v>2.9860717247184899E-3</c:v>
                </c:pt>
                <c:pt idx="28">
                  <c:v>2.488393103932075E-3</c:v>
                </c:pt>
                <c:pt idx="29">
                  <c:v>1.9907144831456604E-3</c:v>
                </c:pt>
                <c:pt idx="30">
                  <c:v>1.4477923513786621E-3</c:v>
                </c:pt>
                <c:pt idx="31">
                  <c:v>9.501137305922469E-4</c:v>
                </c:pt>
                <c:pt idx="32">
                  <c:v>5.7006823835534823E-4</c:v>
                </c:pt>
                <c:pt idx="33">
                  <c:v>3.1670457686408234E-4</c:v>
                </c:pt>
                <c:pt idx="34">
                  <c:v>1.4025488403980789E-4</c:v>
                </c:pt>
                <c:pt idx="35">
                  <c:v>5.4292213176699825E-5</c:v>
                </c:pt>
                <c:pt idx="36">
                  <c:v>1.8097404392233275E-5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39A-4DBB-A697-F3BDA664E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609136"/>
        <c:axId val="1142605856"/>
      </c:scatterChart>
      <c:valAx>
        <c:axId val="1142609136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605856"/>
        <c:crossesAt val="1.0000000000000004E-5"/>
        <c:crossBetween val="midCat"/>
      </c:valAx>
      <c:valAx>
        <c:axId val="1142605856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60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MFD</a:t>
            </a:r>
            <a:r>
              <a:rPr lang="en-US" baseline="0"/>
              <a:t> non cumulative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MFD-non cumulative</c:v>
          </c:tx>
          <c:marker>
            <c:symbol val="none"/>
          </c:marker>
          <c:xVal>
            <c:numRef>
              <c:f>'Section 4'!$B$3:$B$39</c:f>
              <c:numCache>
                <c:formatCode>General</c:formatCode>
                <c:ptCount val="37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  <c:pt idx="28">
                  <c:v>8.7999999999999901</c:v>
                </c:pt>
                <c:pt idx="29">
                  <c:v>8.8999999999999897</c:v>
                </c:pt>
                <c:pt idx="30">
                  <c:v>8.9999999999999893</c:v>
                </c:pt>
                <c:pt idx="31">
                  <c:v>9.0999999999999908</c:v>
                </c:pt>
                <c:pt idx="32">
                  <c:v>9.1999999999999904</c:v>
                </c:pt>
                <c:pt idx="33">
                  <c:v>9.2999999999999901</c:v>
                </c:pt>
              </c:numCache>
            </c:numRef>
          </c:xVal>
          <c:yVal>
            <c:numRef>
              <c:f>'Section 4'!$D$3:$D$39</c:f>
              <c:numCache>
                <c:formatCode>General</c:formatCode>
                <c:ptCount val="37"/>
                <c:pt idx="0">
                  <c:v>2.0000000000000004E-2</c:v>
                </c:pt>
                <c:pt idx="1">
                  <c:v>1.999999999999999E-2</c:v>
                </c:pt>
                <c:pt idx="2">
                  <c:v>1.4000000000000005E-2</c:v>
                </c:pt>
                <c:pt idx="3">
                  <c:v>1.1000000000000003E-2</c:v>
                </c:pt>
                <c:pt idx="4">
                  <c:v>6.9999999999999993E-3</c:v>
                </c:pt>
                <c:pt idx="5">
                  <c:v>8.0000000000000002E-3</c:v>
                </c:pt>
                <c:pt idx="6">
                  <c:v>4.9999999999999975E-3</c:v>
                </c:pt>
                <c:pt idx="7">
                  <c:v>3.0000000000000027E-3</c:v>
                </c:pt>
                <c:pt idx="8">
                  <c:v>4.0000000000000001E-3</c:v>
                </c:pt>
                <c:pt idx="9">
                  <c:v>1.9999999999999983E-3</c:v>
                </c:pt>
                <c:pt idx="10">
                  <c:v>2.5000000000000005E-3</c:v>
                </c:pt>
                <c:pt idx="11">
                  <c:v>1.4999999999999996E-3</c:v>
                </c:pt>
                <c:pt idx="12">
                  <c:v>1.4999999999999996E-3</c:v>
                </c:pt>
                <c:pt idx="13">
                  <c:v>1.0000000000000009E-3</c:v>
                </c:pt>
                <c:pt idx="14">
                  <c:v>9.9999999999999915E-4</c:v>
                </c:pt>
                <c:pt idx="15">
                  <c:v>5.0000000000000044E-4</c:v>
                </c:pt>
                <c:pt idx="16">
                  <c:v>5.0000000000000044E-4</c:v>
                </c:pt>
                <c:pt idx="17">
                  <c:v>4.9999999999999958E-4</c:v>
                </c:pt>
                <c:pt idx="18">
                  <c:v>2.9999999999999992E-4</c:v>
                </c:pt>
                <c:pt idx="19">
                  <c:v>2.0000000000000052E-4</c:v>
                </c:pt>
                <c:pt idx="20">
                  <c:v>9.9999999999999395E-5</c:v>
                </c:pt>
                <c:pt idx="21">
                  <c:v>2.0000000000000052E-4</c:v>
                </c:pt>
                <c:pt idx="22">
                  <c:v>4.0000000000000018E-4</c:v>
                </c:pt>
                <c:pt idx="23">
                  <c:v>6.9999999999999923E-4</c:v>
                </c:pt>
                <c:pt idx="24">
                  <c:v>6.0000000000000071E-4</c:v>
                </c:pt>
                <c:pt idx="25">
                  <c:v>9.9999999999999959E-4</c:v>
                </c:pt>
                <c:pt idx="26">
                  <c:v>1E-3</c:v>
                </c:pt>
                <c:pt idx="27">
                  <c:v>8.0000000000000015E-4</c:v>
                </c:pt>
                <c:pt idx="28">
                  <c:v>5.9999999999999984E-4</c:v>
                </c:pt>
                <c:pt idx="29">
                  <c:v>5.3000000000000009E-4</c:v>
                </c:pt>
                <c:pt idx="30">
                  <c:v>2.9E-4</c:v>
                </c:pt>
                <c:pt idx="31">
                  <c:v>1.7999999999999998E-4</c:v>
                </c:pt>
                <c:pt idx="32">
                  <c:v>7.0000000000000007E-5</c:v>
                </c:pt>
                <c:pt idx="33">
                  <c:v>3.0000000000000001E-5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E1-4176-9F7A-C9C305D6D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861432"/>
        <c:axId val="715857168"/>
      </c:scatterChart>
      <c:valAx>
        <c:axId val="715861432"/>
        <c:scaling>
          <c:orientation val="minMax"/>
          <c:max val="10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57168"/>
        <c:crosses val="autoZero"/>
        <c:crossBetween val="midCat"/>
      </c:valAx>
      <c:valAx>
        <c:axId val="71585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6143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MFD Cumulative</a:t>
            </a:r>
          </a:p>
        </c:rich>
      </c:tx>
      <c:layout>
        <c:manualLayout>
          <c:xMode val="edge"/>
          <c:yMode val="edge"/>
          <c:x val="0.3733444807405556"/>
          <c:y val="6.481481481481481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MFD cumulative</c:v>
          </c:tx>
          <c:marker>
            <c:symbol val="none"/>
          </c:marker>
          <c:xVal>
            <c:numRef>
              <c:f>'Section 4'!$B$3:$B$39</c:f>
              <c:numCache>
                <c:formatCode>General</c:formatCode>
                <c:ptCount val="37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  <c:pt idx="28">
                  <c:v>8.7999999999999901</c:v>
                </c:pt>
                <c:pt idx="29">
                  <c:v>8.8999999999999897</c:v>
                </c:pt>
                <c:pt idx="30">
                  <c:v>8.9999999999999893</c:v>
                </c:pt>
                <c:pt idx="31">
                  <c:v>9.0999999999999908</c:v>
                </c:pt>
                <c:pt idx="32">
                  <c:v>9.1999999999999904</c:v>
                </c:pt>
                <c:pt idx="33">
                  <c:v>9.2999999999999901</c:v>
                </c:pt>
              </c:numCache>
            </c:numRef>
          </c:xVal>
          <c:yVal>
            <c:numRef>
              <c:f>'Section 4'!$C$3:$C$39</c:f>
              <c:numCache>
                <c:formatCode>General</c:formatCode>
                <c:ptCount val="37"/>
                <c:pt idx="0">
                  <c:v>0.11</c:v>
                </c:pt>
                <c:pt idx="1">
                  <c:v>0.09</c:v>
                </c:pt>
                <c:pt idx="2">
                  <c:v>7.0000000000000007E-2</c:v>
                </c:pt>
                <c:pt idx="3">
                  <c:v>5.6000000000000001E-2</c:v>
                </c:pt>
                <c:pt idx="4">
                  <c:v>4.4999999999999998E-2</c:v>
                </c:pt>
                <c:pt idx="5">
                  <c:v>3.7999999999999999E-2</c:v>
                </c:pt>
                <c:pt idx="6">
                  <c:v>0.03</c:v>
                </c:pt>
                <c:pt idx="7">
                  <c:v>2.5000000000000001E-2</c:v>
                </c:pt>
                <c:pt idx="8">
                  <c:v>2.1999999999999999E-2</c:v>
                </c:pt>
                <c:pt idx="9">
                  <c:v>1.7999999999999999E-2</c:v>
                </c:pt>
                <c:pt idx="10">
                  <c:v>1.6E-2</c:v>
                </c:pt>
                <c:pt idx="11">
                  <c:v>1.35E-2</c:v>
                </c:pt>
                <c:pt idx="12">
                  <c:v>1.2E-2</c:v>
                </c:pt>
                <c:pt idx="13">
                  <c:v>1.0500000000000001E-2</c:v>
                </c:pt>
                <c:pt idx="14">
                  <c:v>9.4999999999999998E-3</c:v>
                </c:pt>
                <c:pt idx="15">
                  <c:v>8.5000000000000006E-3</c:v>
                </c:pt>
                <c:pt idx="16">
                  <c:v>8.0000000000000002E-3</c:v>
                </c:pt>
                <c:pt idx="17">
                  <c:v>7.4999999999999997E-3</c:v>
                </c:pt>
                <c:pt idx="18">
                  <c:v>7.0000000000000001E-3</c:v>
                </c:pt>
                <c:pt idx="19">
                  <c:v>6.7000000000000002E-3</c:v>
                </c:pt>
                <c:pt idx="20">
                  <c:v>6.4999999999999997E-3</c:v>
                </c:pt>
                <c:pt idx="21">
                  <c:v>6.4000000000000003E-3</c:v>
                </c:pt>
                <c:pt idx="22">
                  <c:v>6.1999999999999998E-3</c:v>
                </c:pt>
                <c:pt idx="23">
                  <c:v>5.7999999999999996E-3</c:v>
                </c:pt>
                <c:pt idx="24">
                  <c:v>5.1000000000000004E-3</c:v>
                </c:pt>
                <c:pt idx="25">
                  <c:v>4.4999999999999997E-3</c:v>
                </c:pt>
                <c:pt idx="26">
                  <c:v>3.5000000000000001E-3</c:v>
                </c:pt>
                <c:pt idx="27">
                  <c:v>2.5000000000000001E-3</c:v>
                </c:pt>
                <c:pt idx="28">
                  <c:v>1.6999999999999999E-3</c:v>
                </c:pt>
                <c:pt idx="29">
                  <c:v>1.1000000000000001E-3</c:v>
                </c:pt>
                <c:pt idx="30">
                  <c:v>5.6999999999999998E-4</c:v>
                </c:pt>
                <c:pt idx="31">
                  <c:v>2.7999999999999998E-4</c:v>
                </c:pt>
                <c:pt idx="32">
                  <c:v>1E-4</c:v>
                </c:pt>
                <c:pt idx="33">
                  <c:v>3.0000000000000001E-5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F3-4CC8-A6D5-D460D8D8E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861432"/>
        <c:axId val="715857168"/>
      </c:scatterChart>
      <c:valAx>
        <c:axId val="715861432"/>
        <c:scaling>
          <c:orientation val="minMax"/>
          <c:max val="10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57168"/>
        <c:crosses val="autoZero"/>
        <c:crossBetween val="midCat"/>
      </c:valAx>
      <c:valAx>
        <c:axId val="71585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6143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Mo' Non-cumulative</a:t>
            </a:r>
          </a:p>
        </c:rich>
      </c:tx>
      <c:layout>
        <c:manualLayout>
          <c:xMode val="edge"/>
          <c:yMode val="edge"/>
          <c:x val="0.3251796430010564"/>
          <c:y val="5.092592592592592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Cumulative Mo'</c:v>
          </c:tx>
          <c:marker>
            <c:symbol val="none"/>
          </c:marker>
          <c:xVal>
            <c:numRef>
              <c:f>'Section 4'!$B$3:$B$39</c:f>
              <c:numCache>
                <c:formatCode>General</c:formatCode>
                <c:ptCount val="37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  <c:pt idx="28">
                  <c:v>8.7999999999999901</c:v>
                </c:pt>
                <c:pt idx="29">
                  <c:v>8.8999999999999897</c:v>
                </c:pt>
                <c:pt idx="30">
                  <c:v>8.9999999999999893</c:v>
                </c:pt>
                <c:pt idx="31">
                  <c:v>9.0999999999999908</c:v>
                </c:pt>
                <c:pt idx="32">
                  <c:v>9.1999999999999904</c:v>
                </c:pt>
                <c:pt idx="33">
                  <c:v>9.2999999999999901</c:v>
                </c:pt>
              </c:numCache>
            </c:numRef>
          </c:xVal>
          <c:yVal>
            <c:numRef>
              <c:f>'Section 4'!$G$3:$G$39</c:f>
              <c:numCache>
                <c:formatCode>General</c:formatCode>
                <c:ptCount val="37"/>
                <c:pt idx="0">
                  <c:v>2.5178508235883468E+16</c:v>
                </c:pt>
                <c:pt idx="1">
                  <c:v>3.5565588200778556E+16</c:v>
                </c:pt>
                <c:pt idx="2">
                  <c:v>3.5166410041134204E+16</c:v>
                </c:pt>
                <c:pt idx="3">
                  <c:v>3.9029472815693328E+16</c:v>
                </c:pt>
                <c:pt idx="4">
                  <c:v>3.5083106353909524E+16</c:v>
                </c:pt>
                <c:pt idx="5">
                  <c:v>5.6635662750731296E+16</c:v>
                </c:pt>
                <c:pt idx="6">
                  <c:v>4.9999999999999976E+16</c:v>
                </c:pt>
                <c:pt idx="7">
                  <c:v>4.2376126338682744E+16</c:v>
                </c:pt>
                <c:pt idx="8">
                  <c:v>7.9810492598755216E+16</c:v>
                </c:pt>
                <c:pt idx="9">
                  <c:v>5.6367658625289768E+16</c:v>
                </c:pt>
                <c:pt idx="10">
                  <c:v>9.9526792638374784E+16</c:v>
                </c:pt>
                <c:pt idx="11">
                  <c:v>8.4351198778552608E+16</c:v>
                </c:pt>
                <c:pt idx="12">
                  <c:v>1.191492352086424E+17</c:v>
                </c:pt>
                <c:pt idx="13">
                  <c:v>1.1220184543019646E+17</c:v>
                </c:pt>
                <c:pt idx="14">
                  <c:v>1.5848931924611328E+17</c:v>
                </c:pt>
                <c:pt idx="15">
                  <c:v>1.119360569284144E+17</c:v>
                </c:pt>
                <c:pt idx="16">
                  <c:v>1.581138830084151E+17</c:v>
                </c:pt>
                <c:pt idx="17">
                  <c:v>2.2334179607547379E+17</c:v>
                </c:pt>
                <c:pt idx="18">
                  <c:v>1.8928720334405126E+17</c:v>
                </c:pt>
                <c:pt idx="19">
                  <c:v>1.7825018762674304E+17</c:v>
                </c:pt>
                <c:pt idx="20">
                  <c:v>1.2589254117941294E+17</c:v>
                </c:pt>
                <c:pt idx="21">
                  <c:v>3.5565588200777645E+17</c:v>
                </c:pt>
                <c:pt idx="22">
                  <c:v>1.0047545726037985E+18</c:v>
                </c:pt>
                <c:pt idx="23">
                  <c:v>2.4836937246349373E+18</c:v>
                </c:pt>
                <c:pt idx="24">
                  <c:v>3.0071234017635267E+18</c:v>
                </c:pt>
                <c:pt idx="25">
                  <c:v>7.0794578438411561E+18</c:v>
                </c:pt>
                <c:pt idx="26">
                  <c:v>9.999999999999746E+18</c:v>
                </c:pt>
                <c:pt idx="27">
                  <c:v>1.1300300356981654E+19</c:v>
                </c:pt>
                <c:pt idx="28">
                  <c:v>1.1971573889812851E+19</c:v>
                </c:pt>
                <c:pt idx="29">
                  <c:v>1.4937429535701058E+19</c:v>
                </c:pt>
                <c:pt idx="30">
                  <c:v>1.154510794605106E+19</c:v>
                </c:pt>
                <c:pt idx="31">
                  <c:v>1.0122143853426024E+19</c:v>
                </c:pt>
                <c:pt idx="32">
                  <c:v>5.560297643069782E+18</c:v>
                </c:pt>
                <c:pt idx="33">
                  <c:v>3.366055362905771E+18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E1-4C14-BEBC-1B0DCC1EB673}"/>
            </c:ext>
          </c:extLst>
        </c:ser>
        <c:ser>
          <c:idx val="0"/>
          <c:order val="1"/>
          <c:tx>
            <c:v>Cumulative Mo'</c:v>
          </c:tx>
          <c:marker>
            <c:symbol val="none"/>
          </c:marker>
          <c:xVal>
            <c:numRef>
              <c:f>'Section 4'!$B$3:$B$39</c:f>
              <c:numCache>
                <c:formatCode>General</c:formatCode>
                <c:ptCount val="37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  <c:pt idx="28">
                  <c:v>8.7999999999999901</c:v>
                </c:pt>
                <c:pt idx="29">
                  <c:v>8.8999999999999897</c:v>
                </c:pt>
                <c:pt idx="30">
                  <c:v>8.9999999999999893</c:v>
                </c:pt>
                <c:pt idx="31">
                  <c:v>9.0999999999999908</c:v>
                </c:pt>
                <c:pt idx="32">
                  <c:v>9.1999999999999904</c:v>
                </c:pt>
                <c:pt idx="33">
                  <c:v>9.2999999999999901</c:v>
                </c:pt>
              </c:numCache>
            </c:numRef>
          </c:xVal>
          <c:yVal>
            <c:numRef>
              <c:f>'Section 4'!$G$3:$G$39</c:f>
              <c:numCache>
                <c:formatCode>General</c:formatCode>
                <c:ptCount val="37"/>
                <c:pt idx="0">
                  <c:v>2.5178508235883468E+16</c:v>
                </c:pt>
                <c:pt idx="1">
                  <c:v>3.5565588200778556E+16</c:v>
                </c:pt>
                <c:pt idx="2">
                  <c:v>3.5166410041134204E+16</c:v>
                </c:pt>
                <c:pt idx="3">
                  <c:v>3.9029472815693328E+16</c:v>
                </c:pt>
                <c:pt idx="4">
                  <c:v>3.5083106353909524E+16</c:v>
                </c:pt>
                <c:pt idx="5">
                  <c:v>5.6635662750731296E+16</c:v>
                </c:pt>
                <c:pt idx="6">
                  <c:v>4.9999999999999976E+16</c:v>
                </c:pt>
                <c:pt idx="7">
                  <c:v>4.2376126338682744E+16</c:v>
                </c:pt>
                <c:pt idx="8">
                  <c:v>7.9810492598755216E+16</c:v>
                </c:pt>
                <c:pt idx="9">
                  <c:v>5.6367658625289768E+16</c:v>
                </c:pt>
                <c:pt idx="10">
                  <c:v>9.9526792638374784E+16</c:v>
                </c:pt>
                <c:pt idx="11">
                  <c:v>8.4351198778552608E+16</c:v>
                </c:pt>
                <c:pt idx="12">
                  <c:v>1.191492352086424E+17</c:v>
                </c:pt>
                <c:pt idx="13">
                  <c:v>1.1220184543019646E+17</c:v>
                </c:pt>
                <c:pt idx="14">
                  <c:v>1.5848931924611328E+17</c:v>
                </c:pt>
                <c:pt idx="15">
                  <c:v>1.119360569284144E+17</c:v>
                </c:pt>
                <c:pt idx="16">
                  <c:v>1.581138830084151E+17</c:v>
                </c:pt>
                <c:pt idx="17">
                  <c:v>2.2334179607547379E+17</c:v>
                </c:pt>
                <c:pt idx="18">
                  <c:v>1.8928720334405126E+17</c:v>
                </c:pt>
                <c:pt idx="19">
                  <c:v>1.7825018762674304E+17</c:v>
                </c:pt>
                <c:pt idx="20">
                  <c:v>1.2589254117941294E+17</c:v>
                </c:pt>
                <c:pt idx="21">
                  <c:v>3.5565588200777645E+17</c:v>
                </c:pt>
                <c:pt idx="22">
                  <c:v>1.0047545726037985E+18</c:v>
                </c:pt>
                <c:pt idx="23">
                  <c:v>2.4836937246349373E+18</c:v>
                </c:pt>
                <c:pt idx="24">
                  <c:v>3.0071234017635267E+18</c:v>
                </c:pt>
                <c:pt idx="25">
                  <c:v>7.0794578438411561E+18</c:v>
                </c:pt>
                <c:pt idx="26">
                  <c:v>9.999999999999746E+18</c:v>
                </c:pt>
                <c:pt idx="27">
                  <c:v>1.1300300356981654E+19</c:v>
                </c:pt>
                <c:pt idx="28">
                  <c:v>1.1971573889812851E+19</c:v>
                </c:pt>
                <c:pt idx="29">
                  <c:v>1.4937429535701058E+19</c:v>
                </c:pt>
                <c:pt idx="30">
                  <c:v>1.154510794605106E+19</c:v>
                </c:pt>
                <c:pt idx="31">
                  <c:v>1.0122143853426024E+19</c:v>
                </c:pt>
                <c:pt idx="32">
                  <c:v>5.560297643069782E+18</c:v>
                </c:pt>
                <c:pt idx="33">
                  <c:v>3.366055362905771E+18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E1-4C14-BEBC-1B0DCC1EB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861432"/>
        <c:axId val="715857168"/>
      </c:scatterChart>
      <c:valAx>
        <c:axId val="715861432"/>
        <c:scaling>
          <c:orientation val="minMax"/>
          <c:max val="10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57168"/>
        <c:crosses val="autoZero"/>
        <c:crossBetween val="midCat"/>
      </c:valAx>
      <c:valAx>
        <c:axId val="715857168"/>
        <c:scaling>
          <c:logBase val="10"/>
          <c:orientation val="minMax"/>
          <c:min val="1E+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6143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Mo' Cumulative</a:t>
            </a:r>
          </a:p>
        </c:rich>
      </c:tx>
      <c:layout>
        <c:manualLayout>
          <c:xMode val="edge"/>
          <c:yMode val="edge"/>
          <c:x val="0.3251796430010564"/>
          <c:y val="5.092592592592592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Cumulative Mo'</c:v>
          </c:tx>
          <c:marker>
            <c:symbol val="none"/>
          </c:marker>
          <c:xVal>
            <c:numRef>
              <c:f>'Section 4'!$B$3:$B$39</c:f>
              <c:numCache>
                <c:formatCode>General</c:formatCode>
                <c:ptCount val="37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  <c:pt idx="28">
                  <c:v>8.7999999999999901</c:v>
                </c:pt>
                <c:pt idx="29">
                  <c:v>8.8999999999999897</c:v>
                </c:pt>
                <c:pt idx="30">
                  <c:v>8.9999999999999893</c:v>
                </c:pt>
                <c:pt idx="31">
                  <c:v>9.0999999999999908</c:v>
                </c:pt>
                <c:pt idx="32">
                  <c:v>9.1999999999999904</c:v>
                </c:pt>
                <c:pt idx="33">
                  <c:v>9.2999999999999901</c:v>
                </c:pt>
              </c:numCache>
            </c:numRef>
          </c:xVal>
          <c:yVal>
            <c:numRef>
              <c:f>'Section 4'!$H$3:$H$39</c:f>
              <c:numCache>
                <c:formatCode>General</c:formatCode>
                <c:ptCount val="37"/>
                <c:pt idx="0">
                  <c:v>2.5178508235883468E+16</c:v>
                </c:pt>
                <c:pt idx="1">
                  <c:v>6.0744096436662024E+16</c:v>
                </c:pt>
                <c:pt idx="2">
                  <c:v>9.5910506477796224E+16</c:v>
                </c:pt>
                <c:pt idx="3">
                  <c:v>1.3493997929348955E+17</c:v>
                </c:pt>
                <c:pt idx="4">
                  <c:v>1.7002308564739907E+17</c:v>
                </c:pt>
                <c:pt idx="5">
                  <c:v>2.2665874839813037E+17</c:v>
                </c:pt>
                <c:pt idx="6">
                  <c:v>2.7665874839813034E+17</c:v>
                </c:pt>
                <c:pt idx="7">
                  <c:v>3.1903487473681306E+17</c:v>
                </c:pt>
                <c:pt idx="8">
                  <c:v>3.9884536733556826E+17</c:v>
                </c:pt>
                <c:pt idx="9">
                  <c:v>4.5521302596085805E+17</c:v>
                </c:pt>
                <c:pt idx="10">
                  <c:v>5.5473981859923283E+17</c:v>
                </c:pt>
                <c:pt idx="11">
                  <c:v>6.3909101737778547E+17</c:v>
                </c:pt>
                <c:pt idx="12">
                  <c:v>7.582402525864279E+17</c:v>
                </c:pt>
                <c:pt idx="13">
                  <c:v>8.7044209801662438E+17</c:v>
                </c:pt>
                <c:pt idx="14">
                  <c:v>1.0289314172627377E+18</c:v>
                </c:pt>
                <c:pt idx="15">
                  <c:v>1.1408674741911521E+18</c:v>
                </c:pt>
                <c:pt idx="16">
                  <c:v>1.2989813571995674E+18</c:v>
                </c:pt>
                <c:pt idx="17">
                  <c:v>1.5223231532750413E+18</c:v>
                </c:pt>
                <c:pt idx="18">
                  <c:v>1.7116103566190925E+18</c:v>
                </c:pt>
                <c:pt idx="19">
                  <c:v>1.8898605442458355E+18</c:v>
                </c:pt>
                <c:pt idx="20">
                  <c:v>2.0157530854252485E+18</c:v>
                </c:pt>
                <c:pt idx="21">
                  <c:v>2.371408967433025E+18</c:v>
                </c:pt>
                <c:pt idx="22">
                  <c:v>3.3761635400368236E+18</c:v>
                </c:pt>
                <c:pt idx="23">
                  <c:v>5.8598572646717604E+18</c:v>
                </c:pt>
                <c:pt idx="24">
                  <c:v>8.866980666435287E+18</c:v>
                </c:pt>
                <c:pt idx="25">
                  <c:v>1.5946438510276444E+19</c:v>
                </c:pt>
                <c:pt idx="26">
                  <c:v>2.594643851027619E+19</c:v>
                </c:pt>
                <c:pt idx="27">
                  <c:v>3.7246738867257844E+19</c:v>
                </c:pt>
                <c:pt idx="28">
                  <c:v>4.9218312757070692E+19</c:v>
                </c:pt>
                <c:pt idx="29">
                  <c:v>6.415574229277175E+19</c:v>
                </c:pt>
                <c:pt idx="30">
                  <c:v>7.570085023882281E+19</c:v>
                </c:pt>
                <c:pt idx="31">
                  <c:v>8.5822994092248826E+19</c:v>
                </c:pt>
                <c:pt idx="32">
                  <c:v>9.138329173531861E+19</c:v>
                </c:pt>
                <c:pt idx="33">
                  <c:v>9.4749347098224378E+19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1-4FB9-9F1C-AB80FE956A08}"/>
            </c:ext>
          </c:extLst>
        </c:ser>
        <c:ser>
          <c:idx val="1"/>
          <c:order val="1"/>
          <c:tx>
            <c:v>Target</c:v>
          </c:tx>
          <c:marker>
            <c:symbol val="none"/>
          </c:marker>
          <c:xVal>
            <c:numRef>
              <c:f>'Section 4'!$B$3:$B$39</c:f>
              <c:numCache>
                <c:formatCode>General</c:formatCode>
                <c:ptCount val="37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  <c:pt idx="28">
                  <c:v>8.7999999999999901</c:v>
                </c:pt>
                <c:pt idx="29">
                  <c:v>8.8999999999999897</c:v>
                </c:pt>
                <c:pt idx="30">
                  <c:v>8.9999999999999893</c:v>
                </c:pt>
                <c:pt idx="31">
                  <c:v>9.0999999999999908</c:v>
                </c:pt>
                <c:pt idx="32">
                  <c:v>9.1999999999999904</c:v>
                </c:pt>
                <c:pt idx="33">
                  <c:v>9.2999999999999901</c:v>
                </c:pt>
              </c:numCache>
            </c:numRef>
          </c:xVal>
          <c:yVal>
            <c:numRef>
              <c:f>'[1]Section 2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31-4FB9-9F1C-AB80FE956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861432"/>
        <c:axId val="715857168"/>
      </c:scatterChart>
      <c:valAx>
        <c:axId val="715861432"/>
        <c:scaling>
          <c:orientation val="minMax"/>
          <c:max val="10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57168"/>
        <c:crosses val="autoZero"/>
        <c:crossBetween val="midCat"/>
      </c:valAx>
      <c:valAx>
        <c:axId val="715857168"/>
        <c:scaling>
          <c:logBase val="10"/>
          <c:orientation val="minMax"/>
          <c:min val="1E+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6143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Mo'</a:t>
            </a:r>
            <a:r>
              <a:rPr lang="en-US" baseline="0"/>
              <a:t> C</a:t>
            </a:r>
            <a:r>
              <a:rPr lang="en-US"/>
              <a:t>umulative %</a:t>
            </a:r>
          </a:p>
        </c:rich>
      </c:tx>
      <c:layout>
        <c:manualLayout>
          <c:xMode val="edge"/>
          <c:yMode val="edge"/>
          <c:x val="0.3251796430010564"/>
          <c:y val="5.092592592592592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Cumulative MO' %</c:v>
          </c:tx>
          <c:marker>
            <c:symbol val="none"/>
          </c:marker>
          <c:xVal>
            <c:numRef>
              <c:f>'Section 4'!$B$3:$B$39</c:f>
              <c:numCache>
                <c:formatCode>General</c:formatCode>
                <c:ptCount val="37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  <c:pt idx="28">
                  <c:v>8.7999999999999901</c:v>
                </c:pt>
                <c:pt idx="29">
                  <c:v>8.8999999999999897</c:v>
                </c:pt>
                <c:pt idx="30">
                  <c:v>8.9999999999999893</c:v>
                </c:pt>
                <c:pt idx="31">
                  <c:v>9.0999999999999908</c:v>
                </c:pt>
                <c:pt idx="32">
                  <c:v>9.1999999999999904</c:v>
                </c:pt>
                <c:pt idx="33">
                  <c:v>9.2999999999999901</c:v>
                </c:pt>
              </c:numCache>
            </c:numRef>
          </c:xVal>
          <c:yVal>
            <c:numRef>
              <c:f>'Section 4'!$I$3:$I$39</c:f>
              <c:numCache>
                <c:formatCode>0%</c:formatCode>
                <c:ptCount val="37"/>
                <c:pt idx="0">
                  <c:v>2.6573806582309758E-4</c:v>
                </c:pt>
                <c:pt idx="1">
                  <c:v>6.4110306083365492E-4</c:v>
                </c:pt>
                <c:pt idx="2">
                  <c:v>1.0122550647063361E-3</c:v>
                </c:pt>
                <c:pt idx="3">
                  <c:v>1.4241784606030109E-3</c:v>
                </c:pt>
                <c:pt idx="4">
                  <c:v>1.7944512638291873E-3</c:v>
                </c:pt>
                <c:pt idx="5">
                  <c:v>2.3921932481831107E-3</c:v>
                </c:pt>
                <c:pt idx="6">
                  <c:v>2.9199013699938727E-3</c:v>
                </c:pt>
                <c:pt idx="7">
                  <c:v>3.3671458907899095E-3</c:v>
                </c:pt>
                <c:pt idx="8">
                  <c:v>4.2094787937915264E-3</c:v>
                </c:pt>
                <c:pt idx="9">
                  <c:v>4.8043922190719648E-3</c:v>
                </c:pt>
                <c:pt idx="10">
                  <c:v>5.8548141553328844E-3</c:v>
                </c:pt>
                <c:pt idx="11">
                  <c:v>6.7450704089312098E-3</c:v>
                </c:pt>
                <c:pt idx="12">
                  <c:v>8.0025907914740395E-3</c:v>
                </c:pt>
                <c:pt idx="13">
                  <c:v>9.1867872937874493E-3</c:v>
                </c:pt>
                <c:pt idx="14">
                  <c:v>1.0859509313516104E-2</c:v>
                </c:pt>
                <c:pt idx="15">
                  <c:v>1.2040900640808027E-2</c:v>
                </c:pt>
                <c:pt idx="16">
                  <c:v>1.3709660245499576E-2</c:v>
                </c:pt>
                <c:pt idx="17">
                  <c:v>1.6066845840076189E-2</c:v>
                </c:pt>
                <c:pt idx="18">
                  <c:v>1.8064613731266211E-2</c:v>
                </c:pt>
                <c:pt idx="19">
                  <c:v>1.9945895165764702E-2</c:v>
                </c:pt>
                <c:pt idx="20">
                  <c:v>2.1274585494880146E-2</c:v>
                </c:pt>
                <c:pt idx="21">
                  <c:v>2.5028235444985624E-2</c:v>
                </c:pt>
                <c:pt idx="22">
                  <c:v>3.5632578412776138E-2</c:v>
                </c:pt>
                <c:pt idx="23">
                  <c:v>6.1845885424381727E-2</c:v>
                </c:pt>
                <c:pt idx="24">
                  <c:v>9.3583554272338151E-2</c:v>
                </c:pt>
                <c:pt idx="25">
                  <c:v>0.16830130231657589</c:v>
                </c:pt>
                <c:pt idx="26">
                  <c:v>0.27384292667872573</c:v>
                </c:pt>
                <c:pt idx="27">
                  <c:v>0.39310813222433122</c:v>
                </c:pt>
                <c:pt idx="28">
                  <c:v>0.51945806767456926</c:v>
                </c:pt>
                <c:pt idx="29">
                  <c:v>0.6771101253738776</c:v>
                </c:pt>
                <c:pt idx="30">
                  <c:v>0.79895906998013988</c:v>
                </c:pt>
                <c:pt idx="31">
                  <c:v>0.90578982041193579</c:v>
                </c:pt>
                <c:pt idx="32">
                  <c:v>0.96447410493059904</c:v>
                </c:pt>
                <c:pt idx="3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FA-4054-842A-8871060F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861432"/>
        <c:axId val="715857168"/>
      </c:scatterChart>
      <c:valAx>
        <c:axId val="715861432"/>
        <c:scaling>
          <c:orientation val="minMax"/>
          <c:max val="10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57168"/>
        <c:crosses val="autoZero"/>
        <c:crossBetween val="midCat"/>
      </c:valAx>
      <c:valAx>
        <c:axId val="7158571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6143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323496259682573"/>
          <c:y val="4.1793977207082555E-2"/>
          <c:w val="0.64567523040478314"/>
          <c:h val="0.692348443021269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Digitising!$D$2</c:f>
              <c:strCache>
                <c:ptCount val="1"/>
                <c:pt idx="0">
                  <c:v>Section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Digitising!$B$3:$B$43</c:f>
              <c:numCache>
                <c:formatCode>General</c:formatCode>
                <c:ptCount val="41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  <c:pt idx="28">
                  <c:v>8.7999999999999901</c:v>
                </c:pt>
                <c:pt idx="29">
                  <c:v>8.8999999999999897</c:v>
                </c:pt>
                <c:pt idx="30">
                  <c:v>8.9999999999999893</c:v>
                </c:pt>
                <c:pt idx="31">
                  <c:v>9.0999999999999908</c:v>
                </c:pt>
                <c:pt idx="32">
                  <c:v>9.1999999999999904</c:v>
                </c:pt>
                <c:pt idx="33">
                  <c:v>9.2999999999999901</c:v>
                </c:pt>
                <c:pt idx="34">
                  <c:v>9.3999999999999897</c:v>
                </c:pt>
                <c:pt idx="35">
                  <c:v>9.4999999999999893</c:v>
                </c:pt>
                <c:pt idx="36">
                  <c:v>9.5999999999999908</c:v>
                </c:pt>
                <c:pt idx="37">
                  <c:v>9.6999999999999904</c:v>
                </c:pt>
                <c:pt idx="38">
                  <c:v>9.7999999999999901</c:v>
                </c:pt>
              </c:numCache>
            </c:numRef>
          </c:xVal>
          <c:yVal>
            <c:numRef>
              <c:f>Digitising!$D$3:$D$43</c:f>
              <c:numCache>
                <c:formatCode>General</c:formatCode>
                <c:ptCount val="41"/>
                <c:pt idx="0">
                  <c:v>0.8</c:v>
                </c:pt>
                <c:pt idx="1">
                  <c:v>0.67</c:v>
                </c:pt>
                <c:pt idx="2">
                  <c:v>0.56999999999999995</c:v>
                </c:pt>
                <c:pt idx="3">
                  <c:v>0.48</c:v>
                </c:pt>
                <c:pt idx="4">
                  <c:v>0.4</c:v>
                </c:pt>
                <c:pt idx="5">
                  <c:v>0.34</c:v>
                </c:pt>
                <c:pt idx="6">
                  <c:v>0.28999999999999998</c:v>
                </c:pt>
                <c:pt idx="7">
                  <c:v>0.24</c:v>
                </c:pt>
                <c:pt idx="8">
                  <c:v>0.2</c:v>
                </c:pt>
                <c:pt idx="9">
                  <c:v>0.16</c:v>
                </c:pt>
                <c:pt idx="10">
                  <c:v>0.14000000000000001</c:v>
                </c:pt>
                <c:pt idx="11">
                  <c:v>0.12</c:v>
                </c:pt>
                <c:pt idx="12">
                  <c:v>0.1</c:v>
                </c:pt>
                <c:pt idx="13">
                  <c:v>0.08</c:v>
                </c:pt>
                <c:pt idx="14">
                  <c:v>6.8000000000000005E-2</c:v>
                </c:pt>
                <c:pt idx="15">
                  <c:v>5.8000000000000003E-2</c:v>
                </c:pt>
                <c:pt idx="16">
                  <c:v>4.8000000000000001E-2</c:v>
                </c:pt>
                <c:pt idx="17">
                  <c:v>0.04</c:v>
                </c:pt>
                <c:pt idx="18">
                  <c:v>3.3000000000000002E-2</c:v>
                </c:pt>
                <c:pt idx="19">
                  <c:v>2.8000000000000001E-2</c:v>
                </c:pt>
                <c:pt idx="20">
                  <c:v>2.3E-2</c:v>
                </c:pt>
                <c:pt idx="21">
                  <c:v>1.9E-2</c:v>
                </c:pt>
                <c:pt idx="22">
                  <c:v>1.6E-2</c:v>
                </c:pt>
                <c:pt idx="23">
                  <c:v>1.2999999999999999E-2</c:v>
                </c:pt>
                <c:pt idx="24">
                  <c:v>1.0999999999999999E-2</c:v>
                </c:pt>
                <c:pt idx="25">
                  <c:v>8.9999999999999993E-3</c:v>
                </c:pt>
                <c:pt idx="26">
                  <c:v>7.3000000000000001E-3</c:v>
                </c:pt>
                <c:pt idx="27">
                  <c:v>6.0000000000000001E-3</c:v>
                </c:pt>
                <c:pt idx="28">
                  <c:v>4.7999999999999996E-3</c:v>
                </c:pt>
                <c:pt idx="29">
                  <c:v>3.8E-3</c:v>
                </c:pt>
                <c:pt idx="30">
                  <c:v>2.8E-3</c:v>
                </c:pt>
                <c:pt idx="31">
                  <c:v>2E-3</c:v>
                </c:pt>
                <c:pt idx="32">
                  <c:v>1.1999999999999999E-3</c:v>
                </c:pt>
                <c:pt idx="33">
                  <c:v>6.8000000000000005E-4</c:v>
                </c:pt>
                <c:pt idx="34">
                  <c:v>3.2000000000000003E-4</c:v>
                </c:pt>
                <c:pt idx="35">
                  <c:v>1.2999999999999999E-4</c:v>
                </c:pt>
                <c:pt idx="36">
                  <c:v>5.0000000000000002E-5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47-416E-8D3A-60DE1CEEF707}"/>
            </c:ext>
          </c:extLst>
        </c:ser>
        <c:ser>
          <c:idx val="1"/>
          <c:order val="1"/>
          <c:tx>
            <c:v>Section 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Digitising!$B$3:$B$39</c:f>
              <c:numCache>
                <c:formatCode>General</c:formatCode>
                <c:ptCount val="37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  <c:pt idx="28">
                  <c:v>8.7999999999999901</c:v>
                </c:pt>
                <c:pt idx="29">
                  <c:v>8.8999999999999897</c:v>
                </c:pt>
                <c:pt idx="30">
                  <c:v>8.9999999999999893</c:v>
                </c:pt>
                <c:pt idx="31">
                  <c:v>9.0999999999999908</c:v>
                </c:pt>
                <c:pt idx="32">
                  <c:v>9.1999999999999904</c:v>
                </c:pt>
                <c:pt idx="33">
                  <c:v>9.2999999999999901</c:v>
                </c:pt>
                <c:pt idx="34">
                  <c:v>9.3999999999999897</c:v>
                </c:pt>
                <c:pt idx="35">
                  <c:v>9.4999999999999893</c:v>
                </c:pt>
                <c:pt idx="36">
                  <c:v>9.5999999999999908</c:v>
                </c:pt>
              </c:numCache>
            </c:numRef>
          </c:xVal>
          <c:yVal>
            <c:numRef>
              <c:f>Digitising!$E$3:$E$39</c:f>
              <c:numCache>
                <c:formatCode>General</c:formatCode>
                <c:ptCount val="37"/>
                <c:pt idx="0">
                  <c:v>0.25</c:v>
                </c:pt>
                <c:pt idx="1">
                  <c:v>0.2</c:v>
                </c:pt>
                <c:pt idx="2">
                  <c:v>0.16</c:v>
                </c:pt>
                <c:pt idx="3">
                  <c:v>0.125</c:v>
                </c:pt>
                <c:pt idx="4">
                  <c:v>0.1</c:v>
                </c:pt>
                <c:pt idx="5">
                  <c:v>0.08</c:v>
                </c:pt>
                <c:pt idx="6">
                  <c:v>6.3E-2</c:v>
                </c:pt>
                <c:pt idx="7">
                  <c:v>0.05</c:v>
                </c:pt>
                <c:pt idx="8">
                  <c:v>0.04</c:v>
                </c:pt>
                <c:pt idx="9">
                  <c:v>3.2000000000000001E-2</c:v>
                </c:pt>
                <c:pt idx="10">
                  <c:v>2.7E-2</c:v>
                </c:pt>
                <c:pt idx="11">
                  <c:v>2.1999999999999999E-2</c:v>
                </c:pt>
                <c:pt idx="12">
                  <c:v>1.7999999999999999E-2</c:v>
                </c:pt>
                <c:pt idx="13">
                  <c:v>1.4999999999999999E-2</c:v>
                </c:pt>
                <c:pt idx="14">
                  <c:v>1.2E-2</c:v>
                </c:pt>
                <c:pt idx="15">
                  <c:v>0.01</c:v>
                </c:pt>
                <c:pt idx="16">
                  <c:v>8.9999999999999993E-3</c:v>
                </c:pt>
                <c:pt idx="17">
                  <c:v>8.0000000000000002E-3</c:v>
                </c:pt>
                <c:pt idx="18">
                  <c:v>7.0000000000000001E-3</c:v>
                </c:pt>
                <c:pt idx="19">
                  <c:v>6.1000000000000004E-3</c:v>
                </c:pt>
                <c:pt idx="20">
                  <c:v>5.4999999999999997E-3</c:v>
                </c:pt>
                <c:pt idx="21">
                  <c:v>5.1000000000000004E-3</c:v>
                </c:pt>
                <c:pt idx="22">
                  <c:v>4.7999999999999996E-3</c:v>
                </c:pt>
                <c:pt idx="23">
                  <c:v>4.5999999999999999E-3</c:v>
                </c:pt>
                <c:pt idx="24">
                  <c:v>4.3E-3</c:v>
                </c:pt>
                <c:pt idx="25">
                  <c:v>4.1000000000000003E-3</c:v>
                </c:pt>
                <c:pt idx="26">
                  <c:v>3.8E-3</c:v>
                </c:pt>
                <c:pt idx="27">
                  <c:v>3.3E-3</c:v>
                </c:pt>
                <c:pt idx="28">
                  <c:v>2.7499999999999998E-3</c:v>
                </c:pt>
                <c:pt idx="29">
                  <c:v>2.2000000000000001E-3</c:v>
                </c:pt>
                <c:pt idx="30">
                  <c:v>1.6000000000000001E-3</c:v>
                </c:pt>
                <c:pt idx="31">
                  <c:v>1.0499999999999999E-3</c:v>
                </c:pt>
                <c:pt idx="32">
                  <c:v>6.3000000000000003E-4</c:v>
                </c:pt>
                <c:pt idx="33">
                  <c:v>3.5E-4</c:v>
                </c:pt>
                <c:pt idx="34">
                  <c:v>1.55E-4</c:v>
                </c:pt>
                <c:pt idx="35">
                  <c:v>6.0000000000000002E-5</c:v>
                </c:pt>
                <c:pt idx="36">
                  <c:v>2.0000000000000002E-5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47-416E-8D3A-60DE1CEEF707}"/>
            </c:ext>
          </c:extLst>
        </c:ser>
        <c:ser>
          <c:idx val="2"/>
          <c:order val="2"/>
          <c:tx>
            <c:v>Section 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Digitising!$B$3:$B$39</c:f>
              <c:numCache>
                <c:formatCode>General</c:formatCode>
                <c:ptCount val="37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  <c:pt idx="28">
                  <c:v>8.7999999999999901</c:v>
                </c:pt>
                <c:pt idx="29">
                  <c:v>8.8999999999999897</c:v>
                </c:pt>
                <c:pt idx="30">
                  <c:v>8.9999999999999893</c:v>
                </c:pt>
                <c:pt idx="31">
                  <c:v>9.0999999999999908</c:v>
                </c:pt>
                <c:pt idx="32">
                  <c:v>9.1999999999999904</c:v>
                </c:pt>
                <c:pt idx="33">
                  <c:v>9.2999999999999901</c:v>
                </c:pt>
                <c:pt idx="34">
                  <c:v>9.3999999999999897</c:v>
                </c:pt>
                <c:pt idx="35">
                  <c:v>9.4999999999999893</c:v>
                </c:pt>
                <c:pt idx="36">
                  <c:v>9.5999999999999908</c:v>
                </c:pt>
              </c:numCache>
            </c:numRef>
          </c:xVal>
          <c:yVal>
            <c:numRef>
              <c:f>Digitising!$F$3:$F$39</c:f>
              <c:numCache>
                <c:formatCode>General</c:formatCode>
                <c:ptCount val="37"/>
                <c:pt idx="0">
                  <c:v>0.11</c:v>
                </c:pt>
                <c:pt idx="1">
                  <c:v>0.09</c:v>
                </c:pt>
                <c:pt idx="2">
                  <c:v>7.0000000000000007E-2</c:v>
                </c:pt>
                <c:pt idx="3">
                  <c:v>5.6000000000000001E-2</c:v>
                </c:pt>
                <c:pt idx="4">
                  <c:v>4.4999999999999998E-2</c:v>
                </c:pt>
                <c:pt idx="5">
                  <c:v>3.7999999999999999E-2</c:v>
                </c:pt>
                <c:pt idx="6">
                  <c:v>0.03</c:v>
                </c:pt>
                <c:pt idx="7">
                  <c:v>2.5000000000000001E-2</c:v>
                </c:pt>
                <c:pt idx="8">
                  <c:v>2.1999999999999999E-2</c:v>
                </c:pt>
                <c:pt idx="9">
                  <c:v>1.7999999999999999E-2</c:v>
                </c:pt>
                <c:pt idx="10">
                  <c:v>1.6E-2</c:v>
                </c:pt>
                <c:pt idx="11">
                  <c:v>1.35E-2</c:v>
                </c:pt>
                <c:pt idx="12">
                  <c:v>1.2E-2</c:v>
                </c:pt>
                <c:pt idx="13">
                  <c:v>1.0500000000000001E-2</c:v>
                </c:pt>
                <c:pt idx="14">
                  <c:v>9.4999999999999998E-3</c:v>
                </c:pt>
                <c:pt idx="15">
                  <c:v>8.5000000000000006E-3</c:v>
                </c:pt>
                <c:pt idx="16">
                  <c:v>8.0000000000000002E-3</c:v>
                </c:pt>
                <c:pt idx="17">
                  <c:v>7.4999999999999997E-3</c:v>
                </c:pt>
                <c:pt idx="18">
                  <c:v>7.0000000000000001E-3</c:v>
                </c:pt>
                <c:pt idx="19">
                  <c:v>6.7000000000000002E-3</c:v>
                </c:pt>
                <c:pt idx="20">
                  <c:v>6.4999999999999997E-3</c:v>
                </c:pt>
                <c:pt idx="21">
                  <c:v>6.4000000000000003E-3</c:v>
                </c:pt>
                <c:pt idx="22">
                  <c:v>6.1999999999999998E-3</c:v>
                </c:pt>
                <c:pt idx="23">
                  <c:v>5.7999999999999996E-3</c:v>
                </c:pt>
                <c:pt idx="24">
                  <c:v>5.1000000000000004E-3</c:v>
                </c:pt>
                <c:pt idx="25">
                  <c:v>4.4999999999999997E-3</c:v>
                </c:pt>
                <c:pt idx="26">
                  <c:v>3.5000000000000001E-3</c:v>
                </c:pt>
                <c:pt idx="27">
                  <c:v>2.5000000000000001E-3</c:v>
                </c:pt>
                <c:pt idx="28">
                  <c:v>1.6999999999999999E-3</c:v>
                </c:pt>
                <c:pt idx="29">
                  <c:v>1.1000000000000001E-3</c:v>
                </c:pt>
                <c:pt idx="30">
                  <c:v>5.6999999999999998E-4</c:v>
                </c:pt>
                <c:pt idx="31">
                  <c:v>2.7999999999999998E-4</c:v>
                </c:pt>
                <c:pt idx="32">
                  <c:v>1E-4</c:v>
                </c:pt>
                <c:pt idx="33">
                  <c:v>3.0000000000000001E-5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147-416E-8D3A-60DE1CEEF707}"/>
            </c:ext>
          </c:extLst>
        </c:ser>
        <c:ser>
          <c:idx val="3"/>
          <c:order val="3"/>
          <c:tx>
            <c:v>Section 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Digitising!$B$3:$B$39</c:f>
              <c:numCache>
                <c:formatCode>General</c:formatCode>
                <c:ptCount val="37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  <c:pt idx="28">
                  <c:v>8.7999999999999901</c:v>
                </c:pt>
                <c:pt idx="29">
                  <c:v>8.8999999999999897</c:v>
                </c:pt>
                <c:pt idx="30">
                  <c:v>8.9999999999999893</c:v>
                </c:pt>
                <c:pt idx="31">
                  <c:v>9.0999999999999908</c:v>
                </c:pt>
                <c:pt idx="32">
                  <c:v>9.1999999999999904</c:v>
                </c:pt>
                <c:pt idx="33">
                  <c:v>9.2999999999999901</c:v>
                </c:pt>
                <c:pt idx="34">
                  <c:v>9.3999999999999897</c:v>
                </c:pt>
                <c:pt idx="35">
                  <c:v>9.4999999999999893</c:v>
                </c:pt>
                <c:pt idx="36">
                  <c:v>9.5999999999999908</c:v>
                </c:pt>
              </c:numCache>
            </c:numRef>
          </c:xVal>
          <c:yVal>
            <c:numRef>
              <c:f>Digitising!$G$3:$G$39</c:f>
              <c:numCache>
                <c:formatCode>General</c:formatCode>
                <c:ptCount val="37"/>
                <c:pt idx="0">
                  <c:v>0.14000000000000001</c:v>
                </c:pt>
                <c:pt idx="1">
                  <c:v>0.115</c:v>
                </c:pt>
                <c:pt idx="2">
                  <c:v>9.5000000000000001E-2</c:v>
                </c:pt>
                <c:pt idx="3">
                  <c:v>0.08</c:v>
                </c:pt>
                <c:pt idx="4">
                  <c:v>6.5000000000000002E-2</c:v>
                </c:pt>
                <c:pt idx="5">
                  <c:v>5.5E-2</c:v>
                </c:pt>
                <c:pt idx="6">
                  <c:v>4.4999999999999998E-2</c:v>
                </c:pt>
                <c:pt idx="7">
                  <c:v>3.7499999999999999E-2</c:v>
                </c:pt>
                <c:pt idx="8">
                  <c:v>3.1E-2</c:v>
                </c:pt>
                <c:pt idx="9">
                  <c:v>2.5999999999999999E-2</c:v>
                </c:pt>
                <c:pt idx="10">
                  <c:v>2.1999999999999999E-2</c:v>
                </c:pt>
                <c:pt idx="11">
                  <c:v>1.7999999999999999E-2</c:v>
                </c:pt>
                <c:pt idx="12">
                  <c:v>1.55E-2</c:v>
                </c:pt>
                <c:pt idx="13">
                  <c:v>1.2999999999999999E-2</c:v>
                </c:pt>
                <c:pt idx="14">
                  <c:v>1.15E-2</c:v>
                </c:pt>
                <c:pt idx="15">
                  <c:v>0.01</c:v>
                </c:pt>
                <c:pt idx="16">
                  <c:v>8.6999999999999994E-3</c:v>
                </c:pt>
                <c:pt idx="17">
                  <c:v>7.6E-3</c:v>
                </c:pt>
                <c:pt idx="18">
                  <c:v>7.0000000000000001E-3</c:v>
                </c:pt>
                <c:pt idx="19">
                  <c:v>6.1999999999999998E-3</c:v>
                </c:pt>
                <c:pt idx="20">
                  <c:v>5.4999999999999997E-3</c:v>
                </c:pt>
                <c:pt idx="21">
                  <c:v>5.1000000000000004E-3</c:v>
                </c:pt>
                <c:pt idx="22">
                  <c:v>4.7999999999999996E-3</c:v>
                </c:pt>
                <c:pt idx="23">
                  <c:v>4.5999999999999999E-3</c:v>
                </c:pt>
                <c:pt idx="24">
                  <c:v>4.1999999999999997E-3</c:v>
                </c:pt>
                <c:pt idx="25">
                  <c:v>3.5999999999999999E-3</c:v>
                </c:pt>
                <c:pt idx="26">
                  <c:v>3.0000000000000001E-3</c:v>
                </c:pt>
                <c:pt idx="27">
                  <c:v>2.2000000000000001E-3</c:v>
                </c:pt>
                <c:pt idx="28">
                  <c:v>1.6000000000000001E-3</c:v>
                </c:pt>
                <c:pt idx="29">
                  <c:v>9.5E-4</c:v>
                </c:pt>
                <c:pt idx="30">
                  <c:v>5.2999999999999998E-4</c:v>
                </c:pt>
                <c:pt idx="31">
                  <c:v>2.2000000000000001E-4</c:v>
                </c:pt>
                <c:pt idx="32">
                  <c:v>8.0000000000000007E-5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147-416E-8D3A-60DE1CEEF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56040"/>
        <c:axId val="1113858008"/>
      </c:scatterChart>
      <c:valAx>
        <c:axId val="1113856040"/>
        <c:scaling>
          <c:orientation val="minMax"/>
          <c:max val="10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858008"/>
        <c:crossesAt val="1.0000000000000004E-5"/>
        <c:crossBetween val="midCat"/>
      </c:valAx>
      <c:valAx>
        <c:axId val="1113858008"/>
        <c:scaling>
          <c:logBase val="10"/>
          <c:orientation val="minMax"/>
          <c:max val="100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856040"/>
        <c:crossesAt val="6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402079858952426E-2"/>
          <c:y val="4.2869070831879477E-2"/>
          <c:w val="0.89967198211483912"/>
          <c:h val="0.9172865002232010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'Section 4'!$C$45</c:f>
              <c:strCache>
                <c:ptCount val="1"/>
                <c:pt idx="0">
                  <c:v>ESR-U+A-U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'Section 4'!$B$3:$B$39</c:f>
              <c:numCache>
                <c:formatCode>General</c:formatCode>
                <c:ptCount val="37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  <c:pt idx="28">
                  <c:v>8.7999999999999901</c:v>
                </c:pt>
                <c:pt idx="29">
                  <c:v>8.8999999999999897</c:v>
                </c:pt>
                <c:pt idx="30">
                  <c:v>8.9999999999999893</c:v>
                </c:pt>
                <c:pt idx="31">
                  <c:v>9.0999999999999908</c:v>
                </c:pt>
                <c:pt idx="32">
                  <c:v>9.1999999999999904</c:v>
                </c:pt>
                <c:pt idx="33">
                  <c:v>9.2999999999999901</c:v>
                </c:pt>
              </c:numCache>
            </c:numRef>
          </c:xVal>
          <c:yVal>
            <c:numRef>
              <c:f>'Section 4'!$O$3:$O$39</c:f>
              <c:numCache>
                <c:formatCode>General</c:formatCode>
                <c:ptCount val="37"/>
                <c:pt idx="0">
                  <c:v>0.16665563248481985</c:v>
                </c:pt>
                <c:pt idx="1">
                  <c:v>0.13635460839667077</c:v>
                </c:pt>
                <c:pt idx="2">
                  <c:v>0.10605358430852173</c:v>
                </c:pt>
                <c:pt idx="3">
                  <c:v>8.4842867446817377E-2</c:v>
                </c:pt>
                <c:pt idx="4">
                  <c:v>6.8177304198335384E-2</c:v>
                </c:pt>
                <c:pt idx="5">
                  <c:v>5.7571945767483215E-2</c:v>
                </c:pt>
                <c:pt idx="6">
                  <c:v>4.5451536132223594E-2</c:v>
                </c:pt>
                <c:pt idx="7">
                  <c:v>3.7876280110186331E-2</c:v>
                </c:pt>
                <c:pt idx="8">
                  <c:v>3.3331126496963966E-2</c:v>
                </c:pt>
                <c:pt idx="9">
                  <c:v>2.7270921679334155E-2</c:v>
                </c:pt>
                <c:pt idx="10">
                  <c:v>2.424081927051925E-2</c:v>
                </c:pt>
                <c:pt idx="11">
                  <c:v>2.0453191259500618E-2</c:v>
                </c:pt>
                <c:pt idx="12">
                  <c:v>1.8180614452889439E-2</c:v>
                </c:pt>
                <c:pt idx="13">
                  <c:v>1.590803764627826E-2</c:v>
                </c:pt>
                <c:pt idx="14">
                  <c:v>1.4392986441870804E-2</c:v>
                </c:pt>
                <c:pt idx="15">
                  <c:v>1.2877935237463353E-2</c:v>
                </c:pt>
                <c:pt idx="16">
                  <c:v>1.2120409635259625E-2</c:v>
                </c:pt>
                <c:pt idx="17">
                  <c:v>1.1362884033055897E-2</c:v>
                </c:pt>
                <c:pt idx="18">
                  <c:v>1.060535843085217E-2</c:v>
                </c:pt>
                <c:pt idx="19">
                  <c:v>1.0150843069529935E-2</c:v>
                </c:pt>
                <c:pt idx="20">
                  <c:v>9.8478328286484441E-3</c:v>
                </c:pt>
                <c:pt idx="21">
                  <c:v>9.6963277082077002E-3</c:v>
                </c:pt>
                <c:pt idx="22">
                  <c:v>9.393317467326209E-3</c:v>
                </c:pt>
                <c:pt idx="23">
                  <c:v>8.7872969855632282E-3</c:v>
                </c:pt>
                <c:pt idx="24">
                  <c:v>7.7267611424780116E-3</c:v>
                </c:pt>
                <c:pt idx="25">
                  <c:v>6.8177304198335387E-3</c:v>
                </c:pt>
                <c:pt idx="26">
                  <c:v>5.3026792154260861E-3</c:v>
                </c:pt>
                <c:pt idx="27">
                  <c:v>3.787628011018633E-3</c:v>
                </c:pt>
                <c:pt idx="28">
                  <c:v>2.5755870474926702E-3</c:v>
                </c:pt>
                <c:pt idx="29">
                  <c:v>1.6665563248481987E-3</c:v>
                </c:pt>
                <c:pt idx="30">
                  <c:v>8.6357918651224831E-4</c:v>
                </c:pt>
                <c:pt idx="31">
                  <c:v>4.2421433723408692E-4</c:v>
                </c:pt>
                <c:pt idx="32">
                  <c:v>1.5150512044074534E-4</c:v>
                </c:pt>
                <c:pt idx="33">
                  <c:v>4.54515361322236E-5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D4-4B9E-BDB7-FBB0E2C338A9}"/>
            </c:ext>
          </c:extLst>
        </c:ser>
        <c:ser>
          <c:idx val="1"/>
          <c:order val="1"/>
          <c:tx>
            <c:strRef>
              <c:f>'Section 4'!$C$46</c:f>
              <c:strCache>
                <c:ptCount val="1"/>
                <c:pt idx="0">
                  <c:v>ESR-U+A-P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'Section 4'!$B$3:$B$39</c:f>
              <c:numCache>
                <c:formatCode>General</c:formatCode>
                <c:ptCount val="37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  <c:pt idx="28">
                  <c:v>8.7999999999999901</c:v>
                </c:pt>
                <c:pt idx="29">
                  <c:v>8.8999999999999897</c:v>
                </c:pt>
                <c:pt idx="30">
                  <c:v>8.9999999999999893</c:v>
                </c:pt>
                <c:pt idx="31">
                  <c:v>9.0999999999999908</c:v>
                </c:pt>
                <c:pt idx="32">
                  <c:v>9.1999999999999904</c:v>
                </c:pt>
                <c:pt idx="33">
                  <c:v>9.2999999999999901</c:v>
                </c:pt>
              </c:numCache>
            </c:numRef>
          </c:xVal>
          <c:yVal>
            <c:numRef>
              <c:f>'Section 4'!$V$3:$V$39</c:f>
              <c:numCache>
                <c:formatCode>General</c:formatCode>
                <c:ptCount val="37"/>
                <c:pt idx="0">
                  <c:v>0.15299059311462179</c:v>
                </c:pt>
                <c:pt idx="1">
                  <c:v>0.125174121639236</c:v>
                </c:pt>
                <c:pt idx="2">
                  <c:v>9.7357650163850229E-2</c:v>
                </c:pt>
                <c:pt idx="3">
                  <c:v>7.7886120131080178E-2</c:v>
                </c:pt>
                <c:pt idx="4">
                  <c:v>6.2587060819617998E-2</c:v>
                </c:pt>
                <c:pt idx="5">
                  <c:v>5.2851295803232973E-2</c:v>
                </c:pt>
                <c:pt idx="6">
                  <c:v>4.1724707213078666E-2</c:v>
                </c:pt>
                <c:pt idx="7">
                  <c:v>3.4770589344232224E-2</c:v>
                </c:pt>
                <c:pt idx="8">
                  <c:v>3.0598118622924355E-2</c:v>
                </c:pt>
                <c:pt idx="9">
                  <c:v>2.5034824327847198E-2</c:v>
                </c:pt>
                <c:pt idx="10">
                  <c:v>2.2253177180308621E-2</c:v>
                </c:pt>
                <c:pt idx="11">
                  <c:v>1.87761182458854E-2</c:v>
                </c:pt>
                <c:pt idx="12">
                  <c:v>1.6689882885231468E-2</c:v>
                </c:pt>
                <c:pt idx="13">
                  <c:v>1.4603647524577533E-2</c:v>
                </c:pt>
                <c:pt idx="14">
                  <c:v>1.3212823950808243E-2</c:v>
                </c:pt>
                <c:pt idx="15">
                  <c:v>1.1822000377038955E-2</c:v>
                </c:pt>
                <c:pt idx="16">
                  <c:v>1.1126588590154311E-2</c:v>
                </c:pt>
                <c:pt idx="17">
                  <c:v>1.0431176803269666E-2</c:v>
                </c:pt>
                <c:pt idx="18">
                  <c:v>9.7357650163850222E-3</c:v>
                </c:pt>
                <c:pt idx="19">
                  <c:v>9.3185179442542357E-3</c:v>
                </c:pt>
                <c:pt idx="20">
                  <c:v>9.040353229500378E-3</c:v>
                </c:pt>
                <c:pt idx="21">
                  <c:v>8.9012708721234492E-3</c:v>
                </c:pt>
                <c:pt idx="22">
                  <c:v>8.6231061573695915E-3</c:v>
                </c:pt>
                <c:pt idx="23">
                  <c:v>8.0667767278618761E-3</c:v>
                </c:pt>
                <c:pt idx="24">
                  <c:v>7.0932002262233743E-3</c:v>
                </c:pt>
                <c:pt idx="25">
                  <c:v>6.2587060819617995E-3</c:v>
                </c:pt>
                <c:pt idx="26">
                  <c:v>4.8678825081925111E-3</c:v>
                </c:pt>
                <c:pt idx="27">
                  <c:v>3.4770589344232227E-3</c:v>
                </c:pt>
                <c:pt idx="28">
                  <c:v>2.3644000754077911E-3</c:v>
                </c:pt>
                <c:pt idx="29">
                  <c:v>1.5299059311462181E-3</c:v>
                </c:pt>
                <c:pt idx="30">
                  <c:v>7.9276943704849464E-4</c:v>
                </c:pt>
                <c:pt idx="31">
                  <c:v>3.8943060065540092E-4</c:v>
                </c:pt>
                <c:pt idx="32">
                  <c:v>1.3908235737692892E-4</c:v>
                </c:pt>
                <c:pt idx="33">
                  <c:v>4.1724707213078669E-5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D4-4B9E-BDB7-FBB0E2C338A9}"/>
            </c:ext>
          </c:extLst>
        </c:ser>
        <c:ser>
          <c:idx val="2"/>
          <c:order val="2"/>
          <c:tx>
            <c:strRef>
              <c:f>'Section 4'!$C$47</c:f>
              <c:strCache>
                <c:ptCount val="1"/>
                <c:pt idx="0">
                  <c:v>ESR-U+A-L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'Section 4'!$B$3:$B$39</c:f>
              <c:numCache>
                <c:formatCode>General</c:formatCode>
                <c:ptCount val="37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  <c:pt idx="28">
                  <c:v>8.7999999999999901</c:v>
                </c:pt>
                <c:pt idx="29">
                  <c:v>8.8999999999999897</c:v>
                </c:pt>
                <c:pt idx="30">
                  <c:v>8.9999999999999893</c:v>
                </c:pt>
                <c:pt idx="31">
                  <c:v>9.0999999999999908</c:v>
                </c:pt>
                <c:pt idx="32">
                  <c:v>9.1999999999999904</c:v>
                </c:pt>
                <c:pt idx="33">
                  <c:v>9.2999999999999901</c:v>
                </c:pt>
              </c:numCache>
            </c:numRef>
          </c:xVal>
          <c:yVal>
            <c:numRef>
              <c:f>'Section 4'!$AC$3:$AC$39</c:f>
              <c:numCache>
                <c:formatCode>General</c:formatCode>
                <c:ptCount val="37"/>
                <c:pt idx="0">
                  <c:v>0.13217817767807563</c:v>
                </c:pt>
                <c:pt idx="1">
                  <c:v>0.10814578173660733</c:v>
                </c:pt>
                <c:pt idx="2">
                  <c:v>8.4113385795139037E-2</c:v>
                </c:pt>
                <c:pt idx="3">
                  <c:v>6.7290708636111224E-2</c:v>
                </c:pt>
                <c:pt idx="4">
                  <c:v>5.4072890868303664E-2</c:v>
                </c:pt>
                <c:pt idx="5">
                  <c:v>4.5661552288789764E-2</c:v>
                </c:pt>
                <c:pt idx="6">
                  <c:v>3.6048593912202442E-2</c:v>
                </c:pt>
                <c:pt idx="7">
                  <c:v>3.0040494926835373E-2</c:v>
                </c:pt>
                <c:pt idx="8">
                  <c:v>2.6435635535615124E-2</c:v>
                </c:pt>
                <c:pt idx="9">
                  <c:v>2.1629156347321463E-2</c:v>
                </c:pt>
                <c:pt idx="10">
                  <c:v>1.9225916753174636E-2</c:v>
                </c:pt>
                <c:pt idx="11">
                  <c:v>1.6221867260491098E-2</c:v>
                </c:pt>
                <c:pt idx="12">
                  <c:v>1.4419437564880976E-2</c:v>
                </c:pt>
                <c:pt idx="13">
                  <c:v>1.2617007869270854E-2</c:v>
                </c:pt>
                <c:pt idx="14">
                  <c:v>1.1415388072197439E-2</c:v>
                </c:pt>
                <c:pt idx="15">
                  <c:v>1.0213768275124026E-2</c:v>
                </c:pt>
                <c:pt idx="16">
                  <c:v>9.6129583765873182E-3</c:v>
                </c:pt>
                <c:pt idx="17">
                  <c:v>9.0121484780506106E-3</c:v>
                </c:pt>
                <c:pt idx="18">
                  <c:v>8.411338579513903E-3</c:v>
                </c:pt>
                <c:pt idx="19">
                  <c:v>8.0508526403918791E-3</c:v>
                </c:pt>
                <c:pt idx="20">
                  <c:v>7.8105286809771962E-3</c:v>
                </c:pt>
                <c:pt idx="21">
                  <c:v>7.6903667012698552E-3</c:v>
                </c:pt>
                <c:pt idx="22">
                  <c:v>7.4500427418551715E-3</c:v>
                </c:pt>
                <c:pt idx="23">
                  <c:v>6.9693948230258049E-3</c:v>
                </c:pt>
                <c:pt idx="24">
                  <c:v>6.1282609650744153E-3</c:v>
                </c:pt>
                <c:pt idx="25">
                  <c:v>5.4072890868303658E-3</c:v>
                </c:pt>
                <c:pt idx="26">
                  <c:v>4.2056692897569515E-3</c:v>
                </c:pt>
                <c:pt idx="27">
                  <c:v>3.0040494926835367E-3</c:v>
                </c:pt>
                <c:pt idx="28">
                  <c:v>2.0427536550248048E-3</c:v>
                </c:pt>
                <c:pt idx="29">
                  <c:v>1.3217817767807562E-3</c:v>
                </c:pt>
                <c:pt idx="30">
                  <c:v>6.849232843318463E-4</c:v>
                </c:pt>
                <c:pt idx="31">
                  <c:v>3.364535431805561E-4</c:v>
                </c:pt>
                <c:pt idx="32">
                  <c:v>1.2016197970734149E-4</c:v>
                </c:pt>
                <c:pt idx="33">
                  <c:v>3.6048593912202442E-5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D4-4B9E-BDB7-FBB0E2C338A9}"/>
            </c:ext>
          </c:extLst>
        </c:ser>
        <c:ser>
          <c:idx val="3"/>
          <c:order val="3"/>
          <c:tx>
            <c:strRef>
              <c:f>'Section 4'!$C$48</c:f>
              <c:strCache>
                <c:ptCount val="1"/>
                <c:pt idx="0">
                  <c:v>ESR-P+A-U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'Section 4'!$B$3:$B$39</c:f>
              <c:numCache>
                <c:formatCode>General</c:formatCode>
                <c:ptCount val="37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  <c:pt idx="28">
                  <c:v>8.7999999999999901</c:v>
                </c:pt>
                <c:pt idx="29">
                  <c:v>8.8999999999999897</c:v>
                </c:pt>
                <c:pt idx="30">
                  <c:v>8.9999999999999893</c:v>
                </c:pt>
                <c:pt idx="31">
                  <c:v>9.0999999999999908</c:v>
                </c:pt>
                <c:pt idx="32">
                  <c:v>9.1999999999999904</c:v>
                </c:pt>
                <c:pt idx="33">
                  <c:v>9.2999999999999901</c:v>
                </c:pt>
              </c:numCache>
            </c:numRef>
          </c:xVal>
          <c:yVal>
            <c:numRef>
              <c:f>'Section 4'!$AJ$3:$AJ$39</c:f>
              <c:numCache>
                <c:formatCode>General</c:formatCode>
                <c:ptCount val="37"/>
                <c:pt idx="0">
                  <c:v>0.15150512044074532</c:v>
                </c:pt>
                <c:pt idx="1">
                  <c:v>0.12395873490606435</c:v>
                </c:pt>
                <c:pt idx="2">
                  <c:v>9.6412349371383391E-2</c:v>
                </c:pt>
                <c:pt idx="3">
                  <c:v>7.7129879497106701E-2</c:v>
                </c:pt>
                <c:pt idx="4">
                  <c:v>6.1979367453032168E-2</c:v>
                </c:pt>
                <c:pt idx="5">
                  <c:v>5.233813251589383E-2</c:v>
                </c:pt>
                <c:pt idx="6">
                  <c:v>4.1319578302021445E-2</c:v>
                </c:pt>
                <c:pt idx="7">
                  <c:v>3.4432981918351209E-2</c:v>
                </c:pt>
                <c:pt idx="8">
                  <c:v>3.030102408814906E-2</c:v>
                </c:pt>
                <c:pt idx="9">
                  <c:v>2.4791746981212868E-2</c:v>
                </c:pt>
                <c:pt idx="10">
                  <c:v>2.2037108427744773E-2</c:v>
                </c:pt>
                <c:pt idx="11">
                  <c:v>1.8593810235909652E-2</c:v>
                </c:pt>
                <c:pt idx="12">
                  <c:v>1.6527831320808581E-2</c:v>
                </c:pt>
                <c:pt idx="13">
                  <c:v>1.4461852405707508E-2</c:v>
                </c:pt>
                <c:pt idx="14">
                  <c:v>1.3084533128973459E-2</c:v>
                </c:pt>
                <c:pt idx="15">
                  <c:v>1.1707213852239412E-2</c:v>
                </c:pt>
                <c:pt idx="16">
                  <c:v>1.1018554213872387E-2</c:v>
                </c:pt>
                <c:pt idx="17">
                  <c:v>1.0329894575505361E-2</c:v>
                </c:pt>
                <c:pt idx="18">
                  <c:v>9.6412349371383377E-3</c:v>
                </c:pt>
                <c:pt idx="19">
                  <c:v>9.2280391541181232E-3</c:v>
                </c:pt>
                <c:pt idx="20">
                  <c:v>8.9525752987713123E-3</c:v>
                </c:pt>
                <c:pt idx="21">
                  <c:v>8.8148433710979086E-3</c:v>
                </c:pt>
                <c:pt idx="22">
                  <c:v>8.5393795157510978E-3</c:v>
                </c:pt>
                <c:pt idx="23">
                  <c:v>7.9884518050574779E-3</c:v>
                </c:pt>
                <c:pt idx="24">
                  <c:v>7.024328311343646E-3</c:v>
                </c:pt>
                <c:pt idx="25">
                  <c:v>6.1979367453032161E-3</c:v>
                </c:pt>
                <c:pt idx="26">
                  <c:v>4.8206174685691688E-3</c:v>
                </c:pt>
                <c:pt idx="27">
                  <c:v>3.4432981918351207E-3</c:v>
                </c:pt>
                <c:pt idx="28">
                  <c:v>2.3414427704478817E-3</c:v>
                </c:pt>
                <c:pt idx="29">
                  <c:v>1.5150512044074531E-3</c:v>
                </c:pt>
                <c:pt idx="30">
                  <c:v>7.8507198773840748E-4</c:v>
                </c:pt>
                <c:pt idx="31">
                  <c:v>3.8564939748553348E-4</c:v>
                </c:pt>
                <c:pt idx="32">
                  <c:v>1.3773192767340485E-4</c:v>
                </c:pt>
                <c:pt idx="33">
                  <c:v>4.1319578302021445E-5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FD4-4B9E-BDB7-FBB0E2C338A9}"/>
            </c:ext>
          </c:extLst>
        </c:ser>
        <c:ser>
          <c:idx val="4"/>
          <c:order val="4"/>
          <c:tx>
            <c:strRef>
              <c:f>'Section 4'!$C$49</c:f>
              <c:strCache>
                <c:ptCount val="1"/>
                <c:pt idx="0">
                  <c:v>ESR-P+A-P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'Section 4'!$B$3:$B$39</c:f>
              <c:numCache>
                <c:formatCode>General</c:formatCode>
                <c:ptCount val="37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  <c:pt idx="28">
                  <c:v>8.7999999999999901</c:v>
                </c:pt>
                <c:pt idx="29">
                  <c:v>8.8999999999999897</c:v>
                </c:pt>
                <c:pt idx="30">
                  <c:v>8.9999999999999893</c:v>
                </c:pt>
                <c:pt idx="31">
                  <c:v>9.0999999999999908</c:v>
                </c:pt>
                <c:pt idx="32">
                  <c:v>9.1999999999999904</c:v>
                </c:pt>
                <c:pt idx="33">
                  <c:v>9.2999999999999901</c:v>
                </c:pt>
              </c:numCache>
            </c:numRef>
          </c:xVal>
          <c:yVal>
            <c:numRef>
              <c:f>'Section 4'!$AQ$3:$AQ$39</c:f>
              <c:numCache>
                <c:formatCode>General</c:formatCode>
                <c:ptCount val="37"/>
                <c:pt idx="0">
                  <c:v>0.13908235737692887</c:v>
                </c:pt>
                <c:pt idx="1">
                  <c:v>0.11379465603566907</c:v>
                </c:pt>
                <c:pt idx="2">
                  <c:v>8.8506954694409293E-2</c:v>
                </c:pt>
                <c:pt idx="3">
                  <c:v>7.0805563755527434E-2</c:v>
                </c:pt>
                <c:pt idx="4">
                  <c:v>5.6897328017834536E-2</c:v>
                </c:pt>
                <c:pt idx="5">
                  <c:v>4.8046632548393607E-2</c:v>
                </c:pt>
                <c:pt idx="6">
                  <c:v>3.7931552011889691E-2</c:v>
                </c:pt>
                <c:pt idx="7">
                  <c:v>3.1609626676574742E-2</c:v>
                </c:pt>
                <c:pt idx="8">
                  <c:v>2.7816471475385771E-2</c:v>
                </c:pt>
                <c:pt idx="9">
                  <c:v>2.2758931207133813E-2</c:v>
                </c:pt>
                <c:pt idx="10">
                  <c:v>2.0230161073007836E-2</c:v>
                </c:pt>
                <c:pt idx="11">
                  <c:v>1.7069198405350362E-2</c:v>
                </c:pt>
                <c:pt idx="12">
                  <c:v>1.5172620804755876E-2</c:v>
                </c:pt>
                <c:pt idx="13">
                  <c:v>1.3276043204161392E-2</c:v>
                </c:pt>
                <c:pt idx="14">
                  <c:v>1.2011658137098402E-2</c:v>
                </c:pt>
                <c:pt idx="15">
                  <c:v>1.0747273070035413E-2</c:v>
                </c:pt>
                <c:pt idx="16">
                  <c:v>1.0115080536503918E-2</c:v>
                </c:pt>
                <c:pt idx="17">
                  <c:v>9.4828880029724227E-3</c:v>
                </c:pt>
                <c:pt idx="18">
                  <c:v>8.8506954694409293E-3</c:v>
                </c:pt>
                <c:pt idx="19">
                  <c:v>8.4713799493220318E-3</c:v>
                </c:pt>
                <c:pt idx="20">
                  <c:v>8.2185029359094323E-3</c:v>
                </c:pt>
                <c:pt idx="21">
                  <c:v>8.0920644292031343E-3</c:v>
                </c:pt>
                <c:pt idx="22">
                  <c:v>7.8391874157905366E-3</c:v>
                </c:pt>
                <c:pt idx="23">
                  <c:v>7.3334333889653403E-3</c:v>
                </c:pt>
                <c:pt idx="24">
                  <c:v>6.4483638420212482E-3</c:v>
                </c:pt>
                <c:pt idx="25">
                  <c:v>5.6897328017834533E-3</c:v>
                </c:pt>
                <c:pt idx="26">
                  <c:v>4.4253477347204638E-3</c:v>
                </c:pt>
                <c:pt idx="27">
                  <c:v>3.1609626676574742E-3</c:v>
                </c:pt>
                <c:pt idx="28">
                  <c:v>2.1494546140070825E-3</c:v>
                </c:pt>
                <c:pt idx="29">
                  <c:v>1.3908235737692888E-3</c:v>
                </c:pt>
                <c:pt idx="30">
                  <c:v>7.2069948822590414E-4</c:v>
                </c:pt>
                <c:pt idx="31">
                  <c:v>3.5402781877763708E-4</c:v>
                </c:pt>
                <c:pt idx="32">
                  <c:v>1.2643850670629897E-4</c:v>
                </c:pt>
                <c:pt idx="33">
                  <c:v>3.793155201188969E-5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FD4-4B9E-BDB7-FBB0E2C338A9}"/>
            </c:ext>
          </c:extLst>
        </c:ser>
        <c:ser>
          <c:idx val="5"/>
          <c:order val="5"/>
          <c:tx>
            <c:strRef>
              <c:f>'Section 4'!$C$50</c:f>
              <c:strCache>
                <c:ptCount val="1"/>
                <c:pt idx="0">
                  <c:v>ESR-P+A-L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'Section 4'!$B$3:$B$39</c:f>
              <c:numCache>
                <c:formatCode>General</c:formatCode>
                <c:ptCount val="37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  <c:pt idx="28">
                  <c:v>8.7999999999999901</c:v>
                </c:pt>
                <c:pt idx="29">
                  <c:v>8.8999999999999897</c:v>
                </c:pt>
                <c:pt idx="30">
                  <c:v>8.9999999999999893</c:v>
                </c:pt>
                <c:pt idx="31">
                  <c:v>9.0999999999999908</c:v>
                </c:pt>
                <c:pt idx="32">
                  <c:v>9.1999999999999904</c:v>
                </c:pt>
                <c:pt idx="33">
                  <c:v>9.2999999999999901</c:v>
                </c:pt>
              </c:numCache>
            </c:numRef>
          </c:xVal>
          <c:yVal>
            <c:numRef>
              <c:f>'Section 4'!$AX$3:$AX$39</c:f>
              <c:numCache>
                <c:formatCode>General</c:formatCode>
                <c:ptCount val="37"/>
                <c:pt idx="0">
                  <c:v>0.12016197970734147</c:v>
                </c:pt>
                <c:pt idx="1">
                  <c:v>9.8314347033279376E-2</c:v>
                </c:pt>
                <c:pt idx="2">
                  <c:v>7.64667143592173E-2</c:v>
                </c:pt>
                <c:pt idx="3">
                  <c:v>6.1173371487373833E-2</c:v>
                </c:pt>
                <c:pt idx="4">
                  <c:v>4.9157173516639681E-2</c:v>
                </c:pt>
                <c:pt idx="5">
                  <c:v>4.1510502080717951E-2</c:v>
                </c:pt>
                <c:pt idx="6">
                  <c:v>3.2771449011093121E-2</c:v>
                </c:pt>
                <c:pt idx="7">
                  <c:v>2.7309540842577605E-2</c:v>
                </c:pt>
                <c:pt idx="8">
                  <c:v>2.403239594146829E-2</c:v>
                </c:pt>
                <c:pt idx="9">
                  <c:v>1.9662869406655875E-2</c:v>
                </c:pt>
                <c:pt idx="10">
                  <c:v>1.7478106139249668E-2</c:v>
                </c:pt>
                <c:pt idx="11">
                  <c:v>1.4747152054991906E-2</c:v>
                </c:pt>
                <c:pt idx="12">
                  <c:v>1.3108579604437251E-2</c:v>
                </c:pt>
                <c:pt idx="13">
                  <c:v>1.1470007153882595E-2</c:v>
                </c:pt>
                <c:pt idx="14">
                  <c:v>1.0377625520179489E-2</c:v>
                </c:pt>
                <c:pt idx="15">
                  <c:v>9.2852438864763857E-3</c:v>
                </c:pt>
                <c:pt idx="16">
                  <c:v>8.7390530696248338E-3</c:v>
                </c:pt>
                <c:pt idx="17">
                  <c:v>8.1928622527732819E-3</c:v>
                </c:pt>
                <c:pt idx="18">
                  <c:v>7.64667143592173E-3</c:v>
                </c:pt>
                <c:pt idx="19">
                  <c:v>7.3189569458107983E-3</c:v>
                </c:pt>
                <c:pt idx="20">
                  <c:v>7.1004806190701772E-3</c:v>
                </c:pt>
                <c:pt idx="21">
                  <c:v>6.9912424556998675E-3</c:v>
                </c:pt>
                <c:pt idx="22">
                  <c:v>6.7727661289592464E-3</c:v>
                </c:pt>
                <c:pt idx="23">
                  <c:v>6.3358134754780042E-3</c:v>
                </c:pt>
                <c:pt idx="24">
                  <c:v>5.5711463318858321E-3</c:v>
                </c:pt>
                <c:pt idx="25">
                  <c:v>4.9157173516639688E-3</c:v>
                </c:pt>
                <c:pt idx="26">
                  <c:v>3.823335717960865E-3</c:v>
                </c:pt>
                <c:pt idx="27">
                  <c:v>2.7309540842577608E-3</c:v>
                </c:pt>
                <c:pt idx="28">
                  <c:v>1.8570487772952772E-3</c:v>
                </c:pt>
                <c:pt idx="29">
                  <c:v>1.2016197970734148E-3</c:v>
                </c:pt>
                <c:pt idx="30">
                  <c:v>6.2265753121076937E-4</c:v>
                </c:pt>
                <c:pt idx="31">
                  <c:v>3.0586685743686924E-4</c:v>
                </c:pt>
                <c:pt idx="32">
                  <c:v>1.0923816337031044E-4</c:v>
                </c:pt>
                <c:pt idx="33">
                  <c:v>3.2771449011093126E-5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FD4-4B9E-BDB7-FBB0E2C338A9}"/>
            </c:ext>
          </c:extLst>
        </c:ser>
        <c:ser>
          <c:idx val="6"/>
          <c:order val="6"/>
          <c:tx>
            <c:strRef>
              <c:f>'Section 4'!$C$51</c:f>
              <c:strCache>
                <c:ptCount val="1"/>
                <c:pt idx="0">
                  <c:v>ESR-L+A-U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'Section 4'!$B$3:$B$39</c:f>
              <c:numCache>
                <c:formatCode>General</c:formatCode>
                <c:ptCount val="37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  <c:pt idx="28">
                  <c:v>8.7999999999999901</c:v>
                </c:pt>
                <c:pt idx="29">
                  <c:v>8.8999999999999897</c:v>
                </c:pt>
                <c:pt idx="30">
                  <c:v>8.9999999999999893</c:v>
                </c:pt>
                <c:pt idx="31">
                  <c:v>9.0999999999999908</c:v>
                </c:pt>
                <c:pt idx="32">
                  <c:v>9.1999999999999904</c:v>
                </c:pt>
                <c:pt idx="33">
                  <c:v>9.2999999999999901</c:v>
                </c:pt>
              </c:numCache>
            </c:numRef>
          </c:xVal>
          <c:yVal>
            <c:numRef>
              <c:f>'Section 4'!$BE$3:$BE$39</c:f>
              <c:numCache>
                <c:formatCode>General</c:formatCode>
                <c:ptCount val="37"/>
                <c:pt idx="0">
                  <c:v>0.13635460839667077</c:v>
                </c:pt>
                <c:pt idx="1">
                  <c:v>0.11156286141545789</c:v>
                </c:pt>
                <c:pt idx="2">
                  <c:v>8.6771114434245039E-2</c:v>
                </c:pt>
                <c:pt idx="3">
                  <c:v>6.9416891547396026E-2</c:v>
                </c:pt>
                <c:pt idx="4">
                  <c:v>5.5781430707728952E-2</c:v>
                </c:pt>
                <c:pt idx="5">
                  <c:v>4.7104319264304445E-2</c:v>
                </c:pt>
                <c:pt idx="6">
                  <c:v>3.7187620471819297E-2</c:v>
                </c:pt>
                <c:pt idx="7">
                  <c:v>3.098968372651608E-2</c:v>
                </c:pt>
                <c:pt idx="8">
                  <c:v>2.7270921679334148E-2</c:v>
                </c:pt>
                <c:pt idx="9">
                  <c:v>2.2312572283091574E-2</c:v>
                </c:pt>
                <c:pt idx="10">
                  <c:v>1.983339758497029E-2</c:v>
                </c:pt>
                <c:pt idx="11">
                  <c:v>1.6734429212318682E-2</c:v>
                </c:pt>
                <c:pt idx="12">
                  <c:v>1.4875048188727718E-2</c:v>
                </c:pt>
                <c:pt idx="13">
                  <c:v>1.3015667165136753E-2</c:v>
                </c:pt>
                <c:pt idx="14">
                  <c:v>1.177607981607611E-2</c:v>
                </c:pt>
                <c:pt idx="15">
                  <c:v>1.0536492467015468E-2</c:v>
                </c:pt>
                <c:pt idx="16">
                  <c:v>9.916698792485145E-3</c:v>
                </c:pt>
                <c:pt idx="17">
                  <c:v>9.2969051179548224E-3</c:v>
                </c:pt>
                <c:pt idx="18">
                  <c:v>8.6771114434245015E-3</c:v>
                </c:pt>
                <c:pt idx="19">
                  <c:v>8.3052352387063093E-3</c:v>
                </c:pt>
                <c:pt idx="20">
                  <c:v>8.0573177688941806E-3</c:v>
                </c:pt>
                <c:pt idx="21">
                  <c:v>7.9333590339881171E-3</c:v>
                </c:pt>
                <c:pt idx="22">
                  <c:v>7.6854415641759884E-3</c:v>
                </c:pt>
                <c:pt idx="23">
                  <c:v>7.1896066245517309E-3</c:v>
                </c:pt>
                <c:pt idx="24">
                  <c:v>6.3218954802092813E-3</c:v>
                </c:pt>
                <c:pt idx="25">
                  <c:v>5.5781430707728943E-3</c:v>
                </c:pt>
                <c:pt idx="26">
                  <c:v>4.3385557217122516E-3</c:v>
                </c:pt>
                <c:pt idx="27">
                  <c:v>3.098968372651608E-3</c:v>
                </c:pt>
                <c:pt idx="28">
                  <c:v>2.1072984934030932E-3</c:v>
                </c:pt>
                <c:pt idx="29">
                  <c:v>1.3635460839667077E-3</c:v>
                </c:pt>
                <c:pt idx="30">
                  <c:v>7.0656478896456666E-4</c:v>
                </c:pt>
                <c:pt idx="31">
                  <c:v>3.4708445773698015E-4</c:v>
                </c:pt>
                <c:pt idx="32">
                  <c:v>1.2395873490606433E-4</c:v>
                </c:pt>
                <c:pt idx="33">
                  <c:v>3.7187620471819297E-5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FD4-4B9E-BDB7-FBB0E2C338A9}"/>
            </c:ext>
          </c:extLst>
        </c:ser>
        <c:ser>
          <c:idx val="7"/>
          <c:order val="7"/>
          <c:tx>
            <c:strRef>
              <c:f>'Section 4'!$C$52</c:f>
              <c:strCache>
                <c:ptCount val="1"/>
                <c:pt idx="0">
                  <c:v>ESR-L+A-P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'Section 4'!$B$3:$B$39</c:f>
              <c:numCache>
                <c:formatCode>General</c:formatCode>
                <c:ptCount val="37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  <c:pt idx="28">
                  <c:v>8.7999999999999901</c:v>
                </c:pt>
                <c:pt idx="29">
                  <c:v>8.8999999999999897</c:v>
                </c:pt>
                <c:pt idx="30">
                  <c:v>8.9999999999999893</c:v>
                </c:pt>
                <c:pt idx="31">
                  <c:v>9.0999999999999908</c:v>
                </c:pt>
                <c:pt idx="32">
                  <c:v>9.1999999999999904</c:v>
                </c:pt>
                <c:pt idx="33">
                  <c:v>9.2999999999999901</c:v>
                </c:pt>
              </c:numCache>
            </c:numRef>
          </c:xVal>
          <c:yVal>
            <c:numRef>
              <c:f>'Section 4'!$BL$3:$BL$39</c:f>
              <c:numCache>
                <c:formatCode>General</c:formatCode>
                <c:ptCount val="37"/>
                <c:pt idx="0">
                  <c:v>0.12517412163923597</c:v>
                </c:pt>
                <c:pt idx="1">
                  <c:v>0.10241519043210216</c:v>
                </c:pt>
                <c:pt idx="2">
                  <c:v>7.9656259224968357E-2</c:v>
                </c:pt>
                <c:pt idx="3">
                  <c:v>6.3725007379974677E-2</c:v>
                </c:pt>
                <c:pt idx="4">
                  <c:v>5.1207595216051074E-2</c:v>
                </c:pt>
                <c:pt idx="5">
                  <c:v>4.3241969293554242E-2</c:v>
                </c:pt>
                <c:pt idx="6">
                  <c:v>3.4138396810700716E-2</c:v>
                </c:pt>
                <c:pt idx="7">
                  <c:v>2.8448664008917265E-2</c:v>
                </c:pt>
                <c:pt idx="8">
                  <c:v>2.5034824327847191E-2</c:v>
                </c:pt>
                <c:pt idx="9">
                  <c:v>2.0483038086420428E-2</c:v>
                </c:pt>
                <c:pt idx="10">
                  <c:v>1.8207144965707051E-2</c:v>
                </c:pt>
                <c:pt idx="11">
                  <c:v>1.5362278564815323E-2</c:v>
                </c:pt>
                <c:pt idx="12">
                  <c:v>1.3655358724280288E-2</c:v>
                </c:pt>
                <c:pt idx="13">
                  <c:v>1.1948438883745253E-2</c:v>
                </c:pt>
                <c:pt idx="14">
                  <c:v>1.081049232338856E-2</c:v>
                </c:pt>
                <c:pt idx="15">
                  <c:v>9.6725457630318715E-3</c:v>
                </c:pt>
                <c:pt idx="16">
                  <c:v>9.1035724828535253E-3</c:v>
                </c:pt>
                <c:pt idx="17">
                  <c:v>8.5345992026751791E-3</c:v>
                </c:pt>
                <c:pt idx="18">
                  <c:v>7.9656259224968346E-3</c:v>
                </c:pt>
                <c:pt idx="19">
                  <c:v>7.6242419543898279E-3</c:v>
                </c:pt>
                <c:pt idx="20">
                  <c:v>7.3966526423184893E-3</c:v>
                </c:pt>
                <c:pt idx="21">
                  <c:v>7.2828579862828213E-3</c:v>
                </c:pt>
                <c:pt idx="22">
                  <c:v>7.0552686742114826E-3</c:v>
                </c:pt>
                <c:pt idx="23">
                  <c:v>6.6000900500688062E-3</c:v>
                </c:pt>
                <c:pt idx="24">
                  <c:v>5.8035274578191239E-3</c:v>
                </c:pt>
                <c:pt idx="25">
                  <c:v>5.1207595216051088E-3</c:v>
                </c:pt>
                <c:pt idx="26">
                  <c:v>3.9828129612484182E-3</c:v>
                </c:pt>
                <c:pt idx="27">
                  <c:v>2.8448664008917271E-3</c:v>
                </c:pt>
                <c:pt idx="28">
                  <c:v>1.9345091526063742E-3</c:v>
                </c:pt>
                <c:pt idx="29">
                  <c:v>1.25174121639236E-3</c:v>
                </c:pt>
                <c:pt idx="30">
                  <c:v>6.4862953940331364E-4</c:v>
                </c:pt>
                <c:pt idx="31">
                  <c:v>3.1862503689987341E-4</c:v>
                </c:pt>
                <c:pt idx="32">
                  <c:v>1.1379465603566908E-4</c:v>
                </c:pt>
                <c:pt idx="33">
                  <c:v>3.4138396810700723E-5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FD4-4B9E-BDB7-FBB0E2C338A9}"/>
            </c:ext>
          </c:extLst>
        </c:ser>
        <c:ser>
          <c:idx val="8"/>
          <c:order val="8"/>
          <c:tx>
            <c:strRef>
              <c:f>'Section 4'!$C$53</c:f>
              <c:strCache>
                <c:ptCount val="1"/>
                <c:pt idx="0">
                  <c:v>ESR-L+A-L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'Section 4'!$B$3:$B$39</c:f>
              <c:numCache>
                <c:formatCode>General</c:formatCode>
                <c:ptCount val="37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  <c:pt idx="28">
                  <c:v>8.7999999999999901</c:v>
                </c:pt>
                <c:pt idx="29">
                  <c:v>8.8999999999999897</c:v>
                </c:pt>
                <c:pt idx="30">
                  <c:v>8.9999999999999893</c:v>
                </c:pt>
                <c:pt idx="31">
                  <c:v>9.0999999999999908</c:v>
                </c:pt>
                <c:pt idx="32">
                  <c:v>9.1999999999999904</c:v>
                </c:pt>
                <c:pt idx="33">
                  <c:v>9.2999999999999901</c:v>
                </c:pt>
              </c:numCache>
            </c:numRef>
          </c:xVal>
          <c:yVal>
            <c:numRef>
              <c:f>'Section 4'!$BS$3:$BS$39</c:f>
              <c:numCache>
                <c:formatCode>General</c:formatCode>
                <c:ptCount val="37"/>
                <c:pt idx="0">
                  <c:v>0.1081457817366073</c:v>
                </c:pt>
                <c:pt idx="1">
                  <c:v>8.8482912329951424E-2</c:v>
                </c:pt>
                <c:pt idx="2">
                  <c:v>6.8820042923295563E-2</c:v>
                </c:pt>
                <c:pt idx="3">
                  <c:v>5.5056034338636449E-2</c:v>
                </c:pt>
                <c:pt idx="4">
                  <c:v>4.4241456164975712E-2</c:v>
                </c:pt>
                <c:pt idx="5">
                  <c:v>3.7359451872646159E-2</c:v>
                </c:pt>
                <c:pt idx="6">
                  <c:v>2.9494304109983809E-2</c:v>
                </c:pt>
                <c:pt idx="7">
                  <c:v>2.4578586758319844E-2</c:v>
                </c:pt>
                <c:pt idx="8">
                  <c:v>2.162915634732146E-2</c:v>
                </c:pt>
                <c:pt idx="9">
                  <c:v>1.7696582465990283E-2</c:v>
                </c:pt>
                <c:pt idx="10">
                  <c:v>1.5730295525324699E-2</c:v>
                </c:pt>
                <c:pt idx="11">
                  <c:v>1.3272436849492714E-2</c:v>
                </c:pt>
                <c:pt idx="12">
                  <c:v>1.1797721643993524E-2</c:v>
                </c:pt>
                <c:pt idx="13">
                  <c:v>1.0323006438494334E-2</c:v>
                </c:pt>
                <c:pt idx="14">
                  <c:v>9.3398629681615396E-3</c:v>
                </c:pt>
                <c:pt idx="15">
                  <c:v>8.3567194978287473E-3</c:v>
                </c:pt>
                <c:pt idx="16">
                  <c:v>7.8651477626623494E-3</c:v>
                </c:pt>
                <c:pt idx="17">
                  <c:v>7.3735760274959523E-3</c:v>
                </c:pt>
                <c:pt idx="18">
                  <c:v>6.8820042923295561E-3</c:v>
                </c:pt>
                <c:pt idx="19">
                  <c:v>6.5870612512297184E-3</c:v>
                </c:pt>
                <c:pt idx="20">
                  <c:v>6.3904325571631591E-3</c:v>
                </c:pt>
                <c:pt idx="21">
                  <c:v>6.2921182101298807E-3</c:v>
                </c:pt>
                <c:pt idx="22">
                  <c:v>6.0954895160633214E-3</c:v>
                </c:pt>
                <c:pt idx="23">
                  <c:v>5.7022321279302035E-3</c:v>
                </c:pt>
                <c:pt idx="24">
                  <c:v>5.0140316986972489E-3</c:v>
                </c:pt>
                <c:pt idx="25">
                  <c:v>4.4241456164975717E-3</c:v>
                </c:pt>
                <c:pt idx="26">
                  <c:v>3.4410021461647785E-3</c:v>
                </c:pt>
                <c:pt idx="27">
                  <c:v>2.4578586758319844E-3</c:v>
                </c:pt>
                <c:pt idx="28">
                  <c:v>1.6713438995657494E-3</c:v>
                </c:pt>
                <c:pt idx="29">
                  <c:v>1.0814578173660733E-3</c:v>
                </c:pt>
                <c:pt idx="30">
                  <c:v>5.6039177808969243E-4</c:v>
                </c:pt>
                <c:pt idx="31">
                  <c:v>2.7528017169318228E-4</c:v>
                </c:pt>
                <c:pt idx="32">
                  <c:v>9.8314347033279399E-5</c:v>
                </c:pt>
                <c:pt idx="33">
                  <c:v>2.9494304109983814E-5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FD4-4B9E-BDB7-FBB0E2C33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609136"/>
        <c:axId val="1142605856"/>
      </c:scatterChart>
      <c:valAx>
        <c:axId val="1142609136"/>
        <c:scaling>
          <c:orientation val="minMax"/>
          <c:max val="10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605856"/>
        <c:crossesAt val="1.0000000000000004E-5"/>
        <c:crossBetween val="midCat"/>
      </c:valAx>
      <c:valAx>
        <c:axId val="1142605856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60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MFD</a:t>
            </a:r>
            <a:r>
              <a:rPr lang="en-US" baseline="0"/>
              <a:t> non cumulative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MFD-non cumulative</c:v>
          </c:tx>
          <c:marker>
            <c:symbol val="none"/>
          </c:marker>
          <c:xVal>
            <c:numRef>
              <c:f>'Section 5'!$B$3:$B$38</c:f>
              <c:numCache>
                <c:formatCode>General</c:formatCode>
                <c:ptCount val="36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  <c:pt idx="28">
                  <c:v>8.7999999999999901</c:v>
                </c:pt>
                <c:pt idx="29">
                  <c:v>8.8999999999999897</c:v>
                </c:pt>
                <c:pt idx="30">
                  <c:v>8.9999999999999893</c:v>
                </c:pt>
                <c:pt idx="31">
                  <c:v>9.0999999999999908</c:v>
                </c:pt>
                <c:pt idx="32">
                  <c:v>9.1999999999999904</c:v>
                </c:pt>
              </c:numCache>
            </c:numRef>
          </c:xVal>
          <c:yVal>
            <c:numRef>
              <c:f>'Section 5'!$D$3:$D$38</c:f>
              <c:numCache>
                <c:formatCode>General</c:formatCode>
                <c:ptCount val="36"/>
                <c:pt idx="0">
                  <c:v>2.5000000000000008E-2</c:v>
                </c:pt>
                <c:pt idx="1">
                  <c:v>2.0000000000000004E-2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7.4999999999999997E-3</c:v>
                </c:pt>
                <c:pt idx="7">
                  <c:v>6.4999999999999988E-3</c:v>
                </c:pt>
                <c:pt idx="8">
                  <c:v>5.000000000000001E-3</c:v>
                </c:pt>
                <c:pt idx="9">
                  <c:v>4.0000000000000001E-3</c:v>
                </c:pt>
                <c:pt idx="10">
                  <c:v>4.0000000000000001E-3</c:v>
                </c:pt>
                <c:pt idx="11">
                  <c:v>2.4999999999999988E-3</c:v>
                </c:pt>
                <c:pt idx="12">
                  <c:v>2.5000000000000005E-3</c:v>
                </c:pt>
                <c:pt idx="13">
                  <c:v>1.4999999999999996E-3</c:v>
                </c:pt>
                <c:pt idx="14">
                  <c:v>1.4999999999999996E-3</c:v>
                </c:pt>
                <c:pt idx="15">
                  <c:v>1.3000000000000008E-3</c:v>
                </c:pt>
                <c:pt idx="16">
                  <c:v>1.0999999999999994E-3</c:v>
                </c:pt>
                <c:pt idx="17">
                  <c:v>5.9999999999999984E-4</c:v>
                </c:pt>
                <c:pt idx="18">
                  <c:v>8.0000000000000036E-4</c:v>
                </c:pt>
                <c:pt idx="19">
                  <c:v>7.000000000000001E-4</c:v>
                </c:pt>
                <c:pt idx="20">
                  <c:v>3.9999999999999931E-4</c:v>
                </c:pt>
                <c:pt idx="21">
                  <c:v>3.0000000000000079E-4</c:v>
                </c:pt>
                <c:pt idx="22">
                  <c:v>1.9999999999999966E-4</c:v>
                </c:pt>
                <c:pt idx="23">
                  <c:v>4.0000000000000018E-4</c:v>
                </c:pt>
                <c:pt idx="24">
                  <c:v>5.9999999999999984E-4</c:v>
                </c:pt>
                <c:pt idx="25">
                  <c:v>5.9999999999999984E-4</c:v>
                </c:pt>
                <c:pt idx="26">
                  <c:v>7.9999999999999993E-4</c:v>
                </c:pt>
                <c:pt idx="27">
                  <c:v>6.0000000000000006E-4</c:v>
                </c:pt>
                <c:pt idx="28">
                  <c:v>6.5000000000000008E-4</c:v>
                </c:pt>
                <c:pt idx="29">
                  <c:v>4.2000000000000002E-4</c:v>
                </c:pt>
                <c:pt idx="30">
                  <c:v>3.0999999999999995E-4</c:v>
                </c:pt>
                <c:pt idx="31">
                  <c:v>1.3999999999999999E-4</c:v>
                </c:pt>
                <c:pt idx="32">
                  <c:v>8.0000000000000007E-5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27-4346-BBAE-06F288EB3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861432"/>
        <c:axId val="715857168"/>
      </c:scatterChart>
      <c:valAx>
        <c:axId val="715861432"/>
        <c:scaling>
          <c:orientation val="minMax"/>
          <c:max val="10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57168"/>
        <c:crosses val="autoZero"/>
        <c:crossBetween val="midCat"/>
      </c:valAx>
      <c:valAx>
        <c:axId val="71585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6143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MFD Cumulative</a:t>
            </a:r>
          </a:p>
        </c:rich>
      </c:tx>
      <c:layout>
        <c:manualLayout>
          <c:xMode val="edge"/>
          <c:yMode val="edge"/>
          <c:x val="0.3733444807405556"/>
          <c:y val="6.481481481481481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MFD cumulative</c:v>
          </c:tx>
          <c:marker>
            <c:symbol val="none"/>
          </c:marker>
          <c:xVal>
            <c:numRef>
              <c:f>'Section 5'!$B$3:$B$38</c:f>
              <c:numCache>
                <c:formatCode>General</c:formatCode>
                <c:ptCount val="36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  <c:pt idx="28">
                  <c:v>8.7999999999999901</c:v>
                </c:pt>
                <c:pt idx="29">
                  <c:v>8.8999999999999897</c:v>
                </c:pt>
                <c:pt idx="30">
                  <c:v>8.9999999999999893</c:v>
                </c:pt>
                <c:pt idx="31">
                  <c:v>9.0999999999999908</c:v>
                </c:pt>
                <c:pt idx="32">
                  <c:v>9.1999999999999904</c:v>
                </c:pt>
              </c:numCache>
            </c:numRef>
          </c:xVal>
          <c:yVal>
            <c:numRef>
              <c:f>'Section 5'!$C$3:$C$38</c:f>
              <c:numCache>
                <c:formatCode>General</c:formatCode>
                <c:ptCount val="36"/>
                <c:pt idx="0">
                  <c:v>0.14000000000000001</c:v>
                </c:pt>
                <c:pt idx="1">
                  <c:v>0.115</c:v>
                </c:pt>
                <c:pt idx="2">
                  <c:v>9.5000000000000001E-2</c:v>
                </c:pt>
                <c:pt idx="3">
                  <c:v>0.08</c:v>
                </c:pt>
                <c:pt idx="4">
                  <c:v>6.5000000000000002E-2</c:v>
                </c:pt>
                <c:pt idx="5">
                  <c:v>5.5E-2</c:v>
                </c:pt>
                <c:pt idx="6">
                  <c:v>4.4999999999999998E-2</c:v>
                </c:pt>
                <c:pt idx="7">
                  <c:v>3.7499999999999999E-2</c:v>
                </c:pt>
                <c:pt idx="8">
                  <c:v>3.1E-2</c:v>
                </c:pt>
                <c:pt idx="9">
                  <c:v>2.5999999999999999E-2</c:v>
                </c:pt>
                <c:pt idx="10">
                  <c:v>2.1999999999999999E-2</c:v>
                </c:pt>
                <c:pt idx="11">
                  <c:v>1.7999999999999999E-2</c:v>
                </c:pt>
                <c:pt idx="12">
                  <c:v>1.55E-2</c:v>
                </c:pt>
                <c:pt idx="13">
                  <c:v>1.2999999999999999E-2</c:v>
                </c:pt>
                <c:pt idx="14">
                  <c:v>1.15E-2</c:v>
                </c:pt>
                <c:pt idx="15">
                  <c:v>0.01</c:v>
                </c:pt>
                <c:pt idx="16">
                  <c:v>8.6999999999999994E-3</c:v>
                </c:pt>
                <c:pt idx="17">
                  <c:v>7.6E-3</c:v>
                </c:pt>
                <c:pt idx="18">
                  <c:v>7.0000000000000001E-3</c:v>
                </c:pt>
                <c:pt idx="19">
                  <c:v>6.1999999999999998E-3</c:v>
                </c:pt>
                <c:pt idx="20">
                  <c:v>5.4999999999999997E-3</c:v>
                </c:pt>
                <c:pt idx="21">
                  <c:v>5.1000000000000004E-3</c:v>
                </c:pt>
                <c:pt idx="22">
                  <c:v>4.7999999999999996E-3</c:v>
                </c:pt>
                <c:pt idx="23">
                  <c:v>4.5999999999999999E-3</c:v>
                </c:pt>
                <c:pt idx="24">
                  <c:v>4.1999999999999997E-3</c:v>
                </c:pt>
                <c:pt idx="25">
                  <c:v>3.5999999999999999E-3</c:v>
                </c:pt>
                <c:pt idx="26">
                  <c:v>3.0000000000000001E-3</c:v>
                </c:pt>
                <c:pt idx="27">
                  <c:v>2.2000000000000001E-3</c:v>
                </c:pt>
                <c:pt idx="28">
                  <c:v>1.6000000000000001E-3</c:v>
                </c:pt>
                <c:pt idx="29">
                  <c:v>9.5E-4</c:v>
                </c:pt>
                <c:pt idx="30">
                  <c:v>5.2999999999999998E-4</c:v>
                </c:pt>
                <c:pt idx="31">
                  <c:v>2.2000000000000001E-4</c:v>
                </c:pt>
                <c:pt idx="32">
                  <c:v>8.0000000000000007E-5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AF-45CF-818C-E73B97E97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861432"/>
        <c:axId val="715857168"/>
      </c:scatterChart>
      <c:valAx>
        <c:axId val="715861432"/>
        <c:scaling>
          <c:orientation val="minMax"/>
          <c:max val="10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57168"/>
        <c:crosses val="autoZero"/>
        <c:crossBetween val="midCat"/>
      </c:valAx>
      <c:valAx>
        <c:axId val="71585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6143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Mo' Non-cumulative</a:t>
            </a:r>
          </a:p>
        </c:rich>
      </c:tx>
      <c:layout>
        <c:manualLayout>
          <c:xMode val="edge"/>
          <c:yMode val="edge"/>
          <c:x val="0.3251796430010564"/>
          <c:y val="5.092592592592592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Cumulative Mo'</c:v>
          </c:tx>
          <c:marker>
            <c:symbol val="none"/>
          </c:marker>
          <c:xVal>
            <c:numRef>
              <c:f>'Section 5'!$B$3:$B$38</c:f>
              <c:numCache>
                <c:formatCode>General</c:formatCode>
                <c:ptCount val="36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  <c:pt idx="28">
                  <c:v>8.7999999999999901</c:v>
                </c:pt>
                <c:pt idx="29">
                  <c:v>8.8999999999999897</c:v>
                </c:pt>
                <c:pt idx="30">
                  <c:v>8.9999999999999893</c:v>
                </c:pt>
                <c:pt idx="31">
                  <c:v>9.0999999999999908</c:v>
                </c:pt>
                <c:pt idx="32">
                  <c:v>9.1999999999999904</c:v>
                </c:pt>
              </c:numCache>
            </c:numRef>
          </c:xVal>
          <c:yVal>
            <c:numRef>
              <c:f>'Section 5'!$G$3:$G$38</c:f>
              <c:numCache>
                <c:formatCode>General</c:formatCode>
                <c:ptCount val="36"/>
                <c:pt idx="0">
                  <c:v>3.147313529485434E+16</c:v>
                </c:pt>
                <c:pt idx="1">
                  <c:v>3.556558820077858E+16</c:v>
                </c:pt>
                <c:pt idx="2">
                  <c:v>3.7678296472643776E+16</c:v>
                </c:pt>
                <c:pt idx="3">
                  <c:v>5.3222008385036344E+16</c:v>
                </c:pt>
                <c:pt idx="4">
                  <c:v>5.0118723362727904E+16</c:v>
                </c:pt>
                <c:pt idx="5">
                  <c:v>7.0794578438414136E+16</c:v>
                </c:pt>
                <c:pt idx="6">
                  <c:v>7.5E+16</c:v>
                </c:pt>
                <c:pt idx="7">
                  <c:v>9.1814940400479184E+16</c:v>
                </c:pt>
                <c:pt idx="8">
                  <c:v>9.9763115748444032E+16</c:v>
                </c:pt>
                <c:pt idx="9">
                  <c:v>1.1273531725057963E+17</c:v>
                </c:pt>
                <c:pt idx="10">
                  <c:v>1.5924286822139965E+17</c:v>
                </c:pt>
                <c:pt idx="11">
                  <c:v>1.4058533129758765E+17</c:v>
                </c:pt>
                <c:pt idx="12">
                  <c:v>1.9858205868107075E+17</c:v>
                </c:pt>
                <c:pt idx="13">
                  <c:v>1.6830276814529453E+17</c:v>
                </c:pt>
                <c:pt idx="14">
                  <c:v>2.3773397886917005E+17</c:v>
                </c:pt>
                <c:pt idx="15">
                  <c:v>2.9103374801387738E+17</c:v>
                </c:pt>
                <c:pt idx="16">
                  <c:v>3.4785054261851277E+17</c:v>
                </c:pt>
                <c:pt idx="17">
                  <c:v>2.6801015529056874E+17</c:v>
                </c:pt>
                <c:pt idx="18">
                  <c:v>5.0476587558413702E+17</c:v>
                </c:pt>
                <c:pt idx="19">
                  <c:v>6.238756566935991E+17</c:v>
                </c:pt>
                <c:pt idx="20">
                  <c:v>5.0357016471765402E+17</c:v>
                </c:pt>
                <c:pt idx="21">
                  <c:v>5.334838230116647E+17</c:v>
                </c:pt>
                <c:pt idx="22">
                  <c:v>5.0237728630189818E+17</c:v>
                </c:pt>
                <c:pt idx="23">
                  <c:v>1.4192535569342523E+18</c:v>
                </c:pt>
                <c:pt idx="24">
                  <c:v>3.007123401763522E+18</c:v>
                </c:pt>
                <c:pt idx="25">
                  <c:v>4.2476747063046943E+18</c:v>
                </c:pt>
                <c:pt idx="26">
                  <c:v>7.9999999999997962E+18</c:v>
                </c:pt>
                <c:pt idx="27">
                  <c:v>8.4752252677362391E+18</c:v>
                </c:pt>
                <c:pt idx="28">
                  <c:v>1.296920504729726E+19</c:v>
                </c:pt>
                <c:pt idx="29">
                  <c:v>1.183720831131027E+19</c:v>
                </c:pt>
                <c:pt idx="30">
                  <c:v>1.2341322287158028E+19</c:v>
                </c:pt>
                <c:pt idx="31">
                  <c:v>7.8727785526646856E+18</c:v>
                </c:pt>
                <c:pt idx="32">
                  <c:v>6.3546258777940357E+18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25-421F-AAD5-22D954D4D40F}"/>
            </c:ext>
          </c:extLst>
        </c:ser>
        <c:ser>
          <c:idx val="0"/>
          <c:order val="1"/>
          <c:tx>
            <c:v>Cumulative Mo'</c:v>
          </c:tx>
          <c:marker>
            <c:symbol val="none"/>
          </c:marker>
          <c:xVal>
            <c:numRef>
              <c:f>'Section 5'!$B$3:$B$38</c:f>
              <c:numCache>
                <c:formatCode>General</c:formatCode>
                <c:ptCount val="36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  <c:pt idx="28">
                  <c:v>8.7999999999999901</c:v>
                </c:pt>
                <c:pt idx="29">
                  <c:v>8.8999999999999897</c:v>
                </c:pt>
                <c:pt idx="30">
                  <c:v>8.9999999999999893</c:v>
                </c:pt>
                <c:pt idx="31">
                  <c:v>9.0999999999999908</c:v>
                </c:pt>
                <c:pt idx="32">
                  <c:v>9.1999999999999904</c:v>
                </c:pt>
              </c:numCache>
            </c:numRef>
          </c:xVal>
          <c:yVal>
            <c:numRef>
              <c:f>'Section 5'!$G$3:$G$38</c:f>
              <c:numCache>
                <c:formatCode>General</c:formatCode>
                <c:ptCount val="36"/>
                <c:pt idx="0">
                  <c:v>3.147313529485434E+16</c:v>
                </c:pt>
                <c:pt idx="1">
                  <c:v>3.556558820077858E+16</c:v>
                </c:pt>
                <c:pt idx="2">
                  <c:v>3.7678296472643776E+16</c:v>
                </c:pt>
                <c:pt idx="3">
                  <c:v>5.3222008385036344E+16</c:v>
                </c:pt>
                <c:pt idx="4">
                  <c:v>5.0118723362727904E+16</c:v>
                </c:pt>
                <c:pt idx="5">
                  <c:v>7.0794578438414136E+16</c:v>
                </c:pt>
                <c:pt idx="6">
                  <c:v>7.5E+16</c:v>
                </c:pt>
                <c:pt idx="7">
                  <c:v>9.1814940400479184E+16</c:v>
                </c:pt>
                <c:pt idx="8">
                  <c:v>9.9763115748444032E+16</c:v>
                </c:pt>
                <c:pt idx="9">
                  <c:v>1.1273531725057963E+17</c:v>
                </c:pt>
                <c:pt idx="10">
                  <c:v>1.5924286822139965E+17</c:v>
                </c:pt>
                <c:pt idx="11">
                  <c:v>1.4058533129758765E+17</c:v>
                </c:pt>
                <c:pt idx="12">
                  <c:v>1.9858205868107075E+17</c:v>
                </c:pt>
                <c:pt idx="13">
                  <c:v>1.6830276814529453E+17</c:v>
                </c:pt>
                <c:pt idx="14">
                  <c:v>2.3773397886917005E+17</c:v>
                </c:pt>
                <c:pt idx="15">
                  <c:v>2.9103374801387738E+17</c:v>
                </c:pt>
                <c:pt idx="16">
                  <c:v>3.4785054261851277E+17</c:v>
                </c:pt>
                <c:pt idx="17">
                  <c:v>2.6801015529056874E+17</c:v>
                </c:pt>
                <c:pt idx="18">
                  <c:v>5.0476587558413702E+17</c:v>
                </c:pt>
                <c:pt idx="19">
                  <c:v>6.238756566935991E+17</c:v>
                </c:pt>
                <c:pt idx="20">
                  <c:v>5.0357016471765402E+17</c:v>
                </c:pt>
                <c:pt idx="21">
                  <c:v>5.334838230116647E+17</c:v>
                </c:pt>
                <c:pt idx="22">
                  <c:v>5.0237728630189818E+17</c:v>
                </c:pt>
                <c:pt idx="23">
                  <c:v>1.4192535569342523E+18</c:v>
                </c:pt>
                <c:pt idx="24">
                  <c:v>3.007123401763522E+18</c:v>
                </c:pt>
                <c:pt idx="25">
                  <c:v>4.2476747063046943E+18</c:v>
                </c:pt>
                <c:pt idx="26">
                  <c:v>7.9999999999997962E+18</c:v>
                </c:pt>
                <c:pt idx="27">
                  <c:v>8.4752252677362391E+18</c:v>
                </c:pt>
                <c:pt idx="28">
                  <c:v>1.296920504729726E+19</c:v>
                </c:pt>
                <c:pt idx="29">
                  <c:v>1.183720831131027E+19</c:v>
                </c:pt>
                <c:pt idx="30">
                  <c:v>1.2341322287158028E+19</c:v>
                </c:pt>
                <c:pt idx="31">
                  <c:v>7.8727785526646856E+18</c:v>
                </c:pt>
                <c:pt idx="32">
                  <c:v>6.3546258777940357E+18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25-421F-AAD5-22D954D4D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861432"/>
        <c:axId val="715857168"/>
      </c:scatterChart>
      <c:valAx>
        <c:axId val="715861432"/>
        <c:scaling>
          <c:orientation val="minMax"/>
          <c:max val="10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57168"/>
        <c:crosses val="autoZero"/>
        <c:crossBetween val="midCat"/>
      </c:valAx>
      <c:valAx>
        <c:axId val="715857168"/>
        <c:scaling>
          <c:logBase val="10"/>
          <c:orientation val="minMax"/>
          <c:min val="1E+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6143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Mo' Cumulative</a:t>
            </a:r>
          </a:p>
        </c:rich>
      </c:tx>
      <c:layout>
        <c:manualLayout>
          <c:xMode val="edge"/>
          <c:yMode val="edge"/>
          <c:x val="0.3251796430010564"/>
          <c:y val="5.092592592592592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Cumulative Mo'</c:v>
          </c:tx>
          <c:marker>
            <c:symbol val="none"/>
          </c:marker>
          <c:xVal>
            <c:numRef>
              <c:f>'Section 5'!$B$3:$B$38</c:f>
              <c:numCache>
                <c:formatCode>General</c:formatCode>
                <c:ptCount val="36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  <c:pt idx="28">
                  <c:v>8.7999999999999901</c:v>
                </c:pt>
                <c:pt idx="29">
                  <c:v>8.8999999999999897</c:v>
                </c:pt>
                <c:pt idx="30">
                  <c:v>8.9999999999999893</c:v>
                </c:pt>
                <c:pt idx="31">
                  <c:v>9.0999999999999908</c:v>
                </c:pt>
                <c:pt idx="32">
                  <c:v>9.1999999999999904</c:v>
                </c:pt>
              </c:numCache>
            </c:numRef>
          </c:xVal>
          <c:yVal>
            <c:numRef>
              <c:f>'Section 5'!$H$3:$H$38</c:f>
              <c:numCache>
                <c:formatCode>General</c:formatCode>
                <c:ptCount val="36"/>
                <c:pt idx="0">
                  <c:v>3.147313529485434E+16</c:v>
                </c:pt>
                <c:pt idx="1">
                  <c:v>6.703872349563292E+16</c:v>
                </c:pt>
                <c:pt idx="2">
                  <c:v>1.047170199682767E+17</c:v>
                </c:pt>
                <c:pt idx="3">
                  <c:v>1.5793902835331306E+17</c:v>
                </c:pt>
                <c:pt idx="4">
                  <c:v>2.0805775171604096E+17</c:v>
                </c:pt>
                <c:pt idx="5">
                  <c:v>2.788523301544551E+17</c:v>
                </c:pt>
                <c:pt idx="6">
                  <c:v>3.538523301544551E+17</c:v>
                </c:pt>
                <c:pt idx="7">
                  <c:v>4.4566727055493427E+17</c:v>
                </c:pt>
                <c:pt idx="8">
                  <c:v>5.454303863033783E+17</c:v>
                </c:pt>
                <c:pt idx="9">
                  <c:v>6.5816570355395789E+17</c:v>
                </c:pt>
                <c:pt idx="10">
                  <c:v>8.1740857177535757E+17</c:v>
                </c:pt>
                <c:pt idx="11">
                  <c:v>9.5799390307294515E+17</c:v>
                </c:pt>
                <c:pt idx="12">
                  <c:v>1.156575961754016E+18</c:v>
                </c:pt>
                <c:pt idx="13">
                  <c:v>1.3248787298993106E+18</c:v>
                </c:pt>
                <c:pt idx="14">
                  <c:v>1.5626127087684808E+18</c:v>
                </c:pt>
                <c:pt idx="15">
                  <c:v>1.853646456782358E+18</c:v>
                </c:pt>
                <c:pt idx="16">
                  <c:v>2.2014969994008709E+18</c:v>
                </c:pt>
                <c:pt idx="17">
                  <c:v>2.4695071546914396E+18</c:v>
                </c:pt>
                <c:pt idx="18">
                  <c:v>2.9742730302755768E+18</c:v>
                </c:pt>
                <c:pt idx="19">
                  <c:v>3.5981486869691761E+18</c:v>
                </c:pt>
                <c:pt idx="20">
                  <c:v>4.1017188516868301E+18</c:v>
                </c:pt>
                <c:pt idx="21">
                  <c:v>4.635202674698495E+18</c:v>
                </c:pt>
                <c:pt idx="22">
                  <c:v>5.1375799610003927E+18</c:v>
                </c:pt>
                <c:pt idx="23">
                  <c:v>6.5568335179346452E+18</c:v>
                </c:pt>
                <c:pt idx="24">
                  <c:v>9.5639569196981678E+18</c:v>
                </c:pt>
                <c:pt idx="25">
                  <c:v>1.3811631626002862E+19</c:v>
                </c:pt>
                <c:pt idx="26">
                  <c:v>2.1811631626002657E+19</c:v>
                </c:pt>
                <c:pt idx="27">
                  <c:v>3.0286856893738897E+19</c:v>
                </c:pt>
                <c:pt idx="28">
                  <c:v>4.3256061941036155E+19</c:v>
                </c:pt>
                <c:pt idx="29">
                  <c:v>5.5093270252346425E+19</c:v>
                </c:pt>
                <c:pt idx="30">
                  <c:v>6.7434592539504452E+19</c:v>
                </c:pt>
                <c:pt idx="31">
                  <c:v>7.530737109216913E+19</c:v>
                </c:pt>
                <c:pt idx="32">
                  <c:v>8.166199696996316E+19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FB-4FEC-A2FC-8BAAAB831935}"/>
            </c:ext>
          </c:extLst>
        </c:ser>
        <c:ser>
          <c:idx val="1"/>
          <c:order val="1"/>
          <c:tx>
            <c:v>Target</c:v>
          </c:tx>
          <c:marker>
            <c:symbol val="none"/>
          </c:marker>
          <c:xVal>
            <c:numRef>
              <c:f>'Section 5'!$B$3:$B$38</c:f>
              <c:numCache>
                <c:formatCode>General</c:formatCode>
                <c:ptCount val="36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  <c:pt idx="28">
                  <c:v>8.7999999999999901</c:v>
                </c:pt>
                <c:pt idx="29">
                  <c:v>8.8999999999999897</c:v>
                </c:pt>
                <c:pt idx="30">
                  <c:v>8.9999999999999893</c:v>
                </c:pt>
                <c:pt idx="31">
                  <c:v>9.0999999999999908</c:v>
                </c:pt>
                <c:pt idx="32">
                  <c:v>9.1999999999999904</c:v>
                </c:pt>
              </c:numCache>
            </c:numRef>
          </c:xVal>
          <c:yVal>
            <c:numRef>
              <c:f>'[1]Section 2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FB-4FEC-A2FC-8BAAAB831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861432"/>
        <c:axId val="715857168"/>
      </c:scatterChart>
      <c:valAx>
        <c:axId val="715861432"/>
        <c:scaling>
          <c:orientation val="minMax"/>
          <c:max val="10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57168"/>
        <c:crosses val="autoZero"/>
        <c:crossBetween val="midCat"/>
      </c:valAx>
      <c:valAx>
        <c:axId val="715857168"/>
        <c:scaling>
          <c:logBase val="10"/>
          <c:orientation val="minMax"/>
          <c:min val="1E+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6143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Mo'</a:t>
            </a:r>
            <a:r>
              <a:rPr lang="en-US" baseline="0"/>
              <a:t> C</a:t>
            </a:r>
            <a:r>
              <a:rPr lang="en-US"/>
              <a:t>umulative %</a:t>
            </a:r>
          </a:p>
        </c:rich>
      </c:tx>
      <c:layout>
        <c:manualLayout>
          <c:xMode val="edge"/>
          <c:yMode val="edge"/>
          <c:x val="0.3251796430010564"/>
          <c:y val="5.092592592592592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Cumulative MO' %</c:v>
          </c:tx>
          <c:marker>
            <c:symbol val="none"/>
          </c:marker>
          <c:xVal>
            <c:numRef>
              <c:f>'Section 5'!$B$3:$B$38</c:f>
              <c:numCache>
                <c:formatCode>General</c:formatCode>
                <c:ptCount val="36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  <c:pt idx="28">
                  <c:v>8.7999999999999901</c:v>
                </c:pt>
                <c:pt idx="29">
                  <c:v>8.8999999999999897</c:v>
                </c:pt>
                <c:pt idx="30">
                  <c:v>8.9999999999999893</c:v>
                </c:pt>
                <c:pt idx="31">
                  <c:v>9.0999999999999908</c:v>
                </c:pt>
                <c:pt idx="32">
                  <c:v>9.1999999999999904</c:v>
                </c:pt>
              </c:numCache>
            </c:numRef>
          </c:xVal>
          <c:yVal>
            <c:numRef>
              <c:f>'Section 5'!$I$3:$I$38</c:f>
              <c:numCache>
                <c:formatCode>0%</c:formatCode>
                <c:ptCount val="36"/>
                <c:pt idx="0">
                  <c:v>3.8540736771880266E-4</c:v>
                </c:pt>
                <c:pt idx="1">
                  <c:v>8.2092926922043119E-4</c:v>
                </c:pt>
                <c:pt idx="2">
                  <c:v>1.2823225472528381E-3</c:v>
                </c:pt>
                <c:pt idx="3">
                  <c:v>1.9340578753101769E-3</c:v>
                </c:pt>
                <c:pt idx="4">
                  <c:v>2.5477916220021973E-3</c:v>
                </c:pt>
                <c:pt idx="5">
                  <c:v>3.4147135816066597E-3</c:v>
                </c:pt>
                <c:pt idx="6">
                  <c:v>4.3331334437560808E-3</c:v>
                </c:pt>
                <c:pt idx="7">
                  <c:v>5.4574623091676192E-3</c:v>
                </c:pt>
                <c:pt idx="8">
                  <c:v>6.6791213360113885E-3</c:v>
                </c:pt>
                <c:pt idx="9">
                  <c:v>8.0596327297267033E-3</c:v>
                </c:pt>
                <c:pt idx="10">
                  <c:v>1.0009656904129053E-2</c:v>
                </c:pt>
                <c:pt idx="11">
                  <c:v>1.1731208378669868E-2</c:v>
                </c:pt>
                <c:pt idx="12">
                  <c:v>1.4162964471459432E-2</c:v>
                </c:pt>
                <c:pt idx="13">
                  <c:v>1.6223932539717663E-2</c:v>
                </c:pt>
                <c:pt idx="14">
                  <c:v>1.9135127314401087E-2</c:v>
                </c:pt>
                <c:pt idx="15">
                  <c:v>2.2699009644157546E-2</c:v>
                </c:pt>
                <c:pt idx="16">
                  <c:v>2.6958647609494825E-2</c:v>
                </c:pt>
                <c:pt idx="17">
                  <c:v>3.0240592274516278E-2</c:v>
                </c:pt>
                <c:pt idx="18">
                  <c:v>3.6421752352805814E-2</c:v>
                </c:pt>
                <c:pt idx="19">
                  <c:v>4.4061482947724676E-2</c:v>
                </c:pt>
                <c:pt idx="20">
                  <c:v>5.0228000831225333E-2</c:v>
                </c:pt>
                <c:pt idx="21">
                  <c:v>5.6760829353749591E-2</c:v>
                </c:pt>
                <c:pt idx="22">
                  <c:v>6.291273972751478E-2</c:v>
                </c:pt>
                <c:pt idx="23">
                  <c:v>8.029234847570986E-2</c:v>
                </c:pt>
                <c:pt idx="24">
                  <c:v>0.11711637327722924</c:v>
                </c:pt>
                <c:pt idx="25">
                  <c:v>0.16913169085349508</c:v>
                </c:pt>
                <c:pt idx="26">
                  <c:v>0.26709647614943083</c:v>
                </c:pt>
                <c:pt idx="27">
                  <c:v>0.37088067911049227</c:v>
                </c:pt>
                <c:pt idx="28">
                  <c:v>0.52969635260017656</c:v>
                </c:pt>
                <c:pt idx="29">
                  <c:v>0.67465004894027736</c:v>
                </c:pt>
                <c:pt idx="30">
                  <c:v>0.82577692245645407</c:v>
                </c:pt>
                <c:pt idx="31">
                  <c:v>0.92218380503073683</c:v>
                </c:pt>
                <c:pt idx="3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75-450C-B30F-2AFFC935F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861432"/>
        <c:axId val="715857168"/>
      </c:scatterChart>
      <c:valAx>
        <c:axId val="715861432"/>
        <c:scaling>
          <c:orientation val="minMax"/>
          <c:max val="10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57168"/>
        <c:crosses val="autoZero"/>
        <c:crossBetween val="midCat"/>
      </c:valAx>
      <c:valAx>
        <c:axId val="7158571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6143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402079858952426E-2"/>
          <c:y val="4.2869070831879477E-2"/>
          <c:w val="0.89967198211483912"/>
          <c:h val="0.9172865002232010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'Section 5'!$C$44</c:f>
              <c:strCache>
                <c:ptCount val="1"/>
                <c:pt idx="0">
                  <c:v>ESR-U+A-U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'Section 5'!$B$3:$B$38</c:f>
              <c:numCache>
                <c:formatCode>General</c:formatCode>
                <c:ptCount val="36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  <c:pt idx="28">
                  <c:v>8.7999999999999901</c:v>
                </c:pt>
                <c:pt idx="29">
                  <c:v>8.8999999999999897</c:v>
                </c:pt>
                <c:pt idx="30">
                  <c:v>8.9999999999999893</c:v>
                </c:pt>
                <c:pt idx="31">
                  <c:v>9.0999999999999908</c:v>
                </c:pt>
                <c:pt idx="32">
                  <c:v>9.1999999999999904</c:v>
                </c:pt>
              </c:numCache>
            </c:numRef>
          </c:xVal>
          <c:yVal>
            <c:numRef>
              <c:f>'Section 5'!$O$3:$O$38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9C-446E-BCAB-6E9435E0A842}"/>
            </c:ext>
          </c:extLst>
        </c:ser>
        <c:ser>
          <c:idx val="1"/>
          <c:order val="1"/>
          <c:tx>
            <c:strRef>
              <c:f>'Section 5'!$C$45</c:f>
              <c:strCache>
                <c:ptCount val="1"/>
                <c:pt idx="0">
                  <c:v>ESR-U+A-P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'Section 5'!$B$3:$B$38</c:f>
              <c:numCache>
                <c:formatCode>General</c:formatCode>
                <c:ptCount val="36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  <c:pt idx="28">
                  <c:v>8.7999999999999901</c:v>
                </c:pt>
                <c:pt idx="29">
                  <c:v>8.8999999999999897</c:v>
                </c:pt>
                <c:pt idx="30">
                  <c:v>8.9999999999999893</c:v>
                </c:pt>
                <c:pt idx="31">
                  <c:v>9.0999999999999908</c:v>
                </c:pt>
                <c:pt idx="32">
                  <c:v>9.1999999999999904</c:v>
                </c:pt>
              </c:numCache>
            </c:numRef>
          </c:xVal>
          <c:yVal>
            <c:numRef>
              <c:f>'Section 5'!$V$3:$V$38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9C-446E-BCAB-6E9435E0A842}"/>
            </c:ext>
          </c:extLst>
        </c:ser>
        <c:ser>
          <c:idx val="2"/>
          <c:order val="2"/>
          <c:tx>
            <c:strRef>
              <c:f>'Section 5'!$C$46</c:f>
              <c:strCache>
                <c:ptCount val="1"/>
                <c:pt idx="0">
                  <c:v>ESR-U+A-L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'Section 5'!$B$3:$B$38</c:f>
              <c:numCache>
                <c:formatCode>General</c:formatCode>
                <c:ptCount val="36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  <c:pt idx="28">
                  <c:v>8.7999999999999901</c:v>
                </c:pt>
                <c:pt idx="29">
                  <c:v>8.8999999999999897</c:v>
                </c:pt>
                <c:pt idx="30">
                  <c:v>8.9999999999999893</c:v>
                </c:pt>
                <c:pt idx="31">
                  <c:v>9.0999999999999908</c:v>
                </c:pt>
                <c:pt idx="32">
                  <c:v>9.1999999999999904</c:v>
                </c:pt>
              </c:numCache>
            </c:numRef>
          </c:xVal>
          <c:yVal>
            <c:numRef>
              <c:f>'Section 5'!$AC$3:$AC$38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9C-446E-BCAB-6E9435E0A842}"/>
            </c:ext>
          </c:extLst>
        </c:ser>
        <c:ser>
          <c:idx val="3"/>
          <c:order val="3"/>
          <c:tx>
            <c:strRef>
              <c:f>'Section 5'!$C$47</c:f>
              <c:strCache>
                <c:ptCount val="1"/>
                <c:pt idx="0">
                  <c:v>ESR-P+A-U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'Section 5'!$B$3:$B$38</c:f>
              <c:numCache>
                <c:formatCode>General</c:formatCode>
                <c:ptCount val="36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  <c:pt idx="28">
                  <c:v>8.7999999999999901</c:v>
                </c:pt>
                <c:pt idx="29">
                  <c:v>8.8999999999999897</c:v>
                </c:pt>
                <c:pt idx="30">
                  <c:v>8.9999999999999893</c:v>
                </c:pt>
                <c:pt idx="31">
                  <c:v>9.0999999999999908</c:v>
                </c:pt>
                <c:pt idx="32">
                  <c:v>9.1999999999999904</c:v>
                </c:pt>
              </c:numCache>
            </c:numRef>
          </c:xVal>
          <c:yVal>
            <c:numRef>
              <c:f>'Section 5'!$AJ$3:$AJ$38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F9C-446E-BCAB-6E9435E0A842}"/>
            </c:ext>
          </c:extLst>
        </c:ser>
        <c:ser>
          <c:idx val="4"/>
          <c:order val="4"/>
          <c:tx>
            <c:strRef>
              <c:f>'Section 5'!$C$48</c:f>
              <c:strCache>
                <c:ptCount val="1"/>
                <c:pt idx="0">
                  <c:v>ESR-P+A-P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'Section 5'!$B$3:$B$38</c:f>
              <c:numCache>
                <c:formatCode>General</c:formatCode>
                <c:ptCount val="36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  <c:pt idx="28">
                  <c:v>8.7999999999999901</c:v>
                </c:pt>
                <c:pt idx="29">
                  <c:v>8.8999999999999897</c:v>
                </c:pt>
                <c:pt idx="30">
                  <c:v>8.9999999999999893</c:v>
                </c:pt>
                <c:pt idx="31">
                  <c:v>9.0999999999999908</c:v>
                </c:pt>
                <c:pt idx="32">
                  <c:v>9.1999999999999904</c:v>
                </c:pt>
              </c:numCache>
            </c:numRef>
          </c:xVal>
          <c:yVal>
            <c:numRef>
              <c:f>'Section 5'!$AQ$3:$AQ$38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F9C-446E-BCAB-6E9435E0A842}"/>
            </c:ext>
          </c:extLst>
        </c:ser>
        <c:ser>
          <c:idx val="5"/>
          <c:order val="5"/>
          <c:tx>
            <c:strRef>
              <c:f>'Section 5'!$C$49</c:f>
              <c:strCache>
                <c:ptCount val="1"/>
                <c:pt idx="0">
                  <c:v>ESR-P+A-L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'Section 5'!$B$3:$B$38</c:f>
              <c:numCache>
                <c:formatCode>General</c:formatCode>
                <c:ptCount val="36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  <c:pt idx="28">
                  <c:v>8.7999999999999901</c:v>
                </c:pt>
                <c:pt idx="29">
                  <c:v>8.8999999999999897</c:v>
                </c:pt>
                <c:pt idx="30">
                  <c:v>8.9999999999999893</c:v>
                </c:pt>
                <c:pt idx="31">
                  <c:v>9.0999999999999908</c:v>
                </c:pt>
                <c:pt idx="32">
                  <c:v>9.1999999999999904</c:v>
                </c:pt>
              </c:numCache>
            </c:numRef>
          </c:xVal>
          <c:yVal>
            <c:numRef>
              <c:f>'Section 5'!$AX$3:$AX$38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F9C-446E-BCAB-6E9435E0A842}"/>
            </c:ext>
          </c:extLst>
        </c:ser>
        <c:ser>
          <c:idx val="6"/>
          <c:order val="6"/>
          <c:tx>
            <c:strRef>
              <c:f>'Section 5'!$C$50</c:f>
              <c:strCache>
                <c:ptCount val="1"/>
                <c:pt idx="0">
                  <c:v>ESR-L+A-U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'Section 5'!$B$3:$B$38</c:f>
              <c:numCache>
                <c:formatCode>General</c:formatCode>
                <c:ptCount val="36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  <c:pt idx="28">
                  <c:v>8.7999999999999901</c:v>
                </c:pt>
                <c:pt idx="29">
                  <c:v>8.8999999999999897</c:v>
                </c:pt>
                <c:pt idx="30">
                  <c:v>8.9999999999999893</c:v>
                </c:pt>
                <c:pt idx="31">
                  <c:v>9.0999999999999908</c:v>
                </c:pt>
                <c:pt idx="32">
                  <c:v>9.1999999999999904</c:v>
                </c:pt>
              </c:numCache>
            </c:numRef>
          </c:xVal>
          <c:yVal>
            <c:numRef>
              <c:f>'Section 5'!$BE$3:$BE$38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F9C-446E-BCAB-6E9435E0A842}"/>
            </c:ext>
          </c:extLst>
        </c:ser>
        <c:ser>
          <c:idx val="7"/>
          <c:order val="7"/>
          <c:tx>
            <c:strRef>
              <c:f>'Section 5'!$C$51</c:f>
              <c:strCache>
                <c:ptCount val="1"/>
                <c:pt idx="0">
                  <c:v>ESR-L+A-P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'Section 5'!$B$3:$B$38</c:f>
              <c:numCache>
                <c:formatCode>General</c:formatCode>
                <c:ptCount val="36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  <c:pt idx="28">
                  <c:v>8.7999999999999901</c:v>
                </c:pt>
                <c:pt idx="29">
                  <c:v>8.8999999999999897</c:v>
                </c:pt>
                <c:pt idx="30">
                  <c:v>8.9999999999999893</c:v>
                </c:pt>
                <c:pt idx="31">
                  <c:v>9.0999999999999908</c:v>
                </c:pt>
                <c:pt idx="32">
                  <c:v>9.1999999999999904</c:v>
                </c:pt>
              </c:numCache>
            </c:numRef>
          </c:xVal>
          <c:yVal>
            <c:numRef>
              <c:f>'Section 5'!$BL$3:$BL$38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F9C-446E-BCAB-6E9435E0A842}"/>
            </c:ext>
          </c:extLst>
        </c:ser>
        <c:ser>
          <c:idx val="8"/>
          <c:order val="8"/>
          <c:tx>
            <c:strRef>
              <c:f>'Section 5'!$C$52</c:f>
              <c:strCache>
                <c:ptCount val="1"/>
                <c:pt idx="0">
                  <c:v>ESR-L+A-L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'Section 5'!$B$3:$B$38</c:f>
              <c:numCache>
                <c:formatCode>General</c:formatCode>
                <c:ptCount val="36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  <c:pt idx="28">
                  <c:v>8.7999999999999901</c:v>
                </c:pt>
                <c:pt idx="29">
                  <c:v>8.8999999999999897</c:v>
                </c:pt>
                <c:pt idx="30">
                  <c:v>8.9999999999999893</c:v>
                </c:pt>
                <c:pt idx="31">
                  <c:v>9.0999999999999908</c:v>
                </c:pt>
                <c:pt idx="32">
                  <c:v>9.1999999999999904</c:v>
                </c:pt>
              </c:numCache>
            </c:numRef>
          </c:xVal>
          <c:yVal>
            <c:numRef>
              <c:f>'Section 5'!$BS$3:$BS$38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F9C-446E-BCAB-6E9435E0A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609136"/>
        <c:axId val="1142605856"/>
      </c:scatterChart>
      <c:valAx>
        <c:axId val="1142609136"/>
        <c:scaling>
          <c:orientation val="minMax"/>
          <c:max val="10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605856"/>
        <c:crossesAt val="1.0000000000000004E-5"/>
        <c:crossBetween val="midCat"/>
      </c:valAx>
      <c:valAx>
        <c:axId val="1142605856"/>
        <c:scaling>
          <c:logBase val="10"/>
          <c:orientation val="minMax"/>
          <c:max val="100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60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MFD</a:t>
            </a:r>
            <a:r>
              <a:rPr lang="en-US" baseline="0"/>
              <a:t> non cumulative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MFD-non cumulative</c:v>
          </c:tx>
          <c:marker>
            <c:symbol val="none"/>
          </c:marker>
          <c:xVal>
            <c:numRef>
              <c:f>'Section 6'!$B$3:$B$37</c:f>
              <c:numCache>
                <c:formatCode>General</c:formatCode>
                <c:ptCount val="35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  <c:pt idx="28">
                  <c:v>8.7999999999999901</c:v>
                </c:pt>
                <c:pt idx="29">
                  <c:v>8.8999999999999897</c:v>
                </c:pt>
                <c:pt idx="30">
                  <c:v>8.9999999999999893</c:v>
                </c:pt>
                <c:pt idx="31">
                  <c:v>9.0999999999999908</c:v>
                </c:pt>
                <c:pt idx="32">
                  <c:v>9.1999999999999904</c:v>
                </c:pt>
                <c:pt idx="33">
                  <c:v>9.2999999999999901</c:v>
                </c:pt>
                <c:pt idx="34">
                  <c:v>9.3999999999999897</c:v>
                </c:pt>
              </c:numCache>
            </c:numRef>
          </c:xVal>
          <c:yVal>
            <c:numRef>
              <c:f>'Section 6'!$D$3:$D$37</c:f>
              <c:numCache>
                <c:formatCode>General</c:formatCode>
                <c:ptCount val="35"/>
                <c:pt idx="0">
                  <c:v>3.9999999999999994E-2</c:v>
                </c:pt>
                <c:pt idx="1">
                  <c:v>2.4999999999999994E-2</c:v>
                </c:pt>
                <c:pt idx="2">
                  <c:v>2.0000000000000004E-2</c:v>
                </c:pt>
                <c:pt idx="3">
                  <c:v>1.3000000000000005E-2</c:v>
                </c:pt>
                <c:pt idx="4">
                  <c:v>9.999999999999995E-3</c:v>
                </c:pt>
                <c:pt idx="5">
                  <c:v>9.0000000000000011E-3</c:v>
                </c:pt>
                <c:pt idx="6">
                  <c:v>7.0000000000000027E-3</c:v>
                </c:pt>
                <c:pt idx="7">
                  <c:v>4.5000000000000005E-3</c:v>
                </c:pt>
                <c:pt idx="8">
                  <c:v>4.4999999999999971E-3</c:v>
                </c:pt>
                <c:pt idx="9">
                  <c:v>3.5000000000000014E-3</c:v>
                </c:pt>
                <c:pt idx="10">
                  <c:v>2E-3</c:v>
                </c:pt>
                <c:pt idx="11">
                  <c:v>2E-3</c:v>
                </c:pt>
                <c:pt idx="12">
                  <c:v>1.4999999999999996E-3</c:v>
                </c:pt>
                <c:pt idx="13">
                  <c:v>1E-3</c:v>
                </c:pt>
                <c:pt idx="14">
                  <c:v>1E-3</c:v>
                </c:pt>
                <c:pt idx="15">
                  <c:v>5.0000000000000044E-4</c:v>
                </c:pt>
                <c:pt idx="16">
                  <c:v>4.9999999999999958E-4</c:v>
                </c:pt>
                <c:pt idx="17">
                  <c:v>2.9999999999999992E-4</c:v>
                </c:pt>
                <c:pt idx="18">
                  <c:v>2.9999999999999992E-4</c:v>
                </c:pt>
                <c:pt idx="19">
                  <c:v>2.0000000000000052E-4</c:v>
                </c:pt>
                <c:pt idx="20">
                  <c:v>1.9999999999999966E-4</c:v>
                </c:pt>
                <c:pt idx="21">
                  <c:v>2.0000000000000009E-4</c:v>
                </c:pt>
                <c:pt idx="22">
                  <c:v>2.0000000000000009E-4</c:v>
                </c:pt>
                <c:pt idx="23">
                  <c:v>2.9999999999999992E-4</c:v>
                </c:pt>
                <c:pt idx="24">
                  <c:v>2.9999999999999992E-4</c:v>
                </c:pt>
                <c:pt idx="25">
                  <c:v>6.0000000000000027E-4</c:v>
                </c:pt>
                <c:pt idx="26">
                  <c:v>4.9999999999999979E-4</c:v>
                </c:pt>
                <c:pt idx="27">
                  <c:v>6.0000000000000006E-4</c:v>
                </c:pt>
                <c:pt idx="28">
                  <c:v>4.4999999999999999E-4</c:v>
                </c:pt>
                <c:pt idx="29">
                  <c:v>3.4999999999999994E-4</c:v>
                </c:pt>
                <c:pt idx="30">
                  <c:v>2.3000000000000001E-4</c:v>
                </c:pt>
                <c:pt idx="31">
                  <c:v>1.5000000000000001E-4</c:v>
                </c:pt>
                <c:pt idx="32">
                  <c:v>7.5000000000000007E-5</c:v>
                </c:pt>
                <c:pt idx="33">
                  <c:v>2.5000000000000001E-5</c:v>
                </c:pt>
                <c:pt idx="34">
                  <c:v>2.0000000000000002E-5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4C-4F8F-8905-39BFBBF21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861432"/>
        <c:axId val="715857168"/>
      </c:scatterChart>
      <c:valAx>
        <c:axId val="715861432"/>
        <c:scaling>
          <c:orientation val="minMax"/>
          <c:max val="10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57168"/>
        <c:crosses val="autoZero"/>
        <c:crossBetween val="midCat"/>
      </c:valAx>
      <c:valAx>
        <c:axId val="71585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6143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MFD Cumulative</a:t>
            </a:r>
          </a:p>
        </c:rich>
      </c:tx>
      <c:layout>
        <c:manualLayout>
          <c:xMode val="edge"/>
          <c:yMode val="edge"/>
          <c:x val="0.3733444807405556"/>
          <c:y val="6.481481481481481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MFD cumulative</c:v>
          </c:tx>
          <c:marker>
            <c:symbol val="none"/>
          </c:marker>
          <c:xVal>
            <c:numRef>
              <c:f>'Section 6'!$B$3:$B$37</c:f>
              <c:numCache>
                <c:formatCode>General</c:formatCode>
                <c:ptCount val="35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  <c:pt idx="28">
                  <c:v>8.7999999999999901</c:v>
                </c:pt>
                <c:pt idx="29">
                  <c:v>8.8999999999999897</c:v>
                </c:pt>
                <c:pt idx="30">
                  <c:v>8.9999999999999893</c:v>
                </c:pt>
                <c:pt idx="31">
                  <c:v>9.0999999999999908</c:v>
                </c:pt>
                <c:pt idx="32">
                  <c:v>9.1999999999999904</c:v>
                </c:pt>
                <c:pt idx="33">
                  <c:v>9.2999999999999901</c:v>
                </c:pt>
                <c:pt idx="34">
                  <c:v>9.3999999999999897</c:v>
                </c:pt>
              </c:numCache>
            </c:numRef>
          </c:xVal>
          <c:yVal>
            <c:numRef>
              <c:f>'Section 6'!$C$3:$C$37</c:f>
              <c:numCache>
                <c:formatCode>General</c:formatCode>
                <c:ptCount val="35"/>
                <c:pt idx="0">
                  <c:v>0.15</c:v>
                </c:pt>
                <c:pt idx="1">
                  <c:v>0.11</c:v>
                </c:pt>
                <c:pt idx="2">
                  <c:v>8.5000000000000006E-2</c:v>
                </c:pt>
                <c:pt idx="3">
                  <c:v>6.5000000000000002E-2</c:v>
                </c:pt>
                <c:pt idx="4">
                  <c:v>5.1999999999999998E-2</c:v>
                </c:pt>
                <c:pt idx="5">
                  <c:v>4.2000000000000003E-2</c:v>
                </c:pt>
                <c:pt idx="6">
                  <c:v>3.3000000000000002E-2</c:v>
                </c:pt>
                <c:pt idx="7">
                  <c:v>2.5999999999999999E-2</c:v>
                </c:pt>
                <c:pt idx="8">
                  <c:v>2.1499999999999998E-2</c:v>
                </c:pt>
                <c:pt idx="9">
                  <c:v>1.7000000000000001E-2</c:v>
                </c:pt>
                <c:pt idx="10">
                  <c:v>1.35E-2</c:v>
                </c:pt>
                <c:pt idx="11">
                  <c:v>1.15E-2</c:v>
                </c:pt>
                <c:pt idx="12">
                  <c:v>9.4999999999999998E-3</c:v>
                </c:pt>
                <c:pt idx="13">
                  <c:v>8.0000000000000002E-3</c:v>
                </c:pt>
                <c:pt idx="14">
                  <c:v>7.0000000000000001E-3</c:v>
                </c:pt>
                <c:pt idx="15">
                  <c:v>6.0000000000000001E-3</c:v>
                </c:pt>
                <c:pt idx="16">
                  <c:v>5.4999999999999997E-3</c:v>
                </c:pt>
                <c:pt idx="17">
                  <c:v>5.0000000000000001E-3</c:v>
                </c:pt>
                <c:pt idx="18">
                  <c:v>4.7000000000000002E-3</c:v>
                </c:pt>
                <c:pt idx="19">
                  <c:v>4.4000000000000003E-3</c:v>
                </c:pt>
                <c:pt idx="20">
                  <c:v>4.1999999999999997E-3</c:v>
                </c:pt>
                <c:pt idx="21">
                  <c:v>4.0000000000000001E-3</c:v>
                </c:pt>
                <c:pt idx="22">
                  <c:v>3.8E-3</c:v>
                </c:pt>
                <c:pt idx="23">
                  <c:v>3.5999999999999999E-3</c:v>
                </c:pt>
                <c:pt idx="24">
                  <c:v>3.3E-3</c:v>
                </c:pt>
                <c:pt idx="25">
                  <c:v>3.0000000000000001E-3</c:v>
                </c:pt>
                <c:pt idx="26">
                  <c:v>2.3999999999999998E-3</c:v>
                </c:pt>
                <c:pt idx="27">
                  <c:v>1.9E-3</c:v>
                </c:pt>
                <c:pt idx="28">
                  <c:v>1.2999999999999999E-3</c:v>
                </c:pt>
                <c:pt idx="29">
                  <c:v>8.4999999999999995E-4</c:v>
                </c:pt>
                <c:pt idx="30">
                  <c:v>5.0000000000000001E-4</c:v>
                </c:pt>
                <c:pt idx="31">
                  <c:v>2.7E-4</c:v>
                </c:pt>
                <c:pt idx="32">
                  <c:v>1.2E-4</c:v>
                </c:pt>
                <c:pt idx="33">
                  <c:v>4.5000000000000003E-5</c:v>
                </c:pt>
                <c:pt idx="34">
                  <c:v>2.0000000000000002E-5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B7-4E85-A31B-D96814B47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861432"/>
        <c:axId val="715857168"/>
      </c:scatterChart>
      <c:valAx>
        <c:axId val="715861432"/>
        <c:scaling>
          <c:orientation val="minMax"/>
          <c:max val="10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57168"/>
        <c:crosses val="autoZero"/>
        <c:crossBetween val="midCat"/>
      </c:valAx>
      <c:valAx>
        <c:axId val="71585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6143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Mo' Non-cumulative</a:t>
            </a:r>
          </a:p>
        </c:rich>
      </c:tx>
      <c:layout>
        <c:manualLayout>
          <c:xMode val="edge"/>
          <c:yMode val="edge"/>
          <c:x val="0.3251796430010564"/>
          <c:y val="5.092592592592592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Cumulative Mo'</c:v>
          </c:tx>
          <c:marker>
            <c:symbol val="none"/>
          </c:marker>
          <c:xVal>
            <c:numRef>
              <c:f>'Section 6'!$B$3:$B$37</c:f>
              <c:numCache>
                <c:formatCode>General</c:formatCode>
                <c:ptCount val="35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  <c:pt idx="28">
                  <c:v>8.7999999999999901</c:v>
                </c:pt>
                <c:pt idx="29">
                  <c:v>8.8999999999999897</c:v>
                </c:pt>
                <c:pt idx="30">
                  <c:v>8.9999999999999893</c:v>
                </c:pt>
                <c:pt idx="31">
                  <c:v>9.0999999999999908</c:v>
                </c:pt>
                <c:pt idx="32">
                  <c:v>9.1999999999999904</c:v>
                </c:pt>
                <c:pt idx="33">
                  <c:v>9.2999999999999901</c:v>
                </c:pt>
                <c:pt idx="34">
                  <c:v>9.3999999999999897</c:v>
                </c:pt>
              </c:numCache>
            </c:numRef>
          </c:xVal>
          <c:yVal>
            <c:numRef>
              <c:f>'Section 6'!$G$3:$G$37</c:f>
              <c:numCache>
                <c:formatCode>General</c:formatCode>
                <c:ptCount val="35"/>
                <c:pt idx="0">
                  <c:v>5.035701647176692E+16</c:v>
                </c:pt>
                <c:pt idx="1">
                  <c:v>4.4456985250973208E+16</c:v>
                </c:pt>
                <c:pt idx="2">
                  <c:v>5.0237728630191704E+16</c:v>
                </c:pt>
                <c:pt idx="3">
                  <c:v>4.6125740600364848E+16</c:v>
                </c:pt>
                <c:pt idx="4">
                  <c:v>5.0118723362727872E+16</c:v>
                </c:pt>
                <c:pt idx="5">
                  <c:v>6.371512059457272E+16</c:v>
                </c:pt>
                <c:pt idx="6">
                  <c:v>7.0000000000000024E+16</c:v>
                </c:pt>
                <c:pt idx="7">
                  <c:v>6.3564189508024064E+16</c:v>
                </c:pt>
                <c:pt idx="8">
                  <c:v>8.9786804173599552E+16</c:v>
                </c:pt>
                <c:pt idx="9">
                  <c:v>9.8643402594257216E+16</c:v>
                </c:pt>
                <c:pt idx="10">
                  <c:v>7.9621434110699824E+16</c:v>
                </c:pt>
                <c:pt idx="11">
                  <c:v>1.1246826503807018E+17</c:v>
                </c:pt>
                <c:pt idx="12">
                  <c:v>1.191492352086424E+17</c:v>
                </c:pt>
                <c:pt idx="13">
                  <c:v>1.1220184543019637E+17</c:v>
                </c:pt>
                <c:pt idx="14">
                  <c:v>1.5848931924611341E+17</c:v>
                </c:pt>
                <c:pt idx="15">
                  <c:v>1.119360569284144E+17</c:v>
                </c:pt>
                <c:pt idx="16">
                  <c:v>1.5811388300841485E+17</c:v>
                </c:pt>
                <c:pt idx="17">
                  <c:v>1.3400507764528437E+17</c:v>
                </c:pt>
                <c:pt idx="18">
                  <c:v>1.8928720334405126E+17</c:v>
                </c:pt>
                <c:pt idx="19">
                  <c:v>1.7825018762674304E+17</c:v>
                </c:pt>
                <c:pt idx="20">
                  <c:v>2.5178508235882701E+17</c:v>
                </c:pt>
                <c:pt idx="21">
                  <c:v>3.5565588200777568E+17</c:v>
                </c:pt>
                <c:pt idx="22">
                  <c:v>5.0237728630189926E+17</c:v>
                </c:pt>
                <c:pt idx="23">
                  <c:v>1.0644401677006884E+18</c:v>
                </c:pt>
                <c:pt idx="24">
                  <c:v>1.503561700881761E+18</c:v>
                </c:pt>
                <c:pt idx="25">
                  <c:v>4.2476747063046973E+18</c:v>
                </c:pt>
                <c:pt idx="26">
                  <c:v>4.999999999999871E+18</c:v>
                </c:pt>
                <c:pt idx="27">
                  <c:v>8.4752252677362391E+18</c:v>
                </c:pt>
                <c:pt idx="28">
                  <c:v>8.9786804173596406E+18</c:v>
                </c:pt>
                <c:pt idx="29">
                  <c:v>9.8643402594252227E+18</c:v>
                </c:pt>
                <c:pt idx="30">
                  <c:v>9.1564649227301519E+18</c:v>
                </c:pt>
                <c:pt idx="31">
                  <c:v>8.4351198778550221E+18</c:v>
                </c:pt>
                <c:pt idx="32">
                  <c:v>5.9574617604319089E+18</c:v>
                </c:pt>
                <c:pt idx="33">
                  <c:v>2.8050461357548093E+18</c:v>
                </c:pt>
                <c:pt idx="34">
                  <c:v>3.1697863849221105E+18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7-4995-AB88-83339C4988EC}"/>
            </c:ext>
          </c:extLst>
        </c:ser>
        <c:ser>
          <c:idx val="0"/>
          <c:order val="1"/>
          <c:tx>
            <c:v>Cumulative Mo'</c:v>
          </c:tx>
          <c:marker>
            <c:symbol val="none"/>
          </c:marker>
          <c:xVal>
            <c:numRef>
              <c:f>'Section 6'!$B$3:$B$37</c:f>
              <c:numCache>
                <c:formatCode>General</c:formatCode>
                <c:ptCount val="35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  <c:pt idx="28">
                  <c:v>8.7999999999999901</c:v>
                </c:pt>
                <c:pt idx="29">
                  <c:v>8.8999999999999897</c:v>
                </c:pt>
                <c:pt idx="30">
                  <c:v>8.9999999999999893</c:v>
                </c:pt>
                <c:pt idx="31">
                  <c:v>9.0999999999999908</c:v>
                </c:pt>
                <c:pt idx="32">
                  <c:v>9.1999999999999904</c:v>
                </c:pt>
                <c:pt idx="33">
                  <c:v>9.2999999999999901</c:v>
                </c:pt>
                <c:pt idx="34">
                  <c:v>9.3999999999999897</c:v>
                </c:pt>
              </c:numCache>
            </c:numRef>
          </c:xVal>
          <c:yVal>
            <c:numRef>
              <c:f>'Section 6'!$G$3:$G$37</c:f>
              <c:numCache>
                <c:formatCode>General</c:formatCode>
                <c:ptCount val="35"/>
                <c:pt idx="0">
                  <c:v>5.035701647176692E+16</c:v>
                </c:pt>
                <c:pt idx="1">
                  <c:v>4.4456985250973208E+16</c:v>
                </c:pt>
                <c:pt idx="2">
                  <c:v>5.0237728630191704E+16</c:v>
                </c:pt>
                <c:pt idx="3">
                  <c:v>4.6125740600364848E+16</c:v>
                </c:pt>
                <c:pt idx="4">
                  <c:v>5.0118723362727872E+16</c:v>
                </c:pt>
                <c:pt idx="5">
                  <c:v>6.371512059457272E+16</c:v>
                </c:pt>
                <c:pt idx="6">
                  <c:v>7.0000000000000024E+16</c:v>
                </c:pt>
                <c:pt idx="7">
                  <c:v>6.3564189508024064E+16</c:v>
                </c:pt>
                <c:pt idx="8">
                  <c:v>8.9786804173599552E+16</c:v>
                </c:pt>
                <c:pt idx="9">
                  <c:v>9.8643402594257216E+16</c:v>
                </c:pt>
                <c:pt idx="10">
                  <c:v>7.9621434110699824E+16</c:v>
                </c:pt>
                <c:pt idx="11">
                  <c:v>1.1246826503807018E+17</c:v>
                </c:pt>
                <c:pt idx="12">
                  <c:v>1.191492352086424E+17</c:v>
                </c:pt>
                <c:pt idx="13">
                  <c:v>1.1220184543019637E+17</c:v>
                </c:pt>
                <c:pt idx="14">
                  <c:v>1.5848931924611341E+17</c:v>
                </c:pt>
                <c:pt idx="15">
                  <c:v>1.119360569284144E+17</c:v>
                </c:pt>
                <c:pt idx="16">
                  <c:v>1.5811388300841485E+17</c:v>
                </c:pt>
                <c:pt idx="17">
                  <c:v>1.3400507764528437E+17</c:v>
                </c:pt>
                <c:pt idx="18">
                  <c:v>1.8928720334405126E+17</c:v>
                </c:pt>
                <c:pt idx="19">
                  <c:v>1.7825018762674304E+17</c:v>
                </c:pt>
                <c:pt idx="20">
                  <c:v>2.5178508235882701E+17</c:v>
                </c:pt>
                <c:pt idx="21">
                  <c:v>3.5565588200777568E+17</c:v>
                </c:pt>
                <c:pt idx="22">
                  <c:v>5.0237728630189926E+17</c:v>
                </c:pt>
                <c:pt idx="23">
                  <c:v>1.0644401677006884E+18</c:v>
                </c:pt>
                <c:pt idx="24">
                  <c:v>1.503561700881761E+18</c:v>
                </c:pt>
                <c:pt idx="25">
                  <c:v>4.2476747063046973E+18</c:v>
                </c:pt>
                <c:pt idx="26">
                  <c:v>4.999999999999871E+18</c:v>
                </c:pt>
                <c:pt idx="27">
                  <c:v>8.4752252677362391E+18</c:v>
                </c:pt>
                <c:pt idx="28">
                  <c:v>8.9786804173596406E+18</c:v>
                </c:pt>
                <c:pt idx="29">
                  <c:v>9.8643402594252227E+18</c:v>
                </c:pt>
                <c:pt idx="30">
                  <c:v>9.1564649227301519E+18</c:v>
                </c:pt>
                <c:pt idx="31">
                  <c:v>8.4351198778550221E+18</c:v>
                </c:pt>
                <c:pt idx="32">
                  <c:v>5.9574617604319089E+18</c:v>
                </c:pt>
                <c:pt idx="33">
                  <c:v>2.8050461357548093E+18</c:v>
                </c:pt>
                <c:pt idx="34">
                  <c:v>3.1697863849221105E+18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B7-4995-AB88-83339C498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861432"/>
        <c:axId val="715857168"/>
      </c:scatterChart>
      <c:valAx>
        <c:axId val="715861432"/>
        <c:scaling>
          <c:orientation val="minMax"/>
          <c:max val="10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57168"/>
        <c:crosses val="autoZero"/>
        <c:crossBetween val="midCat"/>
      </c:valAx>
      <c:valAx>
        <c:axId val="715857168"/>
        <c:scaling>
          <c:logBase val="10"/>
          <c:orientation val="minMax"/>
          <c:min val="1E+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6143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MFD</a:t>
            </a:r>
            <a:r>
              <a:rPr lang="en-US" baseline="0"/>
              <a:t> non cumulative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MFD-non cumulative</c:v>
          </c:tx>
          <c:marker>
            <c:symbol val="none"/>
          </c:marker>
          <c:xVal>
            <c:numRef>
              <c:f>'Section 2'!$B$3:$B$39</c:f>
              <c:numCache>
                <c:formatCode>General</c:formatCode>
                <c:ptCount val="37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  <c:pt idx="28">
                  <c:v>8.7999999999999901</c:v>
                </c:pt>
                <c:pt idx="29">
                  <c:v>8.8999999999999897</c:v>
                </c:pt>
                <c:pt idx="30">
                  <c:v>8.9999999999999893</c:v>
                </c:pt>
                <c:pt idx="31">
                  <c:v>9.0999999999999908</c:v>
                </c:pt>
                <c:pt idx="32">
                  <c:v>9.1999999999999904</c:v>
                </c:pt>
                <c:pt idx="33">
                  <c:v>9.2999999999999901</c:v>
                </c:pt>
                <c:pt idx="34">
                  <c:v>9.3999999999999897</c:v>
                </c:pt>
                <c:pt idx="35">
                  <c:v>9.4999999999999893</c:v>
                </c:pt>
                <c:pt idx="36">
                  <c:v>9.5999999999999908</c:v>
                </c:pt>
              </c:numCache>
            </c:numRef>
          </c:xVal>
          <c:yVal>
            <c:numRef>
              <c:f>'Section 2'!$D$3:$D$39</c:f>
              <c:numCache>
                <c:formatCode>General</c:formatCode>
                <c:ptCount val="37"/>
                <c:pt idx="0">
                  <c:v>0.13</c:v>
                </c:pt>
                <c:pt idx="1">
                  <c:v>0.10000000000000009</c:v>
                </c:pt>
                <c:pt idx="2">
                  <c:v>8.9999999999999969E-2</c:v>
                </c:pt>
                <c:pt idx="3">
                  <c:v>7.999999999999996E-2</c:v>
                </c:pt>
                <c:pt idx="4">
                  <c:v>0.06</c:v>
                </c:pt>
                <c:pt idx="5">
                  <c:v>5.0000000000000044E-2</c:v>
                </c:pt>
                <c:pt idx="6">
                  <c:v>4.9999999999999989E-2</c:v>
                </c:pt>
                <c:pt idx="7">
                  <c:v>3.999999999999998E-2</c:v>
                </c:pt>
                <c:pt idx="8">
                  <c:v>4.0000000000000008E-2</c:v>
                </c:pt>
                <c:pt idx="9">
                  <c:v>1.999999999999999E-2</c:v>
                </c:pt>
                <c:pt idx="10">
                  <c:v>2.0000000000000018E-2</c:v>
                </c:pt>
                <c:pt idx="11">
                  <c:v>1.999999999999999E-2</c:v>
                </c:pt>
                <c:pt idx="12">
                  <c:v>2.0000000000000004E-2</c:v>
                </c:pt>
                <c:pt idx="13">
                  <c:v>1.1999999999999997E-2</c:v>
                </c:pt>
                <c:pt idx="14">
                  <c:v>1.0000000000000002E-2</c:v>
                </c:pt>
                <c:pt idx="15">
                  <c:v>1.0000000000000002E-2</c:v>
                </c:pt>
                <c:pt idx="16">
                  <c:v>8.0000000000000002E-3</c:v>
                </c:pt>
                <c:pt idx="17">
                  <c:v>6.9999999999999993E-3</c:v>
                </c:pt>
                <c:pt idx="18">
                  <c:v>5.000000000000001E-3</c:v>
                </c:pt>
                <c:pt idx="19">
                  <c:v>5.000000000000001E-3</c:v>
                </c:pt>
                <c:pt idx="20">
                  <c:v>4.0000000000000001E-3</c:v>
                </c:pt>
                <c:pt idx="21">
                  <c:v>2.9999999999999992E-3</c:v>
                </c:pt>
                <c:pt idx="22">
                  <c:v>3.0000000000000009E-3</c:v>
                </c:pt>
                <c:pt idx="23">
                  <c:v>2E-3</c:v>
                </c:pt>
                <c:pt idx="24">
                  <c:v>2E-3</c:v>
                </c:pt>
                <c:pt idx="25">
                  <c:v>1.6999999999999993E-3</c:v>
                </c:pt>
                <c:pt idx="26">
                  <c:v>1.2999999999999999E-3</c:v>
                </c:pt>
                <c:pt idx="27">
                  <c:v>1.2000000000000005E-3</c:v>
                </c:pt>
                <c:pt idx="28">
                  <c:v>9.9999999999999959E-4</c:v>
                </c:pt>
                <c:pt idx="29">
                  <c:v>1E-3</c:v>
                </c:pt>
                <c:pt idx="30">
                  <c:v>7.9999999999999993E-4</c:v>
                </c:pt>
                <c:pt idx="31">
                  <c:v>8.0000000000000015E-4</c:v>
                </c:pt>
                <c:pt idx="32">
                  <c:v>5.1999999999999985E-4</c:v>
                </c:pt>
                <c:pt idx="33">
                  <c:v>3.6000000000000002E-4</c:v>
                </c:pt>
                <c:pt idx="34">
                  <c:v>1.9000000000000004E-4</c:v>
                </c:pt>
                <c:pt idx="35">
                  <c:v>7.9999999999999993E-5</c:v>
                </c:pt>
                <c:pt idx="36">
                  <c:v>5.0000000000000002E-5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73-4432-A9A4-C85D0324C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861432"/>
        <c:axId val="715857168"/>
      </c:scatterChart>
      <c:valAx>
        <c:axId val="715861432"/>
        <c:scaling>
          <c:orientation val="minMax"/>
          <c:max val="10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57168"/>
        <c:crosses val="autoZero"/>
        <c:crossBetween val="midCat"/>
      </c:valAx>
      <c:valAx>
        <c:axId val="71585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6143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Mo' Cumulative</a:t>
            </a:r>
          </a:p>
        </c:rich>
      </c:tx>
      <c:layout>
        <c:manualLayout>
          <c:xMode val="edge"/>
          <c:yMode val="edge"/>
          <c:x val="0.3251796430010564"/>
          <c:y val="5.092592592592592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Cumulative Mo'</c:v>
          </c:tx>
          <c:marker>
            <c:symbol val="none"/>
          </c:marker>
          <c:xVal>
            <c:numRef>
              <c:f>'Section 6'!$B$3:$B$37</c:f>
              <c:numCache>
                <c:formatCode>General</c:formatCode>
                <c:ptCount val="35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  <c:pt idx="28">
                  <c:v>8.7999999999999901</c:v>
                </c:pt>
                <c:pt idx="29">
                  <c:v>8.8999999999999897</c:v>
                </c:pt>
                <c:pt idx="30">
                  <c:v>8.9999999999999893</c:v>
                </c:pt>
                <c:pt idx="31">
                  <c:v>9.0999999999999908</c:v>
                </c:pt>
                <c:pt idx="32">
                  <c:v>9.1999999999999904</c:v>
                </c:pt>
                <c:pt idx="33">
                  <c:v>9.2999999999999901</c:v>
                </c:pt>
                <c:pt idx="34">
                  <c:v>9.3999999999999897</c:v>
                </c:pt>
              </c:numCache>
            </c:numRef>
          </c:xVal>
          <c:yVal>
            <c:numRef>
              <c:f>'Section 6'!$H$3:$H$37</c:f>
              <c:numCache>
                <c:formatCode>General</c:formatCode>
                <c:ptCount val="35"/>
                <c:pt idx="0">
                  <c:v>5.035701647176692E+16</c:v>
                </c:pt>
                <c:pt idx="1">
                  <c:v>9.4814001722740128E+16</c:v>
                </c:pt>
                <c:pt idx="2">
                  <c:v>1.4505173035293184E+17</c:v>
                </c:pt>
                <c:pt idx="3">
                  <c:v>1.911774709532967E+17</c:v>
                </c:pt>
                <c:pt idx="4">
                  <c:v>2.4129619431602458E+17</c:v>
                </c:pt>
                <c:pt idx="5">
                  <c:v>3.0501131491059731E+17</c:v>
                </c:pt>
                <c:pt idx="6">
                  <c:v>3.7501131491059731E+17</c:v>
                </c:pt>
                <c:pt idx="7">
                  <c:v>4.3857550441862138E+17</c:v>
                </c:pt>
                <c:pt idx="8">
                  <c:v>5.2836230859222093E+17</c:v>
                </c:pt>
                <c:pt idx="9">
                  <c:v>6.2700571118647808E+17</c:v>
                </c:pt>
                <c:pt idx="10">
                  <c:v>7.0662714529717786E+17</c:v>
                </c:pt>
                <c:pt idx="11">
                  <c:v>8.19095410335248E+17</c:v>
                </c:pt>
                <c:pt idx="12">
                  <c:v>9.3824464554389043E+17</c:v>
                </c:pt>
                <c:pt idx="13">
                  <c:v>1.0504464909740868E+18</c:v>
                </c:pt>
                <c:pt idx="14">
                  <c:v>1.2089358102202002E+18</c:v>
                </c:pt>
                <c:pt idx="15">
                  <c:v>1.3208718671486147E+18</c:v>
                </c:pt>
                <c:pt idx="16">
                  <c:v>1.4789857501570294E+18</c:v>
                </c:pt>
                <c:pt idx="17">
                  <c:v>1.6129908278023137E+18</c:v>
                </c:pt>
                <c:pt idx="18">
                  <c:v>1.8022780311463649E+18</c:v>
                </c:pt>
                <c:pt idx="19">
                  <c:v>1.980528218773108E+18</c:v>
                </c:pt>
                <c:pt idx="20">
                  <c:v>2.232313301131935E+18</c:v>
                </c:pt>
                <c:pt idx="21">
                  <c:v>2.5879691831397105E+18</c:v>
                </c:pt>
                <c:pt idx="22">
                  <c:v>3.0903464694416097E+18</c:v>
                </c:pt>
                <c:pt idx="23">
                  <c:v>4.1547866371422981E+18</c:v>
                </c:pt>
                <c:pt idx="24">
                  <c:v>5.6583483380240589E+18</c:v>
                </c:pt>
                <c:pt idx="25">
                  <c:v>9.9060230443287552E+18</c:v>
                </c:pt>
                <c:pt idx="26">
                  <c:v>1.4906023044328626E+19</c:v>
                </c:pt>
                <c:pt idx="27">
                  <c:v>2.3381248312064864E+19</c:v>
                </c:pt>
                <c:pt idx="28">
                  <c:v>3.2359928729424503E+19</c:v>
                </c:pt>
                <c:pt idx="29">
                  <c:v>4.2224268988849725E+19</c:v>
                </c:pt>
                <c:pt idx="30">
                  <c:v>5.1380733911579877E+19</c:v>
                </c:pt>
                <c:pt idx="31">
                  <c:v>5.9815853789434896E+19</c:v>
                </c:pt>
                <c:pt idx="32">
                  <c:v>6.5773315549866803E+19</c:v>
                </c:pt>
                <c:pt idx="33">
                  <c:v>6.8578361685621613E+19</c:v>
                </c:pt>
                <c:pt idx="34">
                  <c:v>7.174814807054372E+19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3A-4076-9CC2-93648BB97963}"/>
            </c:ext>
          </c:extLst>
        </c:ser>
        <c:ser>
          <c:idx val="1"/>
          <c:order val="1"/>
          <c:tx>
            <c:v>Target</c:v>
          </c:tx>
          <c:marker>
            <c:symbol val="none"/>
          </c:marker>
          <c:xVal>
            <c:numRef>
              <c:f>'Section 6'!$B$3:$B$37</c:f>
              <c:numCache>
                <c:formatCode>General</c:formatCode>
                <c:ptCount val="35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  <c:pt idx="28">
                  <c:v>8.7999999999999901</c:v>
                </c:pt>
                <c:pt idx="29">
                  <c:v>8.8999999999999897</c:v>
                </c:pt>
                <c:pt idx="30">
                  <c:v>8.9999999999999893</c:v>
                </c:pt>
                <c:pt idx="31">
                  <c:v>9.0999999999999908</c:v>
                </c:pt>
                <c:pt idx="32">
                  <c:v>9.1999999999999904</c:v>
                </c:pt>
                <c:pt idx="33">
                  <c:v>9.2999999999999901</c:v>
                </c:pt>
                <c:pt idx="34">
                  <c:v>9.3999999999999897</c:v>
                </c:pt>
              </c:numCache>
            </c:numRef>
          </c:xVal>
          <c:yVal>
            <c:numRef>
              <c:f>'[1]Section 2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3A-4076-9CC2-93648BB97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861432"/>
        <c:axId val="715857168"/>
      </c:scatterChart>
      <c:valAx>
        <c:axId val="715861432"/>
        <c:scaling>
          <c:orientation val="minMax"/>
          <c:max val="10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57168"/>
        <c:crosses val="autoZero"/>
        <c:crossBetween val="midCat"/>
      </c:valAx>
      <c:valAx>
        <c:axId val="715857168"/>
        <c:scaling>
          <c:logBase val="10"/>
          <c:orientation val="minMax"/>
          <c:min val="1E+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6143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Mo'</a:t>
            </a:r>
            <a:r>
              <a:rPr lang="en-US" baseline="0"/>
              <a:t> C</a:t>
            </a:r>
            <a:r>
              <a:rPr lang="en-US"/>
              <a:t>umulative %</a:t>
            </a:r>
          </a:p>
        </c:rich>
      </c:tx>
      <c:layout>
        <c:manualLayout>
          <c:xMode val="edge"/>
          <c:yMode val="edge"/>
          <c:x val="0.3251796430010564"/>
          <c:y val="5.092592592592592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Cumulative MO' %</c:v>
          </c:tx>
          <c:marker>
            <c:symbol val="none"/>
          </c:marker>
          <c:xVal>
            <c:numRef>
              <c:f>'Section 6'!$B$3:$B$37</c:f>
              <c:numCache>
                <c:formatCode>General</c:formatCode>
                <c:ptCount val="35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  <c:pt idx="28">
                  <c:v>8.7999999999999901</c:v>
                </c:pt>
                <c:pt idx="29">
                  <c:v>8.8999999999999897</c:v>
                </c:pt>
                <c:pt idx="30">
                  <c:v>8.9999999999999893</c:v>
                </c:pt>
                <c:pt idx="31">
                  <c:v>9.0999999999999908</c:v>
                </c:pt>
                <c:pt idx="32">
                  <c:v>9.1999999999999904</c:v>
                </c:pt>
                <c:pt idx="33">
                  <c:v>9.2999999999999901</c:v>
                </c:pt>
                <c:pt idx="34">
                  <c:v>9.3999999999999897</c:v>
                </c:pt>
              </c:numCache>
            </c:numRef>
          </c:xVal>
          <c:yVal>
            <c:numRef>
              <c:f>'Section 6'!$I$3:$I$37</c:f>
              <c:numCache>
                <c:formatCode>0%</c:formatCode>
                <c:ptCount val="35"/>
                <c:pt idx="0">
                  <c:v>7.0185806638876924E-4</c:v>
                </c:pt>
                <c:pt idx="1">
                  <c:v>1.3214836099953097E-3</c:v>
                </c:pt>
                <c:pt idx="2">
                  <c:v>2.0216790851565265E-3</c:v>
                </c:pt>
                <c:pt idx="3">
                  <c:v>2.6645631433626481E-3</c:v>
                </c:pt>
                <c:pt idx="4">
                  <c:v>3.363099965713108E-3</c:v>
                </c:pt>
                <c:pt idx="5">
                  <c:v>4.2511385047974502E-3</c:v>
                </c:pt>
                <c:pt idx="6">
                  <c:v>5.2267734428752257E-3</c:v>
                </c:pt>
                <c:pt idx="7">
                  <c:v>6.112708358512727E-3</c:v>
                </c:pt>
                <c:pt idx="8">
                  <c:v>7.3641246889428868E-3</c:v>
                </c:pt>
                <c:pt idx="9">
                  <c:v>8.7389811172547318E-3</c:v>
                </c:pt>
                <c:pt idx="10">
                  <c:v>9.8487161592298207E-3</c:v>
                </c:pt>
                <c:pt idx="11">
                  <c:v>1.1416258570603141E-2</c:v>
                </c:pt>
                <c:pt idx="12">
                  <c:v>1.3076917952243116E-2</c:v>
                </c:pt>
                <c:pt idx="13">
                  <c:v>1.4640747102507427E-2</c:v>
                </c:pt>
                <c:pt idx="14">
                  <c:v>1.6849714490631294E-2</c:v>
                </c:pt>
                <c:pt idx="15">
                  <c:v>1.8409839175917351E-2</c:v>
                </c:pt>
                <c:pt idx="16">
                  <c:v>2.0613573868176655E-2</c:v>
                </c:pt>
                <c:pt idx="17">
                  <c:v>2.2481288662899005E-2</c:v>
                </c:pt>
                <c:pt idx="18">
                  <c:v>2.5119505933091701E-2</c:v>
                </c:pt>
                <c:pt idx="19">
                  <c:v>2.7603893229771265E-2</c:v>
                </c:pt>
                <c:pt idx="20">
                  <c:v>3.1113183561715003E-2</c:v>
                </c:pt>
                <c:pt idx="21">
                  <c:v>3.6070187910567188E-2</c:v>
                </c:pt>
                <c:pt idx="22">
                  <c:v>4.3072142662179104E-2</c:v>
                </c:pt>
                <c:pt idx="23">
                  <c:v>5.7907928620781368E-2</c:v>
                </c:pt>
                <c:pt idx="24">
                  <c:v>7.88640332912941E-2</c:v>
                </c:pt>
                <c:pt idx="25">
                  <c:v>0.13806660256358147</c:v>
                </c:pt>
                <c:pt idx="26">
                  <c:v>0.20775481242627794</c:v>
                </c:pt>
                <c:pt idx="27">
                  <c:v>0.32587946784460714</c:v>
                </c:pt>
                <c:pt idx="28">
                  <c:v>0.45102110088761865</c:v>
                </c:pt>
                <c:pt idx="29">
                  <c:v>0.5885067437187963</c:v>
                </c:pt>
                <c:pt idx="30">
                  <c:v>0.71612627354592717</c:v>
                </c:pt>
                <c:pt idx="31">
                  <c:v>0.83369195439892285</c:v>
                </c:pt>
                <c:pt idx="32">
                  <c:v>0.9167249234809185</c:v>
                </c:pt>
                <c:pt idx="33">
                  <c:v>0.95582065223752488</c:v>
                </c:pt>
                <c:pt idx="3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6B-4440-8142-B2B920540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861432"/>
        <c:axId val="715857168"/>
      </c:scatterChart>
      <c:valAx>
        <c:axId val="715861432"/>
        <c:scaling>
          <c:orientation val="minMax"/>
          <c:max val="10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57168"/>
        <c:crosses val="autoZero"/>
        <c:crossBetween val="midCat"/>
      </c:valAx>
      <c:valAx>
        <c:axId val="7158571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6143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402079858952426E-2"/>
          <c:y val="4.2869070831879477E-2"/>
          <c:w val="0.89967198211483912"/>
          <c:h val="0.9172865002232010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'Section 6'!$C$43</c:f>
              <c:strCache>
                <c:ptCount val="1"/>
                <c:pt idx="0">
                  <c:v>ESR-U+A-U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'Section 6'!$B$3:$B$37</c:f>
              <c:numCache>
                <c:formatCode>General</c:formatCode>
                <c:ptCount val="35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  <c:pt idx="28">
                  <c:v>8.7999999999999901</c:v>
                </c:pt>
                <c:pt idx="29">
                  <c:v>8.8999999999999897</c:v>
                </c:pt>
                <c:pt idx="30">
                  <c:v>8.9999999999999893</c:v>
                </c:pt>
                <c:pt idx="31">
                  <c:v>9.0999999999999908</c:v>
                </c:pt>
                <c:pt idx="32">
                  <c:v>9.1999999999999904</c:v>
                </c:pt>
                <c:pt idx="33">
                  <c:v>9.2999999999999901</c:v>
                </c:pt>
                <c:pt idx="34">
                  <c:v>9.3999999999999897</c:v>
                </c:pt>
              </c:numCache>
            </c:numRef>
          </c:xVal>
          <c:yVal>
            <c:numRef>
              <c:f>'Section 6'!$O$3:$O$37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C0-4B72-A5E4-D0D157BFAFA2}"/>
            </c:ext>
          </c:extLst>
        </c:ser>
        <c:ser>
          <c:idx val="1"/>
          <c:order val="1"/>
          <c:tx>
            <c:strRef>
              <c:f>'Section 6'!$C$44</c:f>
              <c:strCache>
                <c:ptCount val="1"/>
                <c:pt idx="0">
                  <c:v>ESR-U+A-P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'Section 6'!$B$3:$B$37</c:f>
              <c:numCache>
                <c:formatCode>General</c:formatCode>
                <c:ptCount val="35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  <c:pt idx="28">
                  <c:v>8.7999999999999901</c:v>
                </c:pt>
                <c:pt idx="29">
                  <c:v>8.8999999999999897</c:v>
                </c:pt>
                <c:pt idx="30">
                  <c:v>8.9999999999999893</c:v>
                </c:pt>
                <c:pt idx="31">
                  <c:v>9.0999999999999908</c:v>
                </c:pt>
                <c:pt idx="32">
                  <c:v>9.1999999999999904</c:v>
                </c:pt>
                <c:pt idx="33">
                  <c:v>9.2999999999999901</c:v>
                </c:pt>
                <c:pt idx="34">
                  <c:v>9.3999999999999897</c:v>
                </c:pt>
              </c:numCache>
            </c:numRef>
          </c:xVal>
          <c:yVal>
            <c:numRef>
              <c:f>'Section 6'!$V$3:$V$37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C0-4B72-A5E4-D0D157BFAFA2}"/>
            </c:ext>
          </c:extLst>
        </c:ser>
        <c:ser>
          <c:idx val="2"/>
          <c:order val="2"/>
          <c:tx>
            <c:strRef>
              <c:f>'Section 6'!$C$45</c:f>
              <c:strCache>
                <c:ptCount val="1"/>
                <c:pt idx="0">
                  <c:v>ESR-U+A-L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'Section 6'!$B$3:$B$37</c:f>
              <c:numCache>
                <c:formatCode>General</c:formatCode>
                <c:ptCount val="35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  <c:pt idx="28">
                  <c:v>8.7999999999999901</c:v>
                </c:pt>
                <c:pt idx="29">
                  <c:v>8.8999999999999897</c:v>
                </c:pt>
                <c:pt idx="30">
                  <c:v>8.9999999999999893</c:v>
                </c:pt>
                <c:pt idx="31">
                  <c:v>9.0999999999999908</c:v>
                </c:pt>
                <c:pt idx="32">
                  <c:v>9.1999999999999904</c:v>
                </c:pt>
                <c:pt idx="33">
                  <c:v>9.2999999999999901</c:v>
                </c:pt>
                <c:pt idx="34">
                  <c:v>9.3999999999999897</c:v>
                </c:pt>
              </c:numCache>
            </c:numRef>
          </c:xVal>
          <c:yVal>
            <c:numRef>
              <c:f>'Section 6'!$AC$3:$AC$37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1C0-4B72-A5E4-D0D157BFAFA2}"/>
            </c:ext>
          </c:extLst>
        </c:ser>
        <c:ser>
          <c:idx val="3"/>
          <c:order val="3"/>
          <c:tx>
            <c:strRef>
              <c:f>'Section 6'!$C$46</c:f>
              <c:strCache>
                <c:ptCount val="1"/>
                <c:pt idx="0">
                  <c:v>ESR-P+A-U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'Section 6'!$B$3:$B$37</c:f>
              <c:numCache>
                <c:formatCode>General</c:formatCode>
                <c:ptCount val="35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  <c:pt idx="28">
                  <c:v>8.7999999999999901</c:v>
                </c:pt>
                <c:pt idx="29">
                  <c:v>8.8999999999999897</c:v>
                </c:pt>
                <c:pt idx="30">
                  <c:v>8.9999999999999893</c:v>
                </c:pt>
                <c:pt idx="31">
                  <c:v>9.0999999999999908</c:v>
                </c:pt>
                <c:pt idx="32">
                  <c:v>9.1999999999999904</c:v>
                </c:pt>
                <c:pt idx="33">
                  <c:v>9.2999999999999901</c:v>
                </c:pt>
                <c:pt idx="34">
                  <c:v>9.3999999999999897</c:v>
                </c:pt>
              </c:numCache>
            </c:numRef>
          </c:xVal>
          <c:yVal>
            <c:numRef>
              <c:f>'Section 6'!$AJ$3:$AJ$37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1C0-4B72-A5E4-D0D157BFAFA2}"/>
            </c:ext>
          </c:extLst>
        </c:ser>
        <c:ser>
          <c:idx val="4"/>
          <c:order val="4"/>
          <c:tx>
            <c:strRef>
              <c:f>'Section 6'!$C$47</c:f>
              <c:strCache>
                <c:ptCount val="1"/>
                <c:pt idx="0">
                  <c:v>ESR-P+A-P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'Section 6'!$B$3:$B$37</c:f>
              <c:numCache>
                <c:formatCode>General</c:formatCode>
                <c:ptCount val="35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  <c:pt idx="28">
                  <c:v>8.7999999999999901</c:v>
                </c:pt>
                <c:pt idx="29">
                  <c:v>8.8999999999999897</c:v>
                </c:pt>
                <c:pt idx="30">
                  <c:v>8.9999999999999893</c:v>
                </c:pt>
                <c:pt idx="31">
                  <c:v>9.0999999999999908</c:v>
                </c:pt>
                <c:pt idx="32">
                  <c:v>9.1999999999999904</c:v>
                </c:pt>
                <c:pt idx="33">
                  <c:v>9.2999999999999901</c:v>
                </c:pt>
                <c:pt idx="34">
                  <c:v>9.3999999999999897</c:v>
                </c:pt>
              </c:numCache>
            </c:numRef>
          </c:xVal>
          <c:yVal>
            <c:numRef>
              <c:f>'Section 6'!$AQ$3:$AQ$37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1C0-4B72-A5E4-D0D157BFAFA2}"/>
            </c:ext>
          </c:extLst>
        </c:ser>
        <c:ser>
          <c:idx val="5"/>
          <c:order val="5"/>
          <c:tx>
            <c:strRef>
              <c:f>'Section 6'!$C$48</c:f>
              <c:strCache>
                <c:ptCount val="1"/>
                <c:pt idx="0">
                  <c:v>ESR-P+A-L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'Section 6'!$B$3:$B$37</c:f>
              <c:numCache>
                <c:formatCode>General</c:formatCode>
                <c:ptCount val="35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  <c:pt idx="28">
                  <c:v>8.7999999999999901</c:v>
                </c:pt>
                <c:pt idx="29">
                  <c:v>8.8999999999999897</c:v>
                </c:pt>
                <c:pt idx="30">
                  <c:v>8.9999999999999893</c:v>
                </c:pt>
                <c:pt idx="31">
                  <c:v>9.0999999999999908</c:v>
                </c:pt>
                <c:pt idx="32">
                  <c:v>9.1999999999999904</c:v>
                </c:pt>
                <c:pt idx="33">
                  <c:v>9.2999999999999901</c:v>
                </c:pt>
                <c:pt idx="34">
                  <c:v>9.3999999999999897</c:v>
                </c:pt>
              </c:numCache>
            </c:numRef>
          </c:xVal>
          <c:yVal>
            <c:numRef>
              <c:f>'Section 6'!$AX$3:$AX$37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1C0-4B72-A5E4-D0D157BFAFA2}"/>
            </c:ext>
          </c:extLst>
        </c:ser>
        <c:ser>
          <c:idx val="6"/>
          <c:order val="6"/>
          <c:tx>
            <c:strRef>
              <c:f>'Section 6'!$C$49</c:f>
              <c:strCache>
                <c:ptCount val="1"/>
                <c:pt idx="0">
                  <c:v>ESR-L+A-U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'Section 6'!$B$3:$B$37</c:f>
              <c:numCache>
                <c:formatCode>General</c:formatCode>
                <c:ptCount val="35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  <c:pt idx="28">
                  <c:v>8.7999999999999901</c:v>
                </c:pt>
                <c:pt idx="29">
                  <c:v>8.8999999999999897</c:v>
                </c:pt>
                <c:pt idx="30">
                  <c:v>8.9999999999999893</c:v>
                </c:pt>
                <c:pt idx="31">
                  <c:v>9.0999999999999908</c:v>
                </c:pt>
                <c:pt idx="32">
                  <c:v>9.1999999999999904</c:v>
                </c:pt>
                <c:pt idx="33">
                  <c:v>9.2999999999999901</c:v>
                </c:pt>
                <c:pt idx="34">
                  <c:v>9.3999999999999897</c:v>
                </c:pt>
              </c:numCache>
            </c:numRef>
          </c:xVal>
          <c:yVal>
            <c:numRef>
              <c:f>'Section 6'!$BE$3:$BE$37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1C0-4B72-A5E4-D0D157BFAFA2}"/>
            </c:ext>
          </c:extLst>
        </c:ser>
        <c:ser>
          <c:idx val="7"/>
          <c:order val="7"/>
          <c:tx>
            <c:strRef>
              <c:f>'Section 6'!$C$50</c:f>
              <c:strCache>
                <c:ptCount val="1"/>
                <c:pt idx="0">
                  <c:v>ESR-L+A-P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'Section 6'!$B$3:$B$37</c:f>
              <c:numCache>
                <c:formatCode>General</c:formatCode>
                <c:ptCount val="35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  <c:pt idx="28">
                  <c:v>8.7999999999999901</c:v>
                </c:pt>
                <c:pt idx="29">
                  <c:v>8.8999999999999897</c:v>
                </c:pt>
                <c:pt idx="30">
                  <c:v>8.9999999999999893</c:v>
                </c:pt>
                <c:pt idx="31">
                  <c:v>9.0999999999999908</c:v>
                </c:pt>
                <c:pt idx="32">
                  <c:v>9.1999999999999904</c:v>
                </c:pt>
                <c:pt idx="33">
                  <c:v>9.2999999999999901</c:v>
                </c:pt>
                <c:pt idx="34">
                  <c:v>9.3999999999999897</c:v>
                </c:pt>
              </c:numCache>
            </c:numRef>
          </c:xVal>
          <c:yVal>
            <c:numRef>
              <c:f>'Section 6'!$BL$3:$BL$37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1C0-4B72-A5E4-D0D157BFAFA2}"/>
            </c:ext>
          </c:extLst>
        </c:ser>
        <c:ser>
          <c:idx val="8"/>
          <c:order val="8"/>
          <c:tx>
            <c:strRef>
              <c:f>'Section 6'!$C$51</c:f>
              <c:strCache>
                <c:ptCount val="1"/>
                <c:pt idx="0">
                  <c:v>ESR-L+A-L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'Section 6'!$B$3:$B$37</c:f>
              <c:numCache>
                <c:formatCode>General</c:formatCode>
                <c:ptCount val="35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  <c:pt idx="28">
                  <c:v>8.7999999999999901</c:v>
                </c:pt>
                <c:pt idx="29">
                  <c:v>8.8999999999999897</c:v>
                </c:pt>
                <c:pt idx="30">
                  <c:v>8.9999999999999893</c:v>
                </c:pt>
                <c:pt idx="31">
                  <c:v>9.0999999999999908</c:v>
                </c:pt>
                <c:pt idx="32">
                  <c:v>9.1999999999999904</c:v>
                </c:pt>
                <c:pt idx="33">
                  <c:v>9.2999999999999901</c:v>
                </c:pt>
                <c:pt idx="34">
                  <c:v>9.3999999999999897</c:v>
                </c:pt>
              </c:numCache>
            </c:numRef>
          </c:xVal>
          <c:yVal>
            <c:numRef>
              <c:f>'Section 6'!$BS$3:$BS$37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1C0-4B72-A5E4-D0D157BFA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609136"/>
        <c:axId val="1142605856"/>
      </c:scatterChart>
      <c:valAx>
        <c:axId val="1142609136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605856"/>
        <c:crossesAt val="1.0000000000000004E-5"/>
        <c:crossBetween val="midCat"/>
      </c:valAx>
      <c:valAx>
        <c:axId val="1142605856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60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MFD</a:t>
            </a:r>
            <a:r>
              <a:rPr lang="en-US" baseline="0"/>
              <a:t> non cumulative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MFD-non cumulative</c:v>
          </c:tx>
          <c:marker>
            <c:symbol val="none"/>
          </c:marker>
          <c:xVal>
            <c:numRef>
              <c:f>'Section 7'!$B$3:$B$36</c:f>
              <c:numCache>
                <c:formatCode>General</c:formatCode>
                <c:ptCount val="34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  <c:pt idx="28">
                  <c:v>8.7999999999999901</c:v>
                </c:pt>
                <c:pt idx="29">
                  <c:v>8.8999999999999897</c:v>
                </c:pt>
                <c:pt idx="30">
                  <c:v>8.9999999999999893</c:v>
                </c:pt>
                <c:pt idx="31">
                  <c:v>9.0999999999999908</c:v>
                </c:pt>
                <c:pt idx="32">
                  <c:v>9.1999999999999904</c:v>
                </c:pt>
                <c:pt idx="33">
                  <c:v>9.2999999999999901</c:v>
                </c:pt>
              </c:numCache>
            </c:numRef>
          </c:xVal>
          <c:yVal>
            <c:numRef>
              <c:f>'Section 7'!$D$3:$D$36</c:f>
              <c:numCache>
                <c:formatCode>General</c:formatCode>
                <c:ptCount val="34"/>
                <c:pt idx="0">
                  <c:v>2.4999999999999994E-2</c:v>
                </c:pt>
                <c:pt idx="1">
                  <c:v>1.999999999999999E-2</c:v>
                </c:pt>
                <c:pt idx="2">
                  <c:v>2.0000000000000004E-2</c:v>
                </c:pt>
                <c:pt idx="3">
                  <c:v>1.4999999999999999E-2</c:v>
                </c:pt>
                <c:pt idx="4">
                  <c:v>1.1999999999999997E-2</c:v>
                </c:pt>
                <c:pt idx="5">
                  <c:v>1.2999999999999998E-2</c:v>
                </c:pt>
                <c:pt idx="6">
                  <c:v>9.000000000000008E-3</c:v>
                </c:pt>
                <c:pt idx="7">
                  <c:v>8.0000000000000002E-3</c:v>
                </c:pt>
                <c:pt idx="8">
                  <c:v>8.0000000000000002E-3</c:v>
                </c:pt>
                <c:pt idx="9">
                  <c:v>6.9999999999999993E-3</c:v>
                </c:pt>
                <c:pt idx="10">
                  <c:v>4.9999999999999975E-3</c:v>
                </c:pt>
                <c:pt idx="11">
                  <c:v>5.000000000000001E-3</c:v>
                </c:pt>
                <c:pt idx="12">
                  <c:v>4.0000000000000001E-3</c:v>
                </c:pt>
                <c:pt idx="13">
                  <c:v>4.0000000000000001E-3</c:v>
                </c:pt>
                <c:pt idx="14">
                  <c:v>2.9999999999999992E-3</c:v>
                </c:pt>
                <c:pt idx="15">
                  <c:v>2.0000000000000018E-3</c:v>
                </c:pt>
                <c:pt idx="16">
                  <c:v>2.4999999999999988E-3</c:v>
                </c:pt>
                <c:pt idx="17">
                  <c:v>2E-3</c:v>
                </c:pt>
                <c:pt idx="18">
                  <c:v>1.5000000000000013E-3</c:v>
                </c:pt>
                <c:pt idx="19">
                  <c:v>1.4999999999999996E-3</c:v>
                </c:pt>
                <c:pt idx="20">
                  <c:v>1E-3</c:v>
                </c:pt>
                <c:pt idx="21">
                  <c:v>1.0999999999999994E-3</c:v>
                </c:pt>
                <c:pt idx="22">
                  <c:v>1E-3</c:v>
                </c:pt>
                <c:pt idx="23">
                  <c:v>8.0000000000000036E-4</c:v>
                </c:pt>
                <c:pt idx="24">
                  <c:v>5.9999999999999984E-4</c:v>
                </c:pt>
                <c:pt idx="25">
                  <c:v>7.000000000000001E-4</c:v>
                </c:pt>
                <c:pt idx="26">
                  <c:v>5.4999999999999992E-4</c:v>
                </c:pt>
                <c:pt idx="27">
                  <c:v>5.8E-4</c:v>
                </c:pt>
                <c:pt idx="28">
                  <c:v>4.7000000000000004E-4</c:v>
                </c:pt>
                <c:pt idx="29">
                  <c:v>2.9999999999999997E-4</c:v>
                </c:pt>
                <c:pt idx="30">
                  <c:v>2.0000000000000001E-4</c:v>
                </c:pt>
                <c:pt idx="31">
                  <c:v>1.3000000000000002E-4</c:v>
                </c:pt>
                <c:pt idx="32">
                  <c:v>3.9999999999999996E-5</c:v>
                </c:pt>
                <c:pt idx="33">
                  <c:v>3.0000000000000001E-5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51-4963-8D13-A4D7DADE2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861432"/>
        <c:axId val="715857168"/>
      </c:scatterChart>
      <c:valAx>
        <c:axId val="715861432"/>
        <c:scaling>
          <c:orientation val="minMax"/>
          <c:max val="10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57168"/>
        <c:crosses val="autoZero"/>
        <c:crossBetween val="midCat"/>
      </c:valAx>
      <c:valAx>
        <c:axId val="71585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6143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MFD Cumulative</a:t>
            </a:r>
          </a:p>
        </c:rich>
      </c:tx>
      <c:layout>
        <c:manualLayout>
          <c:xMode val="edge"/>
          <c:yMode val="edge"/>
          <c:x val="0.3733444807405556"/>
          <c:y val="6.481481481481481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MFD cumulative</c:v>
          </c:tx>
          <c:marker>
            <c:symbol val="none"/>
          </c:marker>
          <c:xVal>
            <c:numRef>
              <c:f>'Section 7'!$B$3:$B$36</c:f>
              <c:numCache>
                <c:formatCode>General</c:formatCode>
                <c:ptCount val="34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  <c:pt idx="28">
                  <c:v>8.7999999999999901</c:v>
                </c:pt>
                <c:pt idx="29">
                  <c:v>8.8999999999999897</c:v>
                </c:pt>
                <c:pt idx="30">
                  <c:v>8.9999999999999893</c:v>
                </c:pt>
                <c:pt idx="31">
                  <c:v>9.0999999999999908</c:v>
                </c:pt>
                <c:pt idx="32">
                  <c:v>9.1999999999999904</c:v>
                </c:pt>
                <c:pt idx="33">
                  <c:v>9.2999999999999901</c:v>
                </c:pt>
              </c:numCache>
            </c:numRef>
          </c:xVal>
          <c:yVal>
            <c:numRef>
              <c:f>'Section 7'!$C$3:$C$36</c:f>
              <c:numCache>
                <c:formatCode>General</c:formatCode>
                <c:ptCount val="34"/>
                <c:pt idx="0">
                  <c:v>0.17499999999999999</c:v>
                </c:pt>
                <c:pt idx="1">
                  <c:v>0.15</c:v>
                </c:pt>
                <c:pt idx="2">
                  <c:v>0.13</c:v>
                </c:pt>
                <c:pt idx="3">
                  <c:v>0.11</c:v>
                </c:pt>
                <c:pt idx="4">
                  <c:v>9.5000000000000001E-2</c:v>
                </c:pt>
                <c:pt idx="5">
                  <c:v>8.3000000000000004E-2</c:v>
                </c:pt>
                <c:pt idx="6">
                  <c:v>7.0000000000000007E-2</c:v>
                </c:pt>
                <c:pt idx="7">
                  <c:v>6.0999999999999999E-2</c:v>
                </c:pt>
                <c:pt idx="8">
                  <c:v>5.2999999999999999E-2</c:v>
                </c:pt>
                <c:pt idx="9">
                  <c:v>4.4999999999999998E-2</c:v>
                </c:pt>
                <c:pt idx="10">
                  <c:v>3.7999999999999999E-2</c:v>
                </c:pt>
                <c:pt idx="11">
                  <c:v>3.3000000000000002E-2</c:v>
                </c:pt>
                <c:pt idx="12">
                  <c:v>2.8000000000000001E-2</c:v>
                </c:pt>
                <c:pt idx="13">
                  <c:v>2.4E-2</c:v>
                </c:pt>
                <c:pt idx="14">
                  <c:v>0.02</c:v>
                </c:pt>
                <c:pt idx="15">
                  <c:v>1.7000000000000001E-2</c:v>
                </c:pt>
                <c:pt idx="16">
                  <c:v>1.4999999999999999E-2</c:v>
                </c:pt>
                <c:pt idx="17">
                  <c:v>1.2500000000000001E-2</c:v>
                </c:pt>
                <c:pt idx="18">
                  <c:v>1.0500000000000001E-2</c:v>
                </c:pt>
                <c:pt idx="19">
                  <c:v>8.9999999999999993E-3</c:v>
                </c:pt>
                <c:pt idx="20">
                  <c:v>7.4999999999999997E-3</c:v>
                </c:pt>
                <c:pt idx="21">
                  <c:v>6.4999999999999997E-3</c:v>
                </c:pt>
                <c:pt idx="22">
                  <c:v>5.4000000000000003E-3</c:v>
                </c:pt>
                <c:pt idx="23">
                  <c:v>4.4000000000000003E-3</c:v>
                </c:pt>
                <c:pt idx="24">
                  <c:v>3.5999999999999999E-3</c:v>
                </c:pt>
                <c:pt idx="25">
                  <c:v>3.0000000000000001E-3</c:v>
                </c:pt>
                <c:pt idx="26">
                  <c:v>2.3E-3</c:v>
                </c:pt>
                <c:pt idx="27">
                  <c:v>1.75E-3</c:v>
                </c:pt>
                <c:pt idx="28">
                  <c:v>1.17E-3</c:v>
                </c:pt>
                <c:pt idx="29">
                  <c:v>6.9999999999999999E-4</c:v>
                </c:pt>
                <c:pt idx="30">
                  <c:v>4.0000000000000002E-4</c:v>
                </c:pt>
                <c:pt idx="31">
                  <c:v>2.0000000000000001E-4</c:v>
                </c:pt>
                <c:pt idx="32">
                  <c:v>6.9999999999999994E-5</c:v>
                </c:pt>
                <c:pt idx="33">
                  <c:v>3.0000000000000001E-5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85-4DDD-9F4F-475D90025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861432"/>
        <c:axId val="715857168"/>
      </c:scatterChart>
      <c:valAx>
        <c:axId val="715861432"/>
        <c:scaling>
          <c:orientation val="minMax"/>
          <c:max val="10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57168"/>
        <c:crosses val="autoZero"/>
        <c:crossBetween val="midCat"/>
      </c:valAx>
      <c:valAx>
        <c:axId val="71585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6143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Mo' Non-cumulative</a:t>
            </a:r>
          </a:p>
        </c:rich>
      </c:tx>
      <c:layout>
        <c:manualLayout>
          <c:xMode val="edge"/>
          <c:yMode val="edge"/>
          <c:x val="0.3251796430010564"/>
          <c:y val="5.092592592592592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Cumulative Mo'</c:v>
          </c:tx>
          <c:marker>
            <c:symbol val="none"/>
          </c:marker>
          <c:xVal>
            <c:numRef>
              <c:f>'Section 7'!$B$3:$B$36</c:f>
              <c:numCache>
                <c:formatCode>General</c:formatCode>
                <c:ptCount val="34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  <c:pt idx="28">
                  <c:v>8.7999999999999901</c:v>
                </c:pt>
                <c:pt idx="29">
                  <c:v>8.8999999999999897</c:v>
                </c:pt>
                <c:pt idx="30">
                  <c:v>8.9999999999999893</c:v>
                </c:pt>
                <c:pt idx="31">
                  <c:v>9.0999999999999908</c:v>
                </c:pt>
                <c:pt idx="32">
                  <c:v>9.1999999999999904</c:v>
                </c:pt>
                <c:pt idx="33">
                  <c:v>9.2999999999999901</c:v>
                </c:pt>
              </c:numCache>
            </c:numRef>
          </c:xVal>
          <c:yVal>
            <c:numRef>
              <c:f>'Section 7'!$G$3:$G$36</c:f>
              <c:numCache>
                <c:formatCode>General</c:formatCode>
                <c:ptCount val="34"/>
                <c:pt idx="0">
                  <c:v>3.1473135294854324E+16</c:v>
                </c:pt>
                <c:pt idx="1">
                  <c:v>3.5565588200778556E+16</c:v>
                </c:pt>
                <c:pt idx="2">
                  <c:v>5.0237728630191704E+16</c:v>
                </c:pt>
                <c:pt idx="3">
                  <c:v>5.3222008385036344E+16</c:v>
                </c:pt>
                <c:pt idx="4">
                  <c:v>6.0142468035273456E+16</c:v>
                </c:pt>
                <c:pt idx="5">
                  <c:v>9.2032951969938336E+16</c:v>
                </c:pt>
                <c:pt idx="6">
                  <c:v>9.000000000000008E+16</c:v>
                </c:pt>
                <c:pt idx="7">
                  <c:v>1.1300300356982054E+17</c:v>
                </c:pt>
                <c:pt idx="8">
                  <c:v>1.5962098519751043E+17</c:v>
                </c:pt>
                <c:pt idx="9">
                  <c:v>1.9728680518851434E+17</c:v>
                </c:pt>
                <c:pt idx="10">
                  <c:v>1.9905358527674944E+17</c:v>
                </c:pt>
                <c:pt idx="11">
                  <c:v>2.8117066259517549E+17</c:v>
                </c:pt>
                <c:pt idx="12">
                  <c:v>3.1773129388971315E+17</c:v>
                </c:pt>
                <c:pt idx="13">
                  <c:v>4.4880738172078547E+17</c:v>
                </c:pt>
                <c:pt idx="14">
                  <c:v>4.754679577383401E+17</c:v>
                </c:pt>
                <c:pt idx="15">
                  <c:v>4.477442277136576E+17</c:v>
                </c:pt>
                <c:pt idx="16">
                  <c:v>7.905694150420745E+17</c:v>
                </c:pt>
                <c:pt idx="17">
                  <c:v>8.9336718430189594E+17</c:v>
                </c:pt>
                <c:pt idx="18">
                  <c:v>9.4643601672025728E+17</c:v>
                </c:pt>
                <c:pt idx="19">
                  <c:v>1.3368764072005688E+18</c:v>
                </c:pt>
                <c:pt idx="20">
                  <c:v>1.2589254117941371E+18</c:v>
                </c:pt>
                <c:pt idx="21">
                  <c:v>1.9561073510427645E+18</c:v>
                </c:pt>
                <c:pt idx="22">
                  <c:v>2.5118864315094953E+18</c:v>
                </c:pt>
                <c:pt idx="23">
                  <c:v>2.8385071138685046E+18</c:v>
                </c:pt>
                <c:pt idx="24">
                  <c:v>3.007123401763522E+18</c:v>
                </c:pt>
                <c:pt idx="25">
                  <c:v>4.955620490688812E+18</c:v>
                </c:pt>
                <c:pt idx="26">
                  <c:v>5.4999999999998597E+18</c:v>
                </c:pt>
                <c:pt idx="27">
                  <c:v>8.1927177588116972E+18</c:v>
                </c:pt>
                <c:pt idx="28">
                  <c:v>9.3777328803534029E+18</c:v>
                </c:pt>
                <c:pt idx="29">
                  <c:v>8.4551487937930486E+18</c:v>
                </c:pt>
                <c:pt idx="30">
                  <c:v>7.962143411069697E+18</c:v>
                </c:pt>
                <c:pt idx="31">
                  <c:v>7.3104372274743521E+18</c:v>
                </c:pt>
                <c:pt idx="32">
                  <c:v>3.1773129388970173E+18</c:v>
                </c:pt>
                <c:pt idx="33">
                  <c:v>3.366055362905771E+18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79-429A-9ED3-BACADE6C5519}"/>
            </c:ext>
          </c:extLst>
        </c:ser>
        <c:ser>
          <c:idx val="0"/>
          <c:order val="1"/>
          <c:tx>
            <c:v>Cumulative Mo'</c:v>
          </c:tx>
          <c:marker>
            <c:symbol val="none"/>
          </c:marker>
          <c:xVal>
            <c:numRef>
              <c:f>'Section 7'!$B$3:$B$36</c:f>
              <c:numCache>
                <c:formatCode>General</c:formatCode>
                <c:ptCount val="34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  <c:pt idx="28">
                  <c:v>8.7999999999999901</c:v>
                </c:pt>
                <c:pt idx="29">
                  <c:v>8.8999999999999897</c:v>
                </c:pt>
                <c:pt idx="30">
                  <c:v>8.9999999999999893</c:v>
                </c:pt>
                <c:pt idx="31">
                  <c:v>9.0999999999999908</c:v>
                </c:pt>
                <c:pt idx="32">
                  <c:v>9.1999999999999904</c:v>
                </c:pt>
                <c:pt idx="33">
                  <c:v>9.2999999999999901</c:v>
                </c:pt>
              </c:numCache>
            </c:numRef>
          </c:xVal>
          <c:yVal>
            <c:numRef>
              <c:f>'Section 7'!$G$3:$G$36</c:f>
              <c:numCache>
                <c:formatCode>General</c:formatCode>
                <c:ptCount val="34"/>
                <c:pt idx="0">
                  <c:v>3.1473135294854324E+16</c:v>
                </c:pt>
                <c:pt idx="1">
                  <c:v>3.5565588200778556E+16</c:v>
                </c:pt>
                <c:pt idx="2">
                  <c:v>5.0237728630191704E+16</c:v>
                </c:pt>
                <c:pt idx="3">
                  <c:v>5.3222008385036344E+16</c:v>
                </c:pt>
                <c:pt idx="4">
                  <c:v>6.0142468035273456E+16</c:v>
                </c:pt>
                <c:pt idx="5">
                  <c:v>9.2032951969938336E+16</c:v>
                </c:pt>
                <c:pt idx="6">
                  <c:v>9.000000000000008E+16</c:v>
                </c:pt>
                <c:pt idx="7">
                  <c:v>1.1300300356982054E+17</c:v>
                </c:pt>
                <c:pt idx="8">
                  <c:v>1.5962098519751043E+17</c:v>
                </c:pt>
                <c:pt idx="9">
                  <c:v>1.9728680518851434E+17</c:v>
                </c:pt>
                <c:pt idx="10">
                  <c:v>1.9905358527674944E+17</c:v>
                </c:pt>
                <c:pt idx="11">
                  <c:v>2.8117066259517549E+17</c:v>
                </c:pt>
                <c:pt idx="12">
                  <c:v>3.1773129388971315E+17</c:v>
                </c:pt>
                <c:pt idx="13">
                  <c:v>4.4880738172078547E+17</c:v>
                </c:pt>
                <c:pt idx="14">
                  <c:v>4.754679577383401E+17</c:v>
                </c:pt>
                <c:pt idx="15">
                  <c:v>4.477442277136576E+17</c:v>
                </c:pt>
                <c:pt idx="16">
                  <c:v>7.905694150420745E+17</c:v>
                </c:pt>
                <c:pt idx="17">
                  <c:v>8.9336718430189594E+17</c:v>
                </c:pt>
                <c:pt idx="18">
                  <c:v>9.4643601672025728E+17</c:v>
                </c:pt>
                <c:pt idx="19">
                  <c:v>1.3368764072005688E+18</c:v>
                </c:pt>
                <c:pt idx="20">
                  <c:v>1.2589254117941371E+18</c:v>
                </c:pt>
                <c:pt idx="21">
                  <c:v>1.9561073510427645E+18</c:v>
                </c:pt>
                <c:pt idx="22">
                  <c:v>2.5118864315094953E+18</c:v>
                </c:pt>
                <c:pt idx="23">
                  <c:v>2.8385071138685046E+18</c:v>
                </c:pt>
                <c:pt idx="24">
                  <c:v>3.007123401763522E+18</c:v>
                </c:pt>
                <c:pt idx="25">
                  <c:v>4.955620490688812E+18</c:v>
                </c:pt>
                <c:pt idx="26">
                  <c:v>5.4999999999998597E+18</c:v>
                </c:pt>
                <c:pt idx="27">
                  <c:v>8.1927177588116972E+18</c:v>
                </c:pt>
                <c:pt idx="28">
                  <c:v>9.3777328803534029E+18</c:v>
                </c:pt>
                <c:pt idx="29">
                  <c:v>8.4551487937930486E+18</c:v>
                </c:pt>
                <c:pt idx="30">
                  <c:v>7.962143411069697E+18</c:v>
                </c:pt>
                <c:pt idx="31">
                  <c:v>7.3104372274743521E+18</c:v>
                </c:pt>
                <c:pt idx="32">
                  <c:v>3.1773129388970173E+18</c:v>
                </c:pt>
                <c:pt idx="33">
                  <c:v>3.366055362905771E+18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79-429A-9ED3-BACADE6C5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861432"/>
        <c:axId val="715857168"/>
      </c:scatterChart>
      <c:valAx>
        <c:axId val="715861432"/>
        <c:scaling>
          <c:orientation val="minMax"/>
          <c:max val="10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57168"/>
        <c:crosses val="autoZero"/>
        <c:crossBetween val="midCat"/>
      </c:valAx>
      <c:valAx>
        <c:axId val="715857168"/>
        <c:scaling>
          <c:logBase val="10"/>
          <c:orientation val="minMax"/>
          <c:min val="1E+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6143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Mo' Cumulative</a:t>
            </a:r>
          </a:p>
        </c:rich>
      </c:tx>
      <c:layout>
        <c:manualLayout>
          <c:xMode val="edge"/>
          <c:yMode val="edge"/>
          <c:x val="0.3251796430010564"/>
          <c:y val="5.092592592592592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Cumulative Mo'</c:v>
          </c:tx>
          <c:marker>
            <c:symbol val="none"/>
          </c:marker>
          <c:xVal>
            <c:numRef>
              <c:f>'Section 7'!$B$3:$B$36</c:f>
              <c:numCache>
                <c:formatCode>General</c:formatCode>
                <c:ptCount val="34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  <c:pt idx="28">
                  <c:v>8.7999999999999901</c:v>
                </c:pt>
                <c:pt idx="29">
                  <c:v>8.8999999999999897</c:v>
                </c:pt>
                <c:pt idx="30">
                  <c:v>8.9999999999999893</c:v>
                </c:pt>
                <c:pt idx="31">
                  <c:v>9.0999999999999908</c:v>
                </c:pt>
                <c:pt idx="32">
                  <c:v>9.1999999999999904</c:v>
                </c:pt>
                <c:pt idx="33">
                  <c:v>9.2999999999999901</c:v>
                </c:pt>
              </c:numCache>
            </c:numRef>
          </c:xVal>
          <c:yVal>
            <c:numRef>
              <c:f>'Section 7'!$H$3:$H$36</c:f>
              <c:numCache>
                <c:formatCode>General</c:formatCode>
                <c:ptCount val="34"/>
                <c:pt idx="0">
                  <c:v>3.1473135294854324E+16</c:v>
                </c:pt>
                <c:pt idx="1">
                  <c:v>6.703872349563288E+16</c:v>
                </c:pt>
                <c:pt idx="2">
                  <c:v>1.1727645212582458E+17</c:v>
                </c:pt>
                <c:pt idx="3">
                  <c:v>1.7049846051086093E+17</c:v>
                </c:pt>
                <c:pt idx="4">
                  <c:v>2.306409285461344E+17</c:v>
                </c:pt>
                <c:pt idx="5">
                  <c:v>3.226738805160727E+17</c:v>
                </c:pt>
                <c:pt idx="6">
                  <c:v>4.1267388051607277E+17</c:v>
                </c:pt>
                <c:pt idx="7">
                  <c:v>5.2567688408589331E+17</c:v>
                </c:pt>
                <c:pt idx="8">
                  <c:v>6.8529786928340378E+17</c:v>
                </c:pt>
                <c:pt idx="9">
                  <c:v>8.8258467447191808E+17</c:v>
                </c:pt>
                <c:pt idx="10">
                  <c:v>1.0816382597486675E+18</c:v>
                </c:pt>
                <c:pt idx="11">
                  <c:v>1.3628089223438431E+18</c:v>
                </c:pt>
                <c:pt idx="12">
                  <c:v>1.6805402162335562E+18</c:v>
                </c:pt>
                <c:pt idx="13">
                  <c:v>2.1293475979543416E+18</c:v>
                </c:pt>
                <c:pt idx="14">
                  <c:v>2.6048155556926817E+18</c:v>
                </c:pt>
                <c:pt idx="15">
                  <c:v>3.0525597834063391E+18</c:v>
                </c:pt>
                <c:pt idx="16">
                  <c:v>3.8431291984484137E+18</c:v>
                </c:pt>
                <c:pt idx="17">
                  <c:v>4.7364963827503094E+18</c:v>
                </c:pt>
                <c:pt idx="18">
                  <c:v>5.6829323994705664E+18</c:v>
                </c:pt>
                <c:pt idx="19">
                  <c:v>7.0198088066711347E+18</c:v>
                </c:pt>
                <c:pt idx="20">
                  <c:v>8.2787342184652718E+18</c:v>
                </c:pt>
                <c:pt idx="21">
                  <c:v>1.0234841569508037E+19</c:v>
                </c:pt>
                <c:pt idx="22">
                  <c:v>1.2746728001017532E+19</c:v>
                </c:pt>
                <c:pt idx="23">
                  <c:v>1.5585235114886038E+19</c:v>
                </c:pt>
                <c:pt idx="24">
                  <c:v>1.8592358516649558E+19</c:v>
                </c:pt>
                <c:pt idx="25">
                  <c:v>2.3547979007338369E+19</c:v>
                </c:pt>
                <c:pt idx="26">
                  <c:v>2.904797900733823E+19</c:v>
                </c:pt>
                <c:pt idx="27">
                  <c:v>3.7240696766149927E+19</c:v>
                </c:pt>
                <c:pt idx="28">
                  <c:v>4.661842964650333E+19</c:v>
                </c:pt>
                <c:pt idx="29">
                  <c:v>5.5073578440296382E+19</c:v>
                </c:pt>
                <c:pt idx="30">
                  <c:v>6.3035721851366081E+19</c:v>
                </c:pt>
                <c:pt idx="31">
                  <c:v>7.0346159078840435E+19</c:v>
                </c:pt>
                <c:pt idx="32">
                  <c:v>7.3523472017737449E+19</c:v>
                </c:pt>
                <c:pt idx="33">
                  <c:v>7.6889527380643217E+19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D5-46FF-BC7C-7EEF19FFC42D}"/>
            </c:ext>
          </c:extLst>
        </c:ser>
        <c:ser>
          <c:idx val="1"/>
          <c:order val="1"/>
          <c:tx>
            <c:v>Target</c:v>
          </c:tx>
          <c:marker>
            <c:symbol val="none"/>
          </c:marker>
          <c:xVal>
            <c:numRef>
              <c:f>'Section 7'!$B$3:$B$36</c:f>
              <c:numCache>
                <c:formatCode>General</c:formatCode>
                <c:ptCount val="34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  <c:pt idx="28">
                  <c:v>8.7999999999999901</c:v>
                </c:pt>
                <c:pt idx="29">
                  <c:v>8.8999999999999897</c:v>
                </c:pt>
                <c:pt idx="30">
                  <c:v>8.9999999999999893</c:v>
                </c:pt>
                <c:pt idx="31">
                  <c:v>9.0999999999999908</c:v>
                </c:pt>
                <c:pt idx="32">
                  <c:v>9.1999999999999904</c:v>
                </c:pt>
                <c:pt idx="33">
                  <c:v>9.2999999999999901</c:v>
                </c:pt>
              </c:numCache>
            </c:numRef>
          </c:xVal>
          <c:yVal>
            <c:numRef>
              <c:f>'[1]Section 2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D5-46FF-BC7C-7EEF19FFC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861432"/>
        <c:axId val="715857168"/>
      </c:scatterChart>
      <c:valAx>
        <c:axId val="715861432"/>
        <c:scaling>
          <c:orientation val="minMax"/>
          <c:max val="10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57168"/>
        <c:crosses val="autoZero"/>
        <c:crossBetween val="midCat"/>
      </c:valAx>
      <c:valAx>
        <c:axId val="715857168"/>
        <c:scaling>
          <c:logBase val="10"/>
          <c:orientation val="minMax"/>
          <c:min val="1E+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6143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Mo'</a:t>
            </a:r>
            <a:r>
              <a:rPr lang="en-US" baseline="0"/>
              <a:t> C</a:t>
            </a:r>
            <a:r>
              <a:rPr lang="en-US"/>
              <a:t>umulative %</a:t>
            </a:r>
          </a:p>
        </c:rich>
      </c:tx>
      <c:layout>
        <c:manualLayout>
          <c:xMode val="edge"/>
          <c:yMode val="edge"/>
          <c:x val="0.3251796430010564"/>
          <c:y val="5.092592592592592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Cumulative MO' %</c:v>
          </c:tx>
          <c:marker>
            <c:symbol val="none"/>
          </c:marker>
          <c:xVal>
            <c:numRef>
              <c:f>'Section 7'!$B$3:$B$36</c:f>
              <c:numCache>
                <c:formatCode>General</c:formatCode>
                <c:ptCount val="34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  <c:pt idx="28">
                  <c:v>8.7999999999999901</c:v>
                </c:pt>
                <c:pt idx="29">
                  <c:v>8.8999999999999897</c:v>
                </c:pt>
                <c:pt idx="30">
                  <c:v>8.9999999999999893</c:v>
                </c:pt>
                <c:pt idx="31">
                  <c:v>9.0999999999999908</c:v>
                </c:pt>
                <c:pt idx="32">
                  <c:v>9.1999999999999904</c:v>
                </c:pt>
                <c:pt idx="33">
                  <c:v>9.2999999999999901</c:v>
                </c:pt>
              </c:numCache>
            </c:numRef>
          </c:xVal>
          <c:yVal>
            <c:numRef>
              <c:f>'Section 7'!$I$3:$I$36</c:f>
              <c:numCache>
                <c:formatCode>0%</c:formatCode>
                <c:ptCount val="34"/>
                <c:pt idx="0">
                  <c:v>4.0932928536607994E-4</c:v>
                </c:pt>
                <c:pt idx="1">
                  <c:v>8.7188367232063054E-4</c:v>
                </c:pt>
                <c:pt idx="2">
                  <c:v>1.5252591103238943E-3</c:v>
                </c:pt>
                <c:pt idx="3">
                  <c:v>2.2174471130093532E-3</c:v>
                </c:pt>
                <c:pt idx="4">
                  <c:v>2.9996403463938806E-3</c:v>
                </c:pt>
                <c:pt idx="5">
                  <c:v>4.196590764808176E-3</c:v>
                </c:pt>
                <c:pt idx="6">
                  <c:v>5.3671012760050148E-3</c:v>
                </c:pt>
                <c:pt idx="7">
                  <c:v>6.836781314619335E-3</c:v>
                </c:pt>
                <c:pt idx="8">
                  <c:v>8.9127595477446787E-3</c:v>
                </c:pt>
                <c:pt idx="9">
                  <c:v>1.1478607094340223E-2</c:v>
                </c:pt>
                <c:pt idx="10">
                  <c:v>1.4067432803871906E-2</c:v>
                </c:pt>
                <c:pt idx="11">
                  <c:v>1.7724246315070049E-2</c:v>
                </c:pt>
                <c:pt idx="12">
                  <c:v>2.185655541767095E-2</c:v>
                </c:pt>
                <c:pt idx="13">
                  <c:v>2.7693597171081073E-2</c:v>
                </c:pt>
                <c:pt idx="14">
                  <c:v>3.3877377640747976E-2</c:v>
                </c:pt>
                <c:pt idx="15">
                  <c:v>3.9700592361487382E-2</c:v>
                </c:pt>
                <c:pt idx="16">
                  <c:v>4.9982479140792763E-2</c:v>
                </c:pt>
                <c:pt idx="17">
                  <c:v>6.1601320025056007E-2</c:v>
                </c:pt>
                <c:pt idx="18">
                  <c:v>7.3910356755570755E-2</c:v>
                </c:pt>
                <c:pt idx="19">
                  <c:v>9.1297333275563317E-2</c:v>
                </c:pt>
                <c:pt idx="20">
                  <c:v>0.10767050469020605</c:v>
                </c:pt>
                <c:pt idx="21">
                  <c:v>0.13311099597270559</c:v>
                </c:pt>
                <c:pt idx="22">
                  <c:v>0.16577976787286763</c:v>
                </c:pt>
                <c:pt idx="23">
                  <c:v>0.20269646134942415</c:v>
                </c:pt>
                <c:pt idx="24">
                  <c:v>0.24180612301864854</c:v>
                </c:pt>
                <c:pt idx="25">
                  <c:v>0.30625729939480062</c:v>
                </c:pt>
                <c:pt idx="26">
                  <c:v>0.37778849730127229</c:v>
                </c:pt>
                <c:pt idx="27">
                  <c:v>0.48434030010080664</c:v>
                </c:pt>
                <c:pt idx="28">
                  <c:v>0.6063040212969163</c:v>
                </c:pt>
                <c:pt idx="29">
                  <c:v>0.71626891615100552</c:v>
                </c:pt>
                <c:pt idx="30">
                  <c:v>0.8198219445322692</c:v>
                </c:pt>
                <c:pt idx="31">
                  <c:v>0.91489909582341822</c:v>
                </c:pt>
                <c:pt idx="32">
                  <c:v>0.95622218684942561</c:v>
                </c:pt>
                <c:pt idx="3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82-4380-A71D-1A460DE24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861432"/>
        <c:axId val="715857168"/>
      </c:scatterChart>
      <c:valAx>
        <c:axId val="715861432"/>
        <c:scaling>
          <c:orientation val="minMax"/>
          <c:max val="10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57168"/>
        <c:crosses val="autoZero"/>
        <c:crossBetween val="midCat"/>
      </c:valAx>
      <c:valAx>
        <c:axId val="7158571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6143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402079858952426E-2"/>
          <c:y val="4.2869070831879477E-2"/>
          <c:w val="0.89967198211483912"/>
          <c:h val="0.9172865002232010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'Section 7'!$C$42</c:f>
              <c:strCache>
                <c:ptCount val="1"/>
                <c:pt idx="0">
                  <c:v>ESR-U+A-U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'Section 7'!$B$3:$B$36</c:f>
              <c:numCache>
                <c:formatCode>General</c:formatCode>
                <c:ptCount val="34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  <c:pt idx="28">
                  <c:v>8.7999999999999901</c:v>
                </c:pt>
                <c:pt idx="29">
                  <c:v>8.8999999999999897</c:v>
                </c:pt>
                <c:pt idx="30">
                  <c:v>8.9999999999999893</c:v>
                </c:pt>
                <c:pt idx="31">
                  <c:v>9.0999999999999908</c:v>
                </c:pt>
                <c:pt idx="32">
                  <c:v>9.1999999999999904</c:v>
                </c:pt>
                <c:pt idx="33">
                  <c:v>9.2999999999999901</c:v>
                </c:pt>
              </c:numCache>
            </c:numRef>
          </c:xVal>
          <c:yVal>
            <c:numRef>
              <c:f>'Section 7'!$O$3:$O$36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1D-4322-B814-D373F5D97FF4}"/>
            </c:ext>
          </c:extLst>
        </c:ser>
        <c:ser>
          <c:idx val="1"/>
          <c:order val="1"/>
          <c:tx>
            <c:strRef>
              <c:f>'Section 7'!$C$43</c:f>
              <c:strCache>
                <c:ptCount val="1"/>
                <c:pt idx="0">
                  <c:v>ESR-U+A-P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'Section 7'!$B$3:$B$36</c:f>
              <c:numCache>
                <c:formatCode>General</c:formatCode>
                <c:ptCount val="34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  <c:pt idx="28">
                  <c:v>8.7999999999999901</c:v>
                </c:pt>
                <c:pt idx="29">
                  <c:v>8.8999999999999897</c:v>
                </c:pt>
                <c:pt idx="30">
                  <c:v>8.9999999999999893</c:v>
                </c:pt>
                <c:pt idx="31">
                  <c:v>9.0999999999999908</c:v>
                </c:pt>
                <c:pt idx="32">
                  <c:v>9.1999999999999904</c:v>
                </c:pt>
                <c:pt idx="33">
                  <c:v>9.2999999999999901</c:v>
                </c:pt>
              </c:numCache>
            </c:numRef>
          </c:xVal>
          <c:yVal>
            <c:numRef>
              <c:f>'Section 7'!$V$3:$V$36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1D-4322-B814-D373F5D97FF4}"/>
            </c:ext>
          </c:extLst>
        </c:ser>
        <c:ser>
          <c:idx val="2"/>
          <c:order val="2"/>
          <c:tx>
            <c:strRef>
              <c:f>'Section 7'!$C$44</c:f>
              <c:strCache>
                <c:ptCount val="1"/>
                <c:pt idx="0">
                  <c:v>ESR-U+A-L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'Section 7'!$B$3:$B$36</c:f>
              <c:numCache>
                <c:formatCode>General</c:formatCode>
                <c:ptCount val="34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  <c:pt idx="28">
                  <c:v>8.7999999999999901</c:v>
                </c:pt>
                <c:pt idx="29">
                  <c:v>8.8999999999999897</c:v>
                </c:pt>
                <c:pt idx="30">
                  <c:v>8.9999999999999893</c:v>
                </c:pt>
                <c:pt idx="31">
                  <c:v>9.0999999999999908</c:v>
                </c:pt>
                <c:pt idx="32">
                  <c:v>9.1999999999999904</c:v>
                </c:pt>
                <c:pt idx="33">
                  <c:v>9.2999999999999901</c:v>
                </c:pt>
              </c:numCache>
            </c:numRef>
          </c:xVal>
          <c:yVal>
            <c:numRef>
              <c:f>'Section 7'!$AC$3:$AC$36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1D-4322-B814-D373F5D97FF4}"/>
            </c:ext>
          </c:extLst>
        </c:ser>
        <c:ser>
          <c:idx val="3"/>
          <c:order val="3"/>
          <c:tx>
            <c:strRef>
              <c:f>'Section 7'!$C$45</c:f>
              <c:strCache>
                <c:ptCount val="1"/>
                <c:pt idx="0">
                  <c:v>ESR-P+A-U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'Section 7'!$B$3:$B$36</c:f>
              <c:numCache>
                <c:formatCode>General</c:formatCode>
                <c:ptCount val="34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  <c:pt idx="28">
                  <c:v>8.7999999999999901</c:v>
                </c:pt>
                <c:pt idx="29">
                  <c:v>8.8999999999999897</c:v>
                </c:pt>
                <c:pt idx="30">
                  <c:v>8.9999999999999893</c:v>
                </c:pt>
                <c:pt idx="31">
                  <c:v>9.0999999999999908</c:v>
                </c:pt>
                <c:pt idx="32">
                  <c:v>9.1999999999999904</c:v>
                </c:pt>
                <c:pt idx="33">
                  <c:v>9.2999999999999901</c:v>
                </c:pt>
              </c:numCache>
            </c:numRef>
          </c:xVal>
          <c:yVal>
            <c:numRef>
              <c:f>'Section 7'!$AJ$3:$AJ$36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D1D-4322-B814-D373F5D97FF4}"/>
            </c:ext>
          </c:extLst>
        </c:ser>
        <c:ser>
          <c:idx val="4"/>
          <c:order val="4"/>
          <c:tx>
            <c:strRef>
              <c:f>'Section 7'!$C$46</c:f>
              <c:strCache>
                <c:ptCount val="1"/>
                <c:pt idx="0">
                  <c:v>ESR-P+A-P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'Section 7'!$B$3:$B$36</c:f>
              <c:numCache>
                <c:formatCode>General</c:formatCode>
                <c:ptCount val="34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  <c:pt idx="28">
                  <c:v>8.7999999999999901</c:v>
                </c:pt>
                <c:pt idx="29">
                  <c:v>8.8999999999999897</c:v>
                </c:pt>
                <c:pt idx="30">
                  <c:v>8.9999999999999893</c:v>
                </c:pt>
                <c:pt idx="31">
                  <c:v>9.0999999999999908</c:v>
                </c:pt>
                <c:pt idx="32">
                  <c:v>9.1999999999999904</c:v>
                </c:pt>
                <c:pt idx="33">
                  <c:v>9.2999999999999901</c:v>
                </c:pt>
              </c:numCache>
            </c:numRef>
          </c:xVal>
          <c:yVal>
            <c:numRef>
              <c:f>'Section 7'!$AQ$3:$AQ$36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D1D-4322-B814-D373F5D97FF4}"/>
            </c:ext>
          </c:extLst>
        </c:ser>
        <c:ser>
          <c:idx val="5"/>
          <c:order val="5"/>
          <c:tx>
            <c:strRef>
              <c:f>'Section 7'!$C$47</c:f>
              <c:strCache>
                <c:ptCount val="1"/>
                <c:pt idx="0">
                  <c:v>ESR-P+A-L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'Section 7'!$B$3:$B$36</c:f>
              <c:numCache>
                <c:formatCode>General</c:formatCode>
                <c:ptCount val="34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  <c:pt idx="28">
                  <c:v>8.7999999999999901</c:v>
                </c:pt>
                <c:pt idx="29">
                  <c:v>8.8999999999999897</c:v>
                </c:pt>
                <c:pt idx="30">
                  <c:v>8.9999999999999893</c:v>
                </c:pt>
                <c:pt idx="31">
                  <c:v>9.0999999999999908</c:v>
                </c:pt>
                <c:pt idx="32">
                  <c:v>9.1999999999999904</c:v>
                </c:pt>
                <c:pt idx="33">
                  <c:v>9.2999999999999901</c:v>
                </c:pt>
              </c:numCache>
            </c:numRef>
          </c:xVal>
          <c:yVal>
            <c:numRef>
              <c:f>'Section 7'!$AX$3:$AX$36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D1D-4322-B814-D373F5D97FF4}"/>
            </c:ext>
          </c:extLst>
        </c:ser>
        <c:ser>
          <c:idx val="6"/>
          <c:order val="6"/>
          <c:tx>
            <c:strRef>
              <c:f>'Section 7'!$C$48</c:f>
              <c:strCache>
                <c:ptCount val="1"/>
                <c:pt idx="0">
                  <c:v>ESR-L+A-U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'Section 7'!$B$3:$B$36</c:f>
              <c:numCache>
                <c:formatCode>General</c:formatCode>
                <c:ptCount val="34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  <c:pt idx="28">
                  <c:v>8.7999999999999901</c:v>
                </c:pt>
                <c:pt idx="29">
                  <c:v>8.8999999999999897</c:v>
                </c:pt>
                <c:pt idx="30">
                  <c:v>8.9999999999999893</c:v>
                </c:pt>
                <c:pt idx="31">
                  <c:v>9.0999999999999908</c:v>
                </c:pt>
                <c:pt idx="32">
                  <c:v>9.1999999999999904</c:v>
                </c:pt>
                <c:pt idx="33">
                  <c:v>9.2999999999999901</c:v>
                </c:pt>
              </c:numCache>
            </c:numRef>
          </c:xVal>
          <c:yVal>
            <c:numRef>
              <c:f>'Section 7'!$BE$3:$BE$36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D1D-4322-B814-D373F5D97FF4}"/>
            </c:ext>
          </c:extLst>
        </c:ser>
        <c:ser>
          <c:idx val="7"/>
          <c:order val="7"/>
          <c:tx>
            <c:strRef>
              <c:f>'Section 7'!$C$49</c:f>
              <c:strCache>
                <c:ptCount val="1"/>
                <c:pt idx="0">
                  <c:v>ESR-L+A-P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'Section 7'!$B$3:$B$36</c:f>
              <c:numCache>
                <c:formatCode>General</c:formatCode>
                <c:ptCount val="34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  <c:pt idx="28">
                  <c:v>8.7999999999999901</c:v>
                </c:pt>
                <c:pt idx="29">
                  <c:v>8.8999999999999897</c:v>
                </c:pt>
                <c:pt idx="30">
                  <c:v>8.9999999999999893</c:v>
                </c:pt>
                <c:pt idx="31">
                  <c:v>9.0999999999999908</c:v>
                </c:pt>
                <c:pt idx="32">
                  <c:v>9.1999999999999904</c:v>
                </c:pt>
                <c:pt idx="33">
                  <c:v>9.2999999999999901</c:v>
                </c:pt>
              </c:numCache>
            </c:numRef>
          </c:xVal>
          <c:yVal>
            <c:numRef>
              <c:f>'Section 7'!$BL$3:$BL$36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D1D-4322-B814-D373F5D97FF4}"/>
            </c:ext>
          </c:extLst>
        </c:ser>
        <c:ser>
          <c:idx val="8"/>
          <c:order val="8"/>
          <c:tx>
            <c:strRef>
              <c:f>'Section 7'!$C$50</c:f>
              <c:strCache>
                <c:ptCount val="1"/>
                <c:pt idx="0">
                  <c:v>ESR-L+A-L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'Section 7'!$B$3:$B$36</c:f>
              <c:numCache>
                <c:formatCode>General</c:formatCode>
                <c:ptCount val="34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  <c:pt idx="28">
                  <c:v>8.7999999999999901</c:v>
                </c:pt>
                <c:pt idx="29">
                  <c:v>8.8999999999999897</c:v>
                </c:pt>
                <c:pt idx="30">
                  <c:v>8.9999999999999893</c:v>
                </c:pt>
                <c:pt idx="31">
                  <c:v>9.0999999999999908</c:v>
                </c:pt>
                <c:pt idx="32">
                  <c:v>9.1999999999999904</c:v>
                </c:pt>
                <c:pt idx="33">
                  <c:v>9.2999999999999901</c:v>
                </c:pt>
              </c:numCache>
            </c:numRef>
          </c:xVal>
          <c:yVal>
            <c:numRef>
              <c:f>'Section 7'!$BS$3:$BS$36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D1D-4322-B814-D373F5D97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609136"/>
        <c:axId val="1142605856"/>
      </c:scatterChart>
      <c:valAx>
        <c:axId val="1142609136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605856"/>
        <c:crossesAt val="1.0000000000000004E-5"/>
        <c:crossBetween val="midCat"/>
      </c:valAx>
      <c:valAx>
        <c:axId val="1142605856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60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MFD</a:t>
            </a:r>
            <a:r>
              <a:rPr lang="en-US" baseline="0"/>
              <a:t> non cumulative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MFD-non cumulative</c:v>
          </c:tx>
          <c:marker>
            <c:symbol val="none"/>
          </c:marker>
          <c:xVal>
            <c:numRef>
              <c:f>'Section 8'!$B$3:$B$30</c:f>
              <c:numCache>
                <c:formatCode>General</c:formatCode>
                <c:ptCount val="28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</c:numCache>
            </c:numRef>
          </c:xVal>
          <c:yVal>
            <c:numRef>
              <c:f>'Section 8'!$D$3:$D$30</c:f>
              <c:numCache>
                <c:formatCode>General</c:formatCode>
                <c:ptCount val="28"/>
                <c:pt idx="0">
                  <c:v>1.0000000000000009E-2</c:v>
                </c:pt>
                <c:pt idx="1">
                  <c:v>9.999999999999995E-3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6.9999999999999993E-3</c:v>
                </c:pt>
                <c:pt idx="5">
                  <c:v>4.9999999999999975E-3</c:v>
                </c:pt>
                <c:pt idx="6">
                  <c:v>4.5000000000000005E-3</c:v>
                </c:pt>
                <c:pt idx="7">
                  <c:v>3.4999999999999996E-3</c:v>
                </c:pt>
                <c:pt idx="8">
                  <c:v>3.0000000000000027E-3</c:v>
                </c:pt>
                <c:pt idx="9">
                  <c:v>2.9999999999999992E-3</c:v>
                </c:pt>
                <c:pt idx="10">
                  <c:v>1.9999999999999983E-3</c:v>
                </c:pt>
                <c:pt idx="11">
                  <c:v>2.0000000000000018E-3</c:v>
                </c:pt>
                <c:pt idx="12">
                  <c:v>2E-3</c:v>
                </c:pt>
                <c:pt idx="13">
                  <c:v>1.4999999999999996E-3</c:v>
                </c:pt>
                <c:pt idx="14">
                  <c:v>1.4999999999999996E-3</c:v>
                </c:pt>
                <c:pt idx="15">
                  <c:v>1.0000000000000009E-3</c:v>
                </c:pt>
                <c:pt idx="16">
                  <c:v>9.9999999999999915E-4</c:v>
                </c:pt>
                <c:pt idx="17">
                  <c:v>1E-3</c:v>
                </c:pt>
                <c:pt idx="18">
                  <c:v>1E-3</c:v>
                </c:pt>
                <c:pt idx="19">
                  <c:v>8.0000000000000036E-4</c:v>
                </c:pt>
                <c:pt idx="20">
                  <c:v>1.1999999999999997E-3</c:v>
                </c:pt>
                <c:pt idx="21">
                  <c:v>1.2000000000000001E-3</c:v>
                </c:pt>
                <c:pt idx="22">
                  <c:v>1E-3</c:v>
                </c:pt>
                <c:pt idx="23">
                  <c:v>7.9999999999999993E-4</c:v>
                </c:pt>
                <c:pt idx="24">
                  <c:v>4.8000000000000007E-4</c:v>
                </c:pt>
                <c:pt idx="25">
                  <c:v>3.1999999999999997E-4</c:v>
                </c:pt>
                <c:pt idx="26">
                  <c:v>1.2E-4</c:v>
                </c:pt>
                <c:pt idx="27">
                  <c:v>8.0000000000000007E-5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C9-43FB-B188-CDBF32AF7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861432"/>
        <c:axId val="715857168"/>
      </c:scatterChart>
      <c:valAx>
        <c:axId val="715861432"/>
        <c:scaling>
          <c:orientation val="minMax"/>
          <c:max val="10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57168"/>
        <c:crosses val="autoZero"/>
        <c:crossBetween val="midCat"/>
      </c:valAx>
      <c:valAx>
        <c:axId val="71585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6143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MFD Cumulative</a:t>
            </a:r>
          </a:p>
        </c:rich>
      </c:tx>
      <c:layout>
        <c:manualLayout>
          <c:xMode val="edge"/>
          <c:yMode val="edge"/>
          <c:x val="0.34324217167581733"/>
          <c:y val="6.481481481481481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MFD cumulative</c:v>
          </c:tx>
          <c:marker>
            <c:symbol val="none"/>
          </c:marker>
          <c:xVal>
            <c:numRef>
              <c:f>'Section 2'!$B$3:$B$39</c:f>
              <c:numCache>
                <c:formatCode>General</c:formatCode>
                <c:ptCount val="37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  <c:pt idx="28">
                  <c:v>8.7999999999999901</c:v>
                </c:pt>
                <c:pt idx="29">
                  <c:v>8.8999999999999897</c:v>
                </c:pt>
                <c:pt idx="30">
                  <c:v>8.9999999999999893</c:v>
                </c:pt>
                <c:pt idx="31">
                  <c:v>9.0999999999999908</c:v>
                </c:pt>
                <c:pt idx="32">
                  <c:v>9.1999999999999904</c:v>
                </c:pt>
                <c:pt idx="33">
                  <c:v>9.2999999999999901</c:v>
                </c:pt>
                <c:pt idx="34">
                  <c:v>9.3999999999999897</c:v>
                </c:pt>
                <c:pt idx="35">
                  <c:v>9.4999999999999893</c:v>
                </c:pt>
                <c:pt idx="36">
                  <c:v>9.5999999999999908</c:v>
                </c:pt>
              </c:numCache>
            </c:numRef>
          </c:xVal>
          <c:yVal>
            <c:numRef>
              <c:f>'Section 2'!$C$3:$C$39</c:f>
              <c:numCache>
                <c:formatCode>General</c:formatCode>
                <c:ptCount val="37"/>
                <c:pt idx="0">
                  <c:v>0.8</c:v>
                </c:pt>
                <c:pt idx="1">
                  <c:v>0.67</c:v>
                </c:pt>
                <c:pt idx="2">
                  <c:v>0.56999999999999995</c:v>
                </c:pt>
                <c:pt idx="3">
                  <c:v>0.48</c:v>
                </c:pt>
                <c:pt idx="4">
                  <c:v>0.4</c:v>
                </c:pt>
                <c:pt idx="5">
                  <c:v>0.34</c:v>
                </c:pt>
                <c:pt idx="6">
                  <c:v>0.28999999999999998</c:v>
                </c:pt>
                <c:pt idx="7">
                  <c:v>0.24</c:v>
                </c:pt>
                <c:pt idx="8">
                  <c:v>0.2</c:v>
                </c:pt>
                <c:pt idx="9">
                  <c:v>0.16</c:v>
                </c:pt>
                <c:pt idx="10">
                  <c:v>0.14000000000000001</c:v>
                </c:pt>
                <c:pt idx="11">
                  <c:v>0.12</c:v>
                </c:pt>
                <c:pt idx="12">
                  <c:v>0.1</c:v>
                </c:pt>
                <c:pt idx="13">
                  <c:v>0.08</c:v>
                </c:pt>
                <c:pt idx="14">
                  <c:v>6.8000000000000005E-2</c:v>
                </c:pt>
                <c:pt idx="15">
                  <c:v>5.8000000000000003E-2</c:v>
                </c:pt>
                <c:pt idx="16">
                  <c:v>4.8000000000000001E-2</c:v>
                </c:pt>
                <c:pt idx="17">
                  <c:v>0.04</c:v>
                </c:pt>
                <c:pt idx="18">
                  <c:v>3.3000000000000002E-2</c:v>
                </c:pt>
                <c:pt idx="19">
                  <c:v>2.8000000000000001E-2</c:v>
                </c:pt>
                <c:pt idx="20">
                  <c:v>2.3E-2</c:v>
                </c:pt>
                <c:pt idx="21">
                  <c:v>1.9E-2</c:v>
                </c:pt>
                <c:pt idx="22">
                  <c:v>1.6E-2</c:v>
                </c:pt>
                <c:pt idx="23">
                  <c:v>1.2999999999999999E-2</c:v>
                </c:pt>
                <c:pt idx="24">
                  <c:v>1.0999999999999999E-2</c:v>
                </c:pt>
                <c:pt idx="25">
                  <c:v>8.9999999999999993E-3</c:v>
                </c:pt>
                <c:pt idx="26">
                  <c:v>7.3000000000000001E-3</c:v>
                </c:pt>
                <c:pt idx="27">
                  <c:v>6.0000000000000001E-3</c:v>
                </c:pt>
                <c:pt idx="28">
                  <c:v>4.7999999999999996E-3</c:v>
                </c:pt>
                <c:pt idx="29">
                  <c:v>3.8E-3</c:v>
                </c:pt>
                <c:pt idx="30">
                  <c:v>2.8E-3</c:v>
                </c:pt>
                <c:pt idx="31">
                  <c:v>2E-3</c:v>
                </c:pt>
                <c:pt idx="32">
                  <c:v>1.1999999999999999E-3</c:v>
                </c:pt>
                <c:pt idx="33">
                  <c:v>6.8000000000000005E-4</c:v>
                </c:pt>
                <c:pt idx="34">
                  <c:v>3.2000000000000003E-4</c:v>
                </c:pt>
                <c:pt idx="35">
                  <c:v>1.2999999999999999E-4</c:v>
                </c:pt>
                <c:pt idx="36">
                  <c:v>5.0000000000000002E-5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02-410B-BA1E-A6E4B6CDD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861432"/>
        <c:axId val="715857168"/>
      </c:scatterChart>
      <c:valAx>
        <c:axId val="715861432"/>
        <c:scaling>
          <c:orientation val="minMax"/>
          <c:max val="10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57168"/>
        <c:crosses val="autoZero"/>
        <c:crossBetween val="midCat"/>
      </c:valAx>
      <c:valAx>
        <c:axId val="71585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6143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MFD Cumulative</a:t>
            </a:r>
          </a:p>
        </c:rich>
      </c:tx>
      <c:layout>
        <c:manualLayout>
          <c:xMode val="edge"/>
          <c:yMode val="edge"/>
          <c:x val="0.3733444807405556"/>
          <c:y val="6.481481481481481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MFD cumulative</c:v>
          </c:tx>
          <c:marker>
            <c:symbol val="none"/>
          </c:marker>
          <c:xVal>
            <c:numRef>
              <c:f>'Section 8'!$B$3:$B$30</c:f>
              <c:numCache>
                <c:formatCode>General</c:formatCode>
                <c:ptCount val="28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</c:numCache>
            </c:numRef>
          </c:xVal>
          <c:yVal>
            <c:numRef>
              <c:f>'Section 8'!$C$3:$C$30</c:f>
              <c:numCache>
                <c:formatCode>General</c:formatCode>
                <c:ptCount val="28"/>
                <c:pt idx="0">
                  <c:v>8.5000000000000006E-2</c:v>
                </c:pt>
                <c:pt idx="1">
                  <c:v>7.4999999999999997E-2</c:v>
                </c:pt>
                <c:pt idx="2">
                  <c:v>6.5000000000000002E-2</c:v>
                </c:pt>
                <c:pt idx="3">
                  <c:v>5.5E-2</c:v>
                </c:pt>
                <c:pt idx="4">
                  <c:v>4.4999999999999998E-2</c:v>
                </c:pt>
                <c:pt idx="5">
                  <c:v>3.7999999999999999E-2</c:v>
                </c:pt>
                <c:pt idx="6">
                  <c:v>3.3000000000000002E-2</c:v>
                </c:pt>
                <c:pt idx="7">
                  <c:v>2.8500000000000001E-2</c:v>
                </c:pt>
                <c:pt idx="8">
                  <c:v>2.5000000000000001E-2</c:v>
                </c:pt>
                <c:pt idx="9">
                  <c:v>2.1999999999999999E-2</c:v>
                </c:pt>
                <c:pt idx="10">
                  <c:v>1.9E-2</c:v>
                </c:pt>
                <c:pt idx="11">
                  <c:v>1.7000000000000001E-2</c:v>
                </c:pt>
                <c:pt idx="12">
                  <c:v>1.4999999999999999E-2</c:v>
                </c:pt>
                <c:pt idx="13">
                  <c:v>1.2999999999999999E-2</c:v>
                </c:pt>
                <c:pt idx="14">
                  <c:v>1.15E-2</c:v>
                </c:pt>
                <c:pt idx="15">
                  <c:v>0.01</c:v>
                </c:pt>
                <c:pt idx="16">
                  <c:v>8.9999999999999993E-3</c:v>
                </c:pt>
                <c:pt idx="17">
                  <c:v>8.0000000000000002E-3</c:v>
                </c:pt>
                <c:pt idx="18">
                  <c:v>7.0000000000000001E-3</c:v>
                </c:pt>
                <c:pt idx="19">
                  <c:v>6.0000000000000001E-3</c:v>
                </c:pt>
                <c:pt idx="20">
                  <c:v>5.1999999999999998E-3</c:v>
                </c:pt>
                <c:pt idx="21">
                  <c:v>4.0000000000000001E-3</c:v>
                </c:pt>
                <c:pt idx="22">
                  <c:v>2.8E-3</c:v>
                </c:pt>
                <c:pt idx="23">
                  <c:v>1.8E-3</c:v>
                </c:pt>
                <c:pt idx="24">
                  <c:v>1E-3</c:v>
                </c:pt>
                <c:pt idx="25">
                  <c:v>5.1999999999999995E-4</c:v>
                </c:pt>
                <c:pt idx="26">
                  <c:v>2.0000000000000001E-4</c:v>
                </c:pt>
                <c:pt idx="27">
                  <c:v>8.0000000000000007E-5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DE-4AE2-A6E0-243B12287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861432"/>
        <c:axId val="715857168"/>
      </c:scatterChart>
      <c:valAx>
        <c:axId val="715861432"/>
        <c:scaling>
          <c:orientation val="minMax"/>
          <c:max val="10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57168"/>
        <c:crosses val="autoZero"/>
        <c:crossBetween val="midCat"/>
      </c:valAx>
      <c:valAx>
        <c:axId val="71585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6143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Mo' Non-cumulative</a:t>
            </a:r>
          </a:p>
        </c:rich>
      </c:tx>
      <c:layout>
        <c:manualLayout>
          <c:xMode val="edge"/>
          <c:yMode val="edge"/>
          <c:x val="0.3251796430010564"/>
          <c:y val="5.092592592592592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Cumulative Mo'</c:v>
          </c:tx>
          <c:marker>
            <c:symbol val="none"/>
          </c:marker>
          <c:xVal>
            <c:numRef>
              <c:f>'Section 8'!$B$3:$B$30</c:f>
              <c:numCache>
                <c:formatCode>General</c:formatCode>
                <c:ptCount val="28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</c:numCache>
            </c:numRef>
          </c:xVal>
          <c:yVal>
            <c:numRef>
              <c:f>'Section 8'!$G$3:$G$30</c:f>
              <c:numCache>
                <c:formatCode>General</c:formatCode>
                <c:ptCount val="28"/>
                <c:pt idx="0">
                  <c:v>1.2589254117941744E+16</c:v>
                </c:pt>
                <c:pt idx="1">
                  <c:v>1.7782794100389278E+16</c:v>
                </c:pt>
                <c:pt idx="2">
                  <c:v>2.5118864315095852E+16</c:v>
                </c:pt>
                <c:pt idx="3">
                  <c:v>3.5481338923357568E+16</c:v>
                </c:pt>
                <c:pt idx="4">
                  <c:v>3.5083106353909524E+16</c:v>
                </c:pt>
                <c:pt idx="5">
                  <c:v>3.5397289219207044E+16</c:v>
                </c:pt>
                <c:pt idx="6">
                  <c:v>4.5000000000000008E+16</c:v>
                </c:pt>
                <c:pt idx="7">
                  <c:v>4.9438814061796488E+16</c:v>
                </c:pt>
                <c:pt idx="8">
                  <c:v>5.9857869449066464E+16</c:v>
                </c:pt>
                <c:pt idx="9">
                  <c:v>8.4551487937934704E+16</c:v>
                </c:pt>
                <c:pt idx="10">
                  <c:v>7.9621434110699744E+16</c:v>
                </c:pt>
                <c:pt idx="11">
                  <c:v>1.1246826503807027E+17</c:v>
                </c:pt>
                <c:pt idx="12">
                  <c:v>1.5886564694485658E+17</c:v>
                </c:pt>
                <c:pt idx="13">
                  <c:v>1.6830276814529453E+17</c:v>
                </c:pt>
                <c:pt idx="14">
                  <c:v>2.3773397886917005E+17</c:v>
                </c:pt>
                <c:pt idx="15">
                  <c:v>2.238721138568288E+17</c:v>
                </c:pt>
                <c:pt idx="16">
                  <c:v>3.162277660168297E+17</c:v>
                </c:pt>
                <c:pt idx="17">
                  <c:v>4.4668359215094797E+17</c:v>
                </c:pt>
                <c:pt idx="18">
                  <c:v>6.3095734448017101E+17</c:v>
                </c:pt>
                <c:pt idx="19">
                  <c:v>7.1300075050697062E+17</c:v>
                </c:pt>
                <c:pt idx="20">
                  <c:v>1.5107104941529641E+18</c:v>
                </c:pt>
                <c:pt idx="21">
                  <c:v>2.1339352920466534E+18</c:v>
                </c:pt>
                <c:pt idx="22">
                  <c:v>2.5118864315094953E+18</c:v>
                </c:pt>
                <c:pt idx="23">
                  <c:v>2.838507113868503E+18</c:v>
                </c:pt>
                <c:pt idx="24">
                  <c:v>2.4056987214108186E+18</c:v>
                </c:pt>
                <c:pt idx="25">
                  <c:v>2.2654265100291707E+18</c:v>
                </c:pt>
                <c:pt idx="26">
                  <c:v>1.1999999999999695E+18</c:v>
                </c:pt>
                <c:pt idx="27">
                  <c:v>1.1300300356981652E+18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49-4A15-929C-FBDD73CF096B}"/>
            </c:ext>
          </c:extLst>
        </c:ser>
        <c:ser>
          <c:idx val="0"/>
          <c:order val="1"/>
          <c:tx>
            <c:v>Cumulative Mo'</c:v>
          </c:tx>
          <c:marker>
            <c:symbol val="none"/>
          </c:marker>
          <c:xVal>
            <c:numRef>
              <c:f>'Section 8'!$B$3:$B$30</c:f>
              <c:numCache>
                <c:formatCode>General</c:formatCode>
                <c:ptCount val="28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</c:numCache>
            </c:numRef>
          </c:xVal>
          <c:yVal>
            <c:numRef>
              <c:f>'Section 8'!$G$3:$G$30</c:f>
              <c:numCache>
                <c:formatCode>General</c:formatCode>
                <c:ptCount val="28"/>
                <c:pt idx="0">
                  <c:v>1.2589254117941744E+16</c:v>
                </c:pt>
                <c:pt idx="1">
                  <c:v>1.7782794100389278E+16</c:v>
                </c:pt>
                <c:pt idx="2">
                  <c:v>2.5118864315095852E+16</c:v>
                </c:pt>
                <c:pt idx="3">
                  <c:v>3.5481338923357568E+16</c:v>
                </c:pt>
                <c:pt idx="4">
                  <c:v>3.5083106353909524E+16</c:v>
                </c:pt>
                <c:pt idx="5">
                  <c:v>3.5397289219207044E+16</c:v>
                </c:pt>
                <c:pt idx="6">
                  <c:v>4.5000000000000008E+16</c:v>
                </c:pt>
                <c:pt idx="7">
                  <c:v>4.9438814061796488E+16</c:v>
                </c:pt>
                <c:pt idx="8">
                  <c:v>5.9857869449066464E+16</c:v>
                </c:pt>
                <c:pt idx="9">
                  <c:v>8.4551487937934704E+16</c:v>
                </c:pt>
                <c:pt idx="10">
                  <c:v>7.9621434110699744E+16</c:v>
                </c:pt>
                <c:pt idx="11">
                  <c:v>1.1246826503807027E+17</c:v>
                </c:pt>
                <c:pt idx="12">
                  <c:v>1.5886564694485658E+17</c:v>
                </c:pt>
                <c:pt idx="13">
                  <c:v>1.6830276814529453E+17</c:v>
                </c:pt>
                <c:pt idx="14">
                  <c:v>2.3773397886917005E+17</c:v>
                </c:pt>
                <c:pt idx="15">
                  <c:v>2.238721138568288E+17</c:v>
                </c:pt>
                <c:pt idx="16">
                  <c:v>3.162277660168297E+17</c:v>
                </c:pt>
                <c:pt idx="17">
                  <c:v>4.4668359215094797E+17</c:v>
                </c:pt>
                <c:pt idx="18">
                  <c:v>6.3095734448017101E+17</c:v>
                </c:pt>
                <c:pt idx="19">
                  <c:v>7.1300075050697062E+17</c:v>
                </c:pt>
                <c:pt idx="20">
                  <c:v>1.5107104941529641E+18</c:v>
                </c:pt>
                <c:pt idx="21">
                  <c:v>2.1339352920466534E+18</c:v>
                </c:pt>
                <c:pt idx="22">
                  <c:v>2.5118864315094953E+18</c:v>
                </c:pt>
                <c:pt idx="23">
                  <c:v>2.838507113868503E+18</c:v>
                </c:pt>
                <c:pt idx="24">
                  <c:v>2.4056987214108186E+18</c:v>
                </c:pt>
                <c:pt idx="25">
                  <c:v>2.2654265100291707E+18</c:v>
                </c:pt>
                <c:pt idx="26">
                  <c:v>1.1999999999999695E+18</c:v>
                </c:pt>
                <c:pt idx="27">
                  <c:v>1.1300300356981652E+18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49-4A15-929C-FBDD73CF0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861432"/>
        <c:axId val="715857168"/>
      </c:scatterChart>
      <c:valAx>
        <c:axId val="715861432"/>
        <c:scaling>
          <c:orientation val="minMax"/>
          <c:max val="10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57168"/>
        <c:crosses val="autoZero"/>
        <c:crossBetween val="midCat"/>
      </c:valAx>
      <c:valAx>
        <c:axId val="715857168"/>
        <c:scaling>
          <c:logBase val="10"/>
          <c:orientation val="minMax"/>
          <c:min val="1E+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6143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Mo' Cumulative</a:t>
            </a:r>
          </a:p>
        </c:rich>
      </c:tx>
      <c:layout>
        <c:manualLayout>
          <c:xMode val="edge"/>
          <c:yMode val="edge"/>
          <c:x val="0.3251796430010564"/>
          <c:y val="5.092592592592592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Cumulative Mo'</c:v>
          </c:tx>
          <c:marker>
            <c:symbol val="none"/>
          </c:marker>
          <c:xVal>
            <c:numRef>
              <c:f>'Section 8'!$B$3:$B$30</c:f>
              <c:numCache>
                <c:formatCode>General</c:formatCode>
                <c:ptCount val="28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</c:numCache>
            </c:numRef>
          </c:xVal>
          <c:yVal>
            <c:numRef>
              <c:f>'Section 8'!$H$3:$H$30</c:f>
              <c:numCache>
                <c:formatCode>General</c:formatCode>
                <c:ptCount val="28"/>
                <c:pt idx="0">
                  <c:v>1.2589254117941744E+16</c:v>
                </c:pt>
                <c:pt idx="1">
                  <c:v>3.0372048218331024E+16</c:v>
                </c:pt>
                <c:pt idx="2">
                  <c:v>5.549091253342688E+16</c:v>
                </c:pt>
                <c:pt idx="3">
                  <c:v>9.0972251456784448E+16</c:v>
                </c:pt>
                <c:pt idx="4">
                  <c:v>1.2605535781069397E+17</c:v>
                </c:pt>
                <c:pt idx="5">
                  <c:v>1.6145264702990102E+17</c:v>
                </c:pt>
                <c:pt idx="6">
                  <c:v>2.0645264702990102E+17</c:v>
                </c:pt>
                <c:pt idx="7">
                  <c:v>2.558914610916975E+17</c:v>
                </c:pt>
                <c:pt idx="8">
                  <c:v>3.1574933054076397E+17</c:v>
                </c:pt>
                <c:pt idx="9">
                  <c:v>4.0030081847869869E+17</c:v>
                </c:pt>
                <c:pt idx="10">
                  <c:v>4.799222525893984E+17</c:v>
                </c:pt>
                <c:pt idx="11">
                  <c:v>5.9239051762746867E+17</c:v>
                </c:pt>
                <c:pt idx="12">
                  <c:v>7.5125616457232525E+17</c:v>
                </c:pt>
                <c:pt idx="13">
                  <c:v>9.1955893271761971E+17</c:v>
                </c:pt>
                <c:pt idx="14">
                  <c:v>1.1572929115867899E+18</c:v>
                </c:pt>
                <c:pt idx="15">
                  <c:v>1.3811650254436188E+18</c:v>
                </c:pt>
                <c:pt idx="16">
                  <c:v>1.6973927914604485E+18</c:v>
                </c:pt>
                <c:pt idx="17">
                  <c:v>2.1440763836113966E+18</c:v>
                </c:pt>
                <c:pt idx="18">
                  <c:v>2.7750337280915676E+18</c:v>
                </c:pt>
                <c:pt idx="19">
                  <c:v>3.4880344785985382E+18</c:v>
                </c:pt>
                <c:pt idx="20">
                  <c:v>4.9987449727515023E+18</c:v>
                </c:pt>
                <c:pt idx="21">
                  <c:v>7.1326802647981558E+18</c:v>
                </c:pt>
                <c:pt idx="22">
                  <c:v>9.6445666963076506E+18</c:v>
                </c:pt>
                <c:pt idx="23">
                  <c:v>1.2483073810176154E+19</c:v>
                </c:pt>
                <c:pt idx="24">
                  <c:v>1.4888772531586972E+19</c:v>
                </c:pt>
                <c:pt idx="25">
                  <c:v>1.7154199041616142E+19</c:v>
                </c:pt>
                <c:pt idx="26">
                  <c:v>1.8354199041616112E+19</c:v>
                </c:pt>
                <c:pt idx="27">
                  <c:v>1.9484229077314277E+19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3C-4E78-9B03-0083C9C0E877}"/>
            </c:ext>
          </c:extLst>
        </c:ser>
        <c:ser>
          <c:idx val="1"/>
          <c:order val="1"/>
          <c:tx>
            <c:v>Target</c:v>
          </c:tx>
          <c:marker>
            <c:symbol val="none"/>
          </c:marker>
          <c:xVal>
            <c:numRef>
              <c:f>'Section 8'!$B$3:$B$30</c:f>
              <c:numCache>
                <c:formatCode>General</c:formatCode>
                <c:ptCount val="28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</c:numCache>
            </c:numRef>
          </c:xVal>
          <c:yVal>
            <c:numRef>
              <c:f>'[1]Section 2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3C-4E78-9B03-0083C9C0E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861432"/>
        <c:axId val="715857168"/>
      </c:scatterChart>
      <c:valAx>
        <c:axId val="715861432"/>
        <c:scaling>
          <c:orientation val="minMax"/>
          <c:max val="10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57168"/>
        <c:crosses val="autoZero"/>
        <c:crossBetween val="midCat"/>
      </c:valAx>
      <c:valAx>
        <c:axId val="715857168"/>
        <c:scaling>
          <c:logBase val="10"/>
          <c:orientation val="minMax"/>
          <c:min val="1E+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6143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Mo'</a:t>
            </a:r>
            <a:r>
              <a:rPr lang="en-US" baseline="0"/>
              <a:t> C</a:t>
            </a:r>
            <a:r>
              <a:rPr lang="en-US"/>
              <a:t>umulative %</a:t>
            </a:r>
          </a:p>
        </c:rich>
      </c:tx>
      <c:layout>
        <c:manualLayout>
          <c:xMode val="edge"/>
          <c:yMode val="edge"/>
          <c:x val="0.3251796430010564"/>
          <c:y val="5.092592592592592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Cumulative MO' %</c:v>
          </c:tx>
          <c:marker>
            <c:symbol val="none"/>
          </c:marker>
          <c:xVal>
            <c:numRef>
              <c:f>'Section 8'!$B$3:$B$30</c:f>
              <c:numCache>
                <c:formatCode>General</c:formatCode>
                <c:ptCount val="28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</c:numCache>
            </c:numRef>
          </c:xVal>
          <c:yVal>
            <c:numRef>
              <c:f>'Section 8'!$I$3:$I$30</c:f>
              <c:numCache>
                <c:formatCode>0%</c:formatCode>
                <c:ptCount val="28"/>
                <c:pt idx="0">
                  <c:v>6.4612533901069582E-4</c:v>
                </c:pt>
                <c:pt idx="1">
                  <c:v>1.5588016388954063E-3</c:v>
                </c:pt>
                <c:pt idx="2">
                  <c:v>2.8479911785699347E-3</c:v>
                </c:pt>
                <c:pt idx="3">
                  <c:v>4.6690198054951289E-3</c:v>
                </c:pt>
                <c:pt idx="4">
                  <c:v>6.4696097192504139E-3</c:v>
                </c:pt>
                <c:pt idx="5">
                  <c:v>8.286324616142102E-3</c:v>
                </c:pt>
                <c:pt idx="6">
                  <c:v>1.0595884815903562E-2</c:v>
                </c:pt>
                <c:pt idx="7">
                  <c:v>1.3133260755470947E-2</c:v>
                </c:pt>
                <c:pt idx="8">
                  <c:v>1.6205379709294976E-2</c:v>
                </c:pt>
                <c:pt idx="9">
                  <c:v>2.0544863073118647E-2</c:v>
                </c:pt>
                <c:pt idx="10">
                  <c:v>2.4631318523563123E-2</c:v>
                </c:pt>
                <c:pt idx="11">
                  <c:v>3.0403590271744243E-2</c:v>
                </c:pt>
                <c:pt idx="12">
                  <c:v>3.8557140833815277E-2</c:v>
                </c:pt>
                <c:pt idx="13">
                  <c:v>4.719503805199423E-2</c:v>
                </c:pt>
                <c:pt idx="14">
                  <c:v>5.9396392179264609E-2</c:v>
                </c:pt>
                <c:pt idx="15">
                  <c:v>7.0886306045935682E-2</c:v>
                </c:pt>
                <c:pt idx="16">
                  <c:v>8.7116240767090111E-2</c:v>
                </c:pt>
                <c:pt idx="17">
                  <c:v>0.11004163290749699</c:v>
                </c:pt>
                <c:pt idx="18">
                  <c:v>0.14242461003102108</c:v>
                </c:pt>
                <c:pt idx="19">
                  <c:v>0.17901834682593107</c:v>
                </c:pt>
                <c:pt idx="20">
                  <c:v>0.25655338750721224</c:v>
                </c:pt>
                <c:pt idx="21">
                  <c:v>0.36607454349337443</c:v>
                </c:pt>
                <c:pt idx="22">
                  <c:v>0.49499349746082261</c:v>
                </c:pt>
                <c:pt idx="23">
                  <c:v>0.6406757876148329</c:v>
                </c:pt>
                <c:pt idx="24">
                  <c:v>0.76414481027233194</c:v>
                </c:pt>
                <c:pt idx="25">
                  <c:v>0.88041456367339588</c:v>
                </c:pt>
                <c:pt idx="26">
                  <c:v>0.94200283566703324</c:v>
                </c:pt>
                <c:pt idx="2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0-4B78-A34A-208E63CAE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861432"/>
        <c:axId val="715857168"/>
      </c:scatterChart>
      <c:valAx>
        <c:axId val="715861432"/>
        <c:scaling>
          <c:orientation val="minMax"/>
          <c:max val="10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57168"/>
        <c:crosses val="autoZero"/>
        <c:crossBetween val="midCat"/>
      </c:valAx>
      <c:valAx>
        <c:axId val="7158571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6143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402079858952426E-2"/>
          <c:y val="4.2869070831879477E-2"/>
          <c:w val="0.89967198211483912"/>
          <c:h val="0.9172865002232010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'Section 8'!$C$36</c:f>
              <c:strCache>
                <c:ptCount val="1"/>
                <c:pt idx="0">
                  <c:v>ESR-U+A-U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'Section 8'!$B$3:$B$30</c:f>
              <c:numCache>
                <c:formatCode>General</c:formatCode>
                <c:ptCount val="28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</c:numCache>
            </c:numRef>
          </c:xVal>
          <c:yVal>
            <c:numRef>
              <c:f>'Section 8'!$O$3:$O$30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DE-417D-96D0-0A03CD0252CD}"/>
            </c:ext>
          </c:extLst>
        </c:ser>
        <c:ser>
          <c:idx val="1"/>
          <c:order val="1"/>
          <c:tx>
            <c:strRef>
              <c:f>'Section 8'!$C$37</c:f>
              <c:strCache>
                <c:ptCount val="1"/>
                <c:pt idx="0">
                  <c:v>ESR-U+A-P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'Section 8'!$B$3:$B$30</c:f>
              <c:numCache>
                <c:formatCode>General</c:formatCode>
                <c:ptCount val="28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</c:numCache>
            </c:numRef>
          </c:xVal>
          <c:yVal>
            <c:numRef>
              <c:f>'Section 8'!$V$3:$V$30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DE-417D-96D0-0A03CD0252CD}"/>
            </c:ext>
          </c:extLst>
        </c:ser>
        <c:ser>
          <c:idx val="2"/>
          <c:order val="2"/>
          <c:tx>
            <c:strRef>
              <c:f>'Section 8'!$C$38</c:f>
              <c:strCache>
                <c:ptCount val="1"/>
                <c:pt idx="0">
                  <c:v>ESR-U+A-L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'Section 8'!$B$3:$B$30</c:f>
              <c:numCache>
                <c:formatCode>General</c:formatCode>
                <c:ptCount val="28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</c:numCache>
            </c:numRef>
          </c:xVal>
          <c:yVal>
            <c:numRef>
              <c:f>'Section 8'!$AC$3:$AC$30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DDE-417D-96D0-0A03CD0252CD}"/>
            </c:ext>
          </c:extLst>
        </c:ser>
        <c:ser>
          <c:idx val="3"/>
          <c:order val="3"/>
          <c:tx>
            <c:strRef>
              <c:f>'Section 8'!$C$39</c:f>
              <c:strCache>
                <c:ptCount val="1"/>
                <c:pt idx="0">
                  <c:v>ESR-P+A-U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'Section 8'!$B$3:$B$30</c:f>
              <c:numCache>
                <c:formatCode>General</c:formatCode>
                <c:ptCount val="28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</c:numCache>
            </c:numRef>
          </c:xVal>
          <c:yVal>
            <c:numRef>
              <c:f>'Section 8'!$AJ$3:$AJ$30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DDE-417D-96D0-0A03CD0252CD}"/>
            </c:ext>
          </c:extLst>
        </c:ser>
        <c:ser>
          <c:idx val="4"/>
          <c:order val="4"/>
          <c:tx>
            <c:strRef>
              <c:f>'Section 8'!$C$40</c:f>
              <c:strCache>
                <c:ptCount val="1"/>
                <c:pt idx="0">
                  <c:v>ESR-P+A-P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'Section 8'!$B$3:$B$30</c:f>
              <c:numCache>
                <c:formatCode>General</c:formatCode>
                <c:ptCount val="28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</c:numCache>
            </c:numRef>
          </c:xVal>
          <c:yVal>
            <c:numRef>
              <c:f>'Section 8'!$AQ$3:$AQ$30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DDE-417D-96D0-0A03CD0252CD}"/>
            </c:ext>
          </c:extLst>
        </c:ser>
        <c:ser>
          <c:idx val="5"/>
          <c:order val="5"/>
          <c:tx>
            <c:strRef>
              <c:f>'Section 8'!$C$41</c:f>
              <c:strCache>
                <c:ptCount val="1"/>
                <c:pt idx="0">
                  <c:v>ESR-P+A-L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'Section 8'!$B$3:$B$30</c:f>
              <c:numCache>
                <c:formatCode>General</c:formatCode>
                <c:ptCount val="28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</c:numCache>
            </c:numRef>
          </c:xVal>
          <c:yVal>
            <c:numRef>
              <c:f>'Section 8'!$AX$3:$AX$30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DDE-417D-96D0-0A03CD0252CD}"/>
            </c:ext>
          </c:extLst>
        </c:ser>
        <c:ser>
          <c:idx val="6"/>
          <c:order val="6"/>
          <c:tx>
            <c:strRef>
              <c:f>'Section 8'!$C$42</c:f>
              <c:strCache>
                <c:ptCount val="1"/>
                <c:pt idx="0">
                  <c:v>ESR-L+A-U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'Section 8'!$B$3:$B$30</c:f>
              <c:numCache>
                <c:formatCode>General</c:formatCode>
                <c:ptCount val="28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</c:numCache>
            </c:numRef>
          </c:xVal>
          <c:yVal>
            <c:numRef>
              <c:f>'Section 8'!$BE$3:$BE$30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DDE-417D-96D0-0A03CD0252CD}"/>
            </c:ext>
          </c:extLst>
        </c:ser>
        <c:ser>
          <c:idx val="7"/>
          <c:order val="7"/>
          <c:tx>
            <c:strRef>
              <c:f>'Section 8'!$C$43</c:f>
              <c:strCache>
                <c:ptCount val="1"/>
                <c:pt idx="0">
                  <c:v>ESR-L+A-P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'Section 8'!$B$3:$B$30</c:f>
              <c:numCache>
                <c:formatCode>General</c:formatCode>
                <c:ptCount val="28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</c:numCache>
            </c:numRef>
          </c:xVal>
          <c:yVal>
            <c:numRef>
              <c:f>'Section 8'!$BL$3:$BL$30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DDE-417D-96D0-0A03CD0252CD}"/>
            </c:ext>
          </c:extLst>
        </c:ser>
        <c:ser>
          <c:idx val="8"/>
          <c:order val="8"/>
          <c:tx>
            <c:strRef>
              <c:f>'Section 8'!$C$44</c:f>
              <c:strCache>
                <c:ptCount val="1"/>
                <c:pt idx="0">
                  <c:v>ESR-L+A-L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'Section 8'!$B$3:$B$30</c:f>
              <c:numCache>
                <c:formatCode>General</c:formatCode>
                <c:ptCount val="28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</c:numCache>
            </c:numRef>
          </c:xVal>
          <c:yVal>
            <c:numRef>
              <c:f>'Section 8'!$BS$3:$BS$30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DDE-417D-96D0-0A03CD025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609136"/>
        <c:axId val="1142605856"/>
      </c:scatterChart>
      <c:valAx>
        <c:axId val="1142609136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605856"/>
        <c:crossesAt val="1.0000000000000004E-5"/>
        <c:crossBetween val="midCat"/>
      </c:valAx>
      <c:valAx>
        <c:axId val="1142605856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60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Mo' Non-cumulative</a:t>
            </a:r>
          </a:p>
        </c:rich>
      </c:tx>
      <c:layout>
        <c:manualLayout>
          <c:xMode val="edge"/>
          <c:yMode val="edge"/>
          <c:x val="0.3251796430010564"/>
          <c:y val="5.092592592592592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Cumulative Mo'</c:v>
          </c:tx>
          <c:marker>
            <c:symbol val="none"/>
          </c:marker>
          <c:xVal>
            <c:numRef>
              <c:f>'Section 2'!$B$3:$B$39</c:f>
              <c:numCache>
                <c:formatCode>General</c:formatCode>
                <c:ptCount val="37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  <c:pt idx="28">
                  <c:v>8.7999999999999901</c:v>
                </c:pt>
                <c:pt idx="29">
                  <c:v>8.8999999999999897</c:v>
                </c:pt>
                <c:pt idx="30">
                  <c:v>8.9999999999999893</c:v>
                </c:pt>
                <c:pt idx="31">
                  <c:v>9.0999999999999908</c:v>
                </c:pt>
                <c:pt idx="32">
                  <c:v>9.1999999999999904</c:v>
                </c:pt>
                <c:pt idx="33">
                  <c:v>9.2999999999999901</c:v>
                </c:pt>
                <c:pt idx="34">
                  <c:v>9.3999999999999897</c:v>
                </c:pt>
                <c:pt idx="35">
                  <c:v>9.4999999999999893</c:v>
                </c:pt>
                <c:pt idx="36">
                  <c:v>9.5999999999999908</c:v>
                </c:pt>
              </c:numCache>
            </c:numRef>
          </c:xVal>
          <c:yVal>
            <c:numRef>
              <c:f>'Section 2'!$G$3:$G$39</c:f>
              <c:numCache>
                <c:formatCode>General</c:formatCode>
                <c:ptCount val="37"/>
                <c:pt idx="0">
                  <c:v>1.6366030353324253E+17</c:v>
                </c:pt>
                <c:pt idx="1">
                  <c:v>1.7782794100389302E+17</c:v>
                </c:pt>
                <c:pt idx="2">
                  <c:v>2.2606977883586256E+17</c:v>
                </c:pt>
                <c:pt idx="3">
                  <c:v>2.8385071138686035E+17</c:v>
                </c:pt>
                <c:pt idx="4">
                  <c:v>3.0071234017636736E+17</c:v>
                </c:pt>
                <c:pt idx="5">
                  <c:v>3.5397289219207091E+17</c:v>
                </c:pt>
                <c:pt idx="6">
                  <c:v>4.9999999999999987E+17</c:v>
                </c:pt>
                <c:pt idx="7">
                  <c:v>5.6501501784910246E+17</c:v>
                </c:pt>
                <c:pt idx="8">
                  <c:v>7.9810492598755226E+17</c:v>
                </c:pt>
                <c:pt idx="9">
                  <c:v>5.6367658625289786E+17</c:v>
                </c:pt>
                <c:pt idx="10">
                  <c:v>7.9621434110699891E+17</c:v>
                </c:pt>
                <c:pt idx="11">
                  <c:v>1.1246826503807012E+18</c:v>
                </c:pt>
                <c:pt idx="12">
                  <c:v>1.588656469448566E+18</c:v>
                </c:pt>
                <c:pt idx="13">
                  <c:v>1.3464221451623562E+18</c:v>
                </c:pt>
                <c:pt idx="14">
                  <c:v>1.5848931924611343E+18</c:v>
                </c:pt>
                <c:pt idx="15">
                  <c:v>2.2387211385682865E+18</c:v>
                </c:pt>
                <c:pt idx="16">
                  <c:v>2.5298221281346396E+18</c:v>
                </c:pt>
                <c:pt idx="17">
                  <c:v>3.1267851450566354E+18</c:v>
                </c:pt>
                <c:pt idx="18">
                  <c:v>3.1547867224008556E+18</c:v>
                </c:pt>
                <c:pt idx="19">
                  <c:v>4.456254690668565E+18</c:v>
                </c:pt>
                <c:pt idx="20">
                  <c:v>5.0357016471765484E+18</c:v>
                </c:pt>
                <c:pt idx="21">
                  <c:v>5.3348382301166316E+18</c:v>
                </c:pt>
                <c:pt idx="22">
                  <c:v>7.5356592945284874E+18</c:v>
                </c:pt>
                <c:pt idx="23">
                  <c:v>7.0962677846712576E+18</c:v>
                </c:pt>
                <c:pt idx="24">
                  <c:v>1.0023744672545077E+19</c:v>
                </c:pt>
                <c:pt idx="25">
                  <c:v>1.2035078334529966E+19</c:v>
                </c:pt>
                <c:pt idx="26">
                  <c:v>1.299999999999967E+19</c:v>
                </c:pt>
                <c:pt idx="27">
                  <c:v>1.6950450535472484E+19</c:v>
                </c:pt>
                <c:pt idx="28">
                  <c:v>1.9952623149688082E+19</c:v>
                </c:pt>
                <c:pt idx="29">
                  <c:v>2.8183829312643498E+19</c:v>
                </c:pt>
                <c:pt idx="30">
                  <c:v>3.1848573644278784E+19</c:v>
                </c:pt>
                <c:pt idx="31">
                  <c:v>4.498730601522679E+19</c:v>
                </c:pt>
                <c:pt idx="32">
                  <c:v>4.1305068205661217E+19</c:v>
                </c:pt>
                <c:pt idx="33">
                  <c:v>4.0392664354869256E+19</c:v>
                </c:pt>
                <c:pt idx="34">
                  <c:v>3.0112970656760054E+19</c:v>
                </c:pt>
                <c:pt idx="35">
                  <c:v>1.7909769108546159E+19</c:v>
                </c:pt>
                <c:pt idx="36">
                  <c:v>1.5811388300841495E+19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1A-4D39-8A7D-F29FE167F303}"/>
            </c:ext>
          </c:extLst>
        </c:ser>
        <c:ser>
          <c:idx val="0"/>
          <c:order val="1"/>
          <c:tx>
            <c:v>Cumulative Mo'</c:v>
          </c:tx>
          <c:marker>
            <c:symbol val="none"/>
          </c:marker>
          <c:xVal>
            <c:numRef>
              <c:f>'Section 2'!$B$3:$B$39</c:f>
              <c:numCache>
                <c:formatCode>General</c:formatCode>
                <c:ptCount val="37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  <c:pt idx="28">
                  <c:v>8.7999999999999901</c:v>
                </c:pt>
                <c:pt idx="29">
                  <c:v>8.8999999999999897</c:v>
                </c:pt>
                <c:pt idx="30">
                  <c:v>8.9999999999999893</c:v>
                </c:pt>
                <c:pt idx="31">
                  <c:v>9.0999999999999908</c:v>
                </c:pt>
                <c:pt idx="32">
                  <c:v>9.1999999999999904</c:v>
                </c:pt>
                <c:pt idx="33">
                  <c:v>9.2999999999999901</c:v>
                </c:pt>
                <c:pt idx="34">
                  <c:v>9.3999999999999897</c:v>
                </c:pt>
                <c:pt idx="35">
                  <c:v>9.4999999999999893</c:v>
                </c:pt>
                <c:pt idx="36">
                  <c:v>9.5999999999999908</c:v>
                </c:pt>
              </c:numCache>
            </c:numRef>
          </c:xVal>
          <c:yVal>
            <c:numRef>
              <c:f>'Section 2'!$G$3:$G$39</c:f>
              <c:numCache>
                <c:formatCode>General</c:formatCode>
                <c:ptCount val="37"/>
                <c:pt idx="0">
                  <c:v>1.6366030353324253E+17</c:v>
                </c:pt>
                <c:pt idx="1">
                  <c:v>1.7782794100389302E+17</c:v>
                </c:pt>
                <c:pt idx="2">
                  <c:v>2.2606977883586256E+17</c:v>
                </c:pt>
                <c:pt idx="3">
                  <c:v>2.8385071138686035E+17</c:v>
                </c:pt>
                <c:pt idx="4">
                  <c:v>3.0071234017636736E+17</c:v>
                </c:pt>
                <c:pt idx="5">
                  <c:v>3.5397289219207091E+17</c:v>
                </c:pt>
                <c:pt idx="6">
                  <c:v>4.9999999999999987E+17</c:v>
                </c:pt>
                <c:pt idx="7">
                  <c:v>5.6501501784910246E+17</c:v>
                </c:pt>
                <c:pt idx="8">
                  <c:v>7.9810492598755226E+17</c:v>
                </c:pt>
                <c:pt idx="9">
                  <c:v>5.6367658625289786E+17</c:v>
                </c:pt>
                <c:pt idx="10">
                  <c:v>7.9621434110699891E+17</c:v>
                </c:pt>
                <c:pt idx="11">
                  <c:v>1.1246826503807012E+18</c:v>
                </c:pt>
                <c:pt idx="12">
                  <c:v>1.588656469448566E+18</c:v>
                </c:pt>
                <c:pt idx="13">
                  <c:v>1.3464221451623562E+18</c:v>
                </c:pt>
                <c:pt idx="14">
                  <c:v>1.5848931924611343E+18</c:v>
                </c:pt>
                <c:pt idx="15">
                  <c:v>2.2387211385682865E+18</c:v>
                </c:pt>
                <c:pt idx="16">
                  <c:v>2.5298221281346396E+18</c:v>
                </c:pt>
                <c:pt idx="17">
                  <c:v>3.1267851450566354E+18</c:v>
                </c:pt>
                <c:pt idx="18">
                  <c:v>3.1547867224008556E+18</c:v>
                </c:pt>
                <c:pt idx="19">
                  <c:v>4.456254690668565E+18</c:v>
                </c:pt>
                <c:pt idx="20">
                  <c:v>5.0357016471765484E+18</c:v>
                </c:pt>
                <c:pt idx="21">
                  <c:v>5.3348382301166316E+18</c:v>
                </c:pt>
                <c:pt idx="22">
                  <c:v>7.5356592945284874E+18</c:v>
                </c:pt>
                <c:pt idx="23">
                  <c:v>7.0962677846712576E+18</c:v>
                </c:pt>
                <c:pt idx="24">
                  <c:v>1.0023744672545077E+19</c:v>
                </c:pt>
                <c:pt idx="25">
                  <c:v>1.2035078334529966E+19</c:v>
                </c:pt>
                <c:pt idx="26">
                  <c:v>1.299999999999967E+19</c:v>
                </c:pt>
                <c:pt idx="27">
                  <c:v>1.6950450535472484E+19</c:v>
                </c:pt>
                <c:pt idx="28">
                  <c:v>1.9952623149688082E+19</c:v>
                </c:pt>
                <c:pt idx="29">
                  <c:v>2.8183829312643498E+19</c:v>
                </c:pt>
                <c:pt idx="30">
                  <c:v>3.1848573644278784E+19</c:v>
                </c:pt>
                <c:pt idx="31">
                  <c:v>4.498730601522679E+19</c:v>
                </c:pt>
                <c:pt idx="32">
                  <c:v>4.1305068205661217E+19</c:v>
                </c:pt>
                <c:pt idx="33">
                  <c:v>4.0392664354869256E+19</c:v>
                </c:pt>
                <c:pt idx="34">
                  <c:v>3.0112970656760054E+19</c:v>
                </c:pt>
                <c:pt idx="35">
                  <c:v>1.7909769108546159E+19</c:v>
                </c:pt>
                <c:pt idx="36">
                  <c:v>1.5811388300841495E+19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4D39-8A7D-F29FE167F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861432"/>
        <c:axId val="715857168"/>
      </c:scatterChart>
      <c:valAx>
        <c:axId val="715861432"/>
        <c:scaling>
          <c:orientation val="minMax"/>
          <c:max val="10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57168"/>
        <c:crosses val="autoZero"/>
        <c:crossBetween val="midCat"/>
      </c:valAx>
      <c:valAx>
        <c:axId val="715857168"/>
        <c:scaling>
          <c:logBase val="10"/>
          <c:orientation val="minMax"/>
          <c:min val="1E+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6143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Mo' Cumulative</a:t>
            </a:r>
          </a:p>
        </c:rich>
      </c:tx>
      <c:layout>
        <c:manualLayout>
          <c:xMode val="edge"/>
          <c:yMode val="edge"/>
          <c:x val="0.3251796430010564"/>
          <c:y val="5.092592592592592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Cumulative Mo'</c:v>
          </c:tx>
          <c:marker>
            <c:symbol val="none"/>
          </c:marker>
          <c:xVal>
            <c:numRef>
              <c:f>'Section 2'!$B$3:$B$39</c:f>
              <c:numCache>
                <c:formatCode>General</c:formatCode>
                <c:ptCount val="37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  <c:pt idx="28">
                  <c:v>8.7999999999999901</c:v>
                </c:pt>
                <c:pt idx="29">
                  <c:v>8.8999999999999897</c:v>
                </c:pt>
                <c:pt idx="30">
                  <c:v>8.9999999999999893</c:v>
                </c:pt>
                <c:pt idx="31">
                  <c:v>9.0999999999999908</c:v>
                </c:pt>
                <c:pt idx="32">
                  <c:v>9.1999999999999904</c:v>
                </c:pt>
                <c:pt idx="33">
                  <c:v>9.2999999999999901</c:v>
                </c:pt>
                <c:pt idx="34">
                  <c:v>9.3999999999999897</c:v>
                </c:pt>
                <c:pt idx="35">
                  <c:v>9.4999999999999893</c:v>
                </c:pt>
                <c:pt idx="36">
                  <c:v>9.5999999999999908</c:v>
                </c:pt>
              </c:numCache>
            </c:numRef>
          </c:xVal>
          <c:yVal>
            <c:numRef>
              <c:f>'Section 2'!$H$3:$H$39</c:f>
              <c:numCache>
                <c:formatCode>General</c:formatCode>
                <c:ptCount val="37"/>
                <c:pt idx="0">
                  <c:v>1.6366030353324253E+17</c:v>
                </c:pt>
                <c:pt idx="1">
                  <c:v>3.4148824453713555E+17</c:v>
                </c:pt>
                <c:pt idx="2">
                  <c:v>5.6755802337299814E+17</c:v>
                </c:pt>
                <c:pt idx="3">
                  <c:v>8.5140873475985843E+17</c:v>
                </c:pt>
                <c:pt idx="4">
                  <c:v>1.1521210749362258E+18</c:v>
                </c:pt>
                <c:pt idx="5">
                  <c:v>1.5060939671282967E+18</c:v>
                </c:pt>
                <c:pt idx="6">
                  <c:v>2.0060939671282964E+18</c:v>
                </c:pt>
                <c:pt idx="7">
                  <c:v>2.5711089849773988E+18</c:v>
                </c:pt>
                <c:pt idx="8">
                  <c:v>3.369213910964951E+18</c:v>
                </c:pt>
                <c:pt idx="9">
                  <c:v>3.9328904972178488E+18</c:v>
                </c:pt>
                <c:pt idx="10">
                  <c:v>4.7291048383248476E+18</c:v>
                </c:pt>
                <c:pt idx="11">
                  <c:v>5.8537874887055483E+18</c:v>
                </c:pt>
                <c:pt idx="12">
                  <c:v>7.442443958154114E+18</c:v>
                </c:pt>
                <c:pt idx="13">
                  <c:v>8.7888661033164698E+18</c:v>
                </c:pt>
                <c:pt idx="14">
                  <c:v>1.0373759295777604E+19</c:v>
                </c:pt>
                <c:pt idx="15">
                  <c:v>1.261248043434589E+19</c:v>
                </c:pt>
                <c:pt idx="16">
                  <c:v>1.5142302562480529E+19</c:v>
                </c:pt>
                <c:pt idx="17">
                  <c:v>1.8269087707537164E+19</c:v>
                </c:pt>
                <c:pt idx="18">
                  <c:v>2.142387442993802E+19</c:v>
                </c:pt>
                <c:pt idx="19">
                  <c:v>2.5880129120606585E+19</c:v>
                </c:pt>
                <c:pt idx="20">
                  <c:v>3.0915830767783133E+19</c:v>
                </c:pt>
                <c:pt idx="21">
                  <c:v>3.6250668997899764E+19</c:v>
                </c:pt>
                <c:pt idx="22">
                  <c:v>4.3786328292428251E+19</c:v>
                </c:pt>
                <c:pt idx="23">
                  <c:v>5.0882596077099508E+19</c:v>
                </c:pt>
                <c:pt idx="24">
                  <c:v>6.0906340749644587E+19</c:v>
                </c:pt>
                <c:pt idx="25">
                  <c:v>7.2941419084174557E+19</c:v>
                </c:pt>
                <c:pt idx="26">
                  <c:v>8.594141908417423E+19</c:v>
                </c:pt>
                <c:pt idx="27">
                  <c:v>1.0289186961964671E+20</c:v>
                </c:pt>
                <c:pt idx="28">
                  <c:v>1.2284449276933479E+20</c:v>
                </c:pt>
                <c:pt idx="29">
                  <c:v>1.5102832208197829E+20</c:v>
                </c:pt>
                <c:pt idx="30">
                  <c:v>1.8287689572625708E+20</c:v>
                </c:pt>
                <c:pt idx="31">
                  <c:v>2.2786420174148387E+20</c:v>
                </c:pt>
                <c:pt idx="32">
                  <c:v>2.6916926994714509E+20</c:v>
                </c:pt>
                <c:pt idx="33">
                  <c:v>3.0956193430201434E+20</c:v>
                </c:pt>
                <c:pt idx="34">
                  <c:v>3.3967490495877441E+20</c:v>
                </c:pt>
                <c:pt idx="35">
                  <c:v>3.5758467406732054E+20</c:v>
                </c:pt>
                <c:pt idx="36">
                  <c:v>3.7339606236816205E+20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B9-4184-9F76-74BB8334958D}"/>
            </c:ext>
          </c:extLst>
        </c:ser>
        <c:ser>
          <c:idx val="1"/>
          <c:order val="1"/>
          <c:tx>
            <c:v>Target</c:v>
          </c:tx>
          <c:marker>
            <c:symbol val="none"/>
          </c:marker>
          <c:xVal>
            <c:numRef>
              <c:f>'Section 2'!$B$3:$B$39</c:f>
              <c:numCache>
                <c:formatCode>General</c:formatCode>
                <c:ptCount val="37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  <c:pt idx="28">
                  <c:v>8.7999999999999901</c:v>
                </c:pt>
                <c:pt idx="29">
                  <c:v>8.8999999999999897</c:v>
                </c:pt>
                <c:pt idx="30">
                  <c:v>8.9999999999999893</c:v>
                </c:pt>
                <c:pt idx="31">
                  <c:v>9.0999999999999908</c:v>
                </c:pt>
                <c:pt idx="32">
                  <c:v>9.1999999999999904</c:v>
                </c:pt>
                <c:pt idx="33">
                  <c:v>9.2999999999999901</c:v>
                </c:pt>
                <c:pt idx="34">
                  <c:v>9.3999999999999897</c:v>
                </c:pt>
                <c:pt idx="35">
                  <c:v>9.4999999999999893</c:v>
                </c:pt>
                <c:pt idx="36">
                  <c:v>9.5999999999999908</c:v>
                </c:pt>
              </c:numCache>
            </c:numRef>
          </c:xVal>
          <c:yVal>
            <c:numRef>
              <c:f>'[1]Section 2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B9-4184-9F76-74BB83349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861432"/>
        <c:axId val="715857168"/>
      </c:scatterChart>
      <c:valAx>
        <c:axId val="715861432"/>
        <c:scaling>
          <c:orientation val="minMax"/>
          <c:max val="10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57168"/>
        <c:crosses val="autoZero"/>
        <c:crossBetween val="midCat"/>
      </c:valAx>
      <c:valAx>
        <c:axId val="715857168"/>
        <c:scaling>
          <c:logBase val="10"/>
          <c:orientation val="minMax"/>
          <c:min val="1E+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6143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Mo'</a:t>
            </a:r>
            <a:r>
              <a:rPr lang="en-US" baseline="0"/>
              <a:t> C</a:t>
            </a:r>
            <a:r>
              <a:rPr lang="en-US"/>
              <a:t>umulative %</a:t>
            </a:r>
          </a:p>
        </c:rich>
      </c:tx>
      <c:layout>
        <c:manualLayout>
          <c:xMode val="edge"/>
          <c:yMode val="edge"/>
          <c:x val="0.3251796430010564"/>
          <c:y val="5.092592592592592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Cumulative MO' %</c:v>
          </c:tx>
          <c:marker>
            <c:symbol val="none"/>
          </c:marker>
          <c:xVal>
            <c:numRef>
              <c:f>'Section 2'!$B$3:$B$39</c:f>
              <c:numCache>
                <c:formatCode>General</c:formatCode>
                <c:ptCount val="37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  <c:pt idx="28">
                  <c:v>8.7999999999999901</c:v>
                </c:pt>
                <c:pt idx="29">
                  <c:v>8.8999999999999897</c:v>
                </c:pt>
                <c:pt idx="30">
                  <c:v>8.9999999999999893</c:v>
                </c:pt>
                <c:pt idx="31">
                  <c:v>9.0999999999999908</c:v>
                </c:pt>
                <c:pt idx="32">
                  <c:v>9.1999999999999904</c:v>
                </c:pt>
                <c:pt idx="33">
                  <c:v>9.2999999999999901</c:v>
                </c:pt>
                <c:pt idx="34">
                  <c:v>9.3999999999999897</c:v>
                </c:pt>
                <c:pt idx="35">
                  <c:v>9.4999999999999893</c:v>
                </c:pt>
                <c:pt idx="36">
                  <c:v>9.5999999999999908</c:v>
                </c:pt>
              </c:numCache>
            </c:numRef>
          </c:xVal>
          <c:yVal>
            <c:numRef>
              <c:f>'Section 2'!$I$3:$I$39</c:f>
              <c:numCache>
                <c:formatCode>0%</c:formatCode>
                <c:ptCount val="37"/>
                <c:pt idx="0">
                  <c:v>4.3830216766420078E-4</c:v>
                </c:pt>
                <c:pt idx="1">
                  <c:v>9.145469889836012E-4</c:v>
                </c:pt>
                <c:pt idx="2">
                  <c:v>1.5199893104748271E-3</c:v>
                </c:pt>
                <c:pt idx="3">
                  <c:v>2.2801759862169733E-3</c:v>
                </c:pt>
                <c:pt idx="4">
                  <c:v>3.0855201515227935E-3</c:v>
                </c:pt>
                <c:pt idx="5">
                  <c:v>4.0335025430539061E-3</c:v>
                </c:pt>
                <c:pt idx="6">
                  <c:v>5.3725632627328636E-3</c:v>
                </c:pt>
                <c:pt idx="7">
                  <c:v>6.8857420955937398E-3</c:v>
                </c:pt>
                <c:pt idx="8">
                  <c:v>9.0231640087381649E-3</c:v>
                </c:pt>
                <c:pt idx="9">
                  <c:v>1.0532758359246133E-2</c:v>
                </c:pt>
                <c:pt idx="10">
                  <c:v>1.2665117056489022E-2</c:v>
                </c:pt>
                <c:pt idx="11">
                  <c:v>1.567715377494746E-2</c:v>
                </c:pt>
                <c:pt idx="12">
                  <c:v>1.9931768725552315E-2</c:v>
                </c:pt>
                <c:pt idx="13">
                  <c:v>2.3537650738937894E-2</c:v>
                </c:pt>
                <c:pt idx="14">
                  <c:v>2.7782187176760467E-2</c:v>
                </c:pt>
                <c:pt idx="15">
                  <c:v>3.3777754254703959E-2</c:v>
                </c:pt>
                <c:pt idx="16">
                  <c:v>4.05529251338234E-2</c:v>
                </c:pt>
                <c:pt idx="17">
                  <c:v>4.8926835467065423E-2</c:v>
                </c:pt>
                <c:pt idx="18">
                  <c:v>5.7375737424928845E-2</c:v>
                </c:pt>
                <c:pt idx="19">
                  <c:v>6.9310128651247596E-2</c:v>
                </c:pt>
                <c:pt idx="20">
                  <c:v>8.2796349194761087E-2</c:v>
                </c:pt>
                <c:pt idx="21">
                  <c:v>9.7083693834342663E-2</c:v>
                </c:pt>
                <c:pt idx="22">
                  <c:v>0.11726510455071615</c:v>
                </c:pt>
                <c:pt idx="23">
                  <c:v>0.13626977144426913</c:v>
                </c:pt>
                <c:pt idx="24">
                  <c:v>0.1631145769544618</c:v>
                </c:pt>
                <c:pt idx="25">
                  <c:v>0.19534597826651845</c:v>
                </c:pt>
                <c:pt idx="26">
                  <c:v>0.23016155697817048</c:v>
                </c:pt>
                <c:pt idx="27">
                  <c:v>0.27555692196399517</c:v>
                </c:pt>
                <c:pt idx="28">
                  <c:v>0.32899246979260388</c:v>
                </c:pt>
                <c:pt idx="29">
                  <c:v>0.4044721873179985</c:v>
                </c:pt>
                <c:pt idx="30">
                  <c:v>0.48976653520771096</c:v>
                </c:pt>
                <c:pt idx="31">
                  <c:v>0.61024800394604517</c:v>
                </c:pt>
                <c:pt idx="32">
                  <c:v>0.72086799266176738</c:v>
                </c:pt>
                <c:pt idx="33">
                  <c:v>0.82904445306333097</c:v>
                </c:pt>
                <c:pt idx="34">
                  <c:v>0.90969064538195599</c:v>
                </c:pt>
                <c:pt idx="35">
                  <c:v>0.95765518200550337</c:v>
                </c:pt>
                <c:pt idx="3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BF-465A-9A49-1D4ACED6D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861432"/>
        <c:axId val="715857168"/>
      </c:scatterChart>
      <c:valAx>
        <c:axId val="715861432"/>
        <c:scaling>
          <c:orientation val="minMax"/>
          <c:max val="10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57168"/>
        <c:crosses val="autoZero"/>
        <c:crossBetween val="midCat"/>
      </c:valAx>
      <c:valAx>
        <c:axId val="7158571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6143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402079858952426E-2"/>
          <c:y val="4.2869070831879477E-2"/>
          <c:w val="0.89967198211483912"/>
          <c:h val="0.9172865002232010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'Section 2'!$C$45</c:f>
              <c:strCache>
                <c:ptCount val="1"/>
                <c:pt idx="0">
                  <c:v>ESR-U+A-U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'Section 2'!$B$3:$B$39</c:f>
              <c:numCache>
                <c:formatCode>General</c:formatCode>
                <c:ptCount val="37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  <c:pt idx="28">
                  <c:v>8.7999999999999901</c:v>
                </c:pt>
                <c:pt idx="29">
                  <c:v>8.8999999999999897</c:v>
                </c:pt>
                <c:pt idx="30">
                  <c:v>8.9999999999999893</c:v>
                </c:pt>
                <c:pt idx="31">
                  <c:v>9.0999999999999908</c:v>
                </c:pt>
                <c:pt idx="32">
                  <c:v>9.1999999999999904</c:v>
                </c:pt>
                <c:pt idx="33">
                  <c:v>9.2999999999999901</c:v>
                </c:pt>
                <c:pt idx="34">
                  <c:v>9.3999999999999897</c:v>
                </c:pt>
                <c:pt idx="35">
                  <c:v>9.4999999999999893</c:v>
                </c:pt>
                <c:pt idx="36">
                  <c:v>9.5999999999999908</c:v>
                </c:pt>
              </c:numCache>
            </c:numRef>
          </c:xVal>
          <c:yVal>
            <c:numRef>
              <c:f>'Section 2'!$O$3:$O$39</c:f>
              <c:numCache>
                <c:formatCode>General</c:formatCode>
                <c:ptCount val="37"/>
                <c:pt idx="0">
                  <c:v>0.96660718929817457</c:v>
                </c:pt>
                <c:pt idx="1">
                  <c:v>0.8095335210372212</c:v>
                </c:pt>
                <c:pt idx="2">
                  <c:v>0.68870762237494931</c:v>
                </c:pt>
                <c:pt idx="3">
                  <c:v>0.57996431357890466</c:v>
                </c:pt>
                <c:pt idx="4">
                  <c:v>0.48330359464908723</c:v>
                </c:pt>
                <c:pt idx="5">
                  <c:v>0.41080805545172416</c:v>
                </c:pt>
                <c:pt idx="6">
                  <c:v>0.35039510612058822</c:v>
                </c:pt>
                <c:pt idx="7">
                  <c:v>0.28998215678945233</c:v>
                </c:pt>
                <c:pt idx="8">
                  <c:v>0.24165179732454364</c:v>
                </c:pt>
                <c:pt idx="9">
                  <c:v>0.1933214378596349</c:v>
                </c:pt>
                <c:pt idx="10">
                  <c:v>0.16915625812718055</c:v>
                </c:pt>
                <c:pt idx="11">
                  <c:v>0.14499107839472616</c:v>
                </c:pt>
                <c:pt idx="12">
                  <c:v>0.12082589866227182</c:v>
                </c:pt>
                <c:pt idx="13">
                  <c:v>9.6660718929817452E-2</c:v>
                </c:pt>
                <c:pt idx="14">
                  <c:v>8.2161611090344838E-2</c:v>
                </c:pt>
                <c:pt idx="15">
                  <c:v>7.007902122411766E-2</c:v>
                </c:pt>
                <c:pt idx="16">
                  <c:v>5.7996431357890468E-2</c:v>
                </c:pt>
                <c:pt idx="17">
                  <c:v>4.8330359464908726E-2</c:v>
                </c:pt>
                <c:pt idx="18">
                  <c:v>3.9872546558549701E-2</c:v>
                </c:pt>
                <c:pt idx="19">
                  <c:v>3.3831251625436112E-2</c:v>
                </c:pt>
                <c:pt idx="20">
                  <c:v>2.7789956692322523E-2</c:v>
                </c:pt>
                <c:pt idx="21">
                  <c:v>2.2956920745831649E-2</c:v>
                </c:pt>
                <c:pt idx="22">
                  <c:v>1.9332143785963495E-2</c:v>
                </c:pt>
                <c:pt idx="23">
                  <c:v>1.5707366826095338E-2</c:v>
                </c:pt>
                <c:pt idx="24">
                  <c:v>1.3290848852849901E-2</c:v>
                </c:pt>
                <c:pt idx="25">
                  <c:v>1.0874330879604464E-2</c:v>
                </c:pt>
                <c:pt idx="26">
                  <c:v>8.8202906023458431E-3</c:v>
                </c:pt>
                <c:pt idx="27">
                  <c:v>7.2495539197363094E-3</c:v>
                </c:pt>
                <c:pt idx="28">
                  <c:v>5.7996431357890468E-3</c:v>
                </c:pt>
                <c:pt idx="29">
                  <c:v>4.591384149166329E-3</c:v>
                </c:pt>
                <c:pt idx="30">
                  <c:v>3.3831251625436112E-3</c:v>
                </c:pt>
                <c:pt idx="31">
                  <c:v>2.4165179732454365E-3</c:v>
                </c:pt>
                <c:pt idx="32">
                  <c:v>1.4499107839472617E-3</c:v>
                </c:pt>
                <c:pt idx="33">
                  <c:v>8.2161611090344848E-4</c:v>
                </c:pt>
                <c:pt idx="34">
                  <c:v>3.8664287571926986E-4</c:v>
                </c:pt>
                <c:pt idx="35">
                  <c:v>1.5707366826095339E-4</c:v>
                </c:pt>
                <c:pt idx="36">
                  <c:v>6.0412949331135916E-5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E6-48F3-B125-055A6BCDED5C}"/>
            </c:ext>
          </c:extLst>
        </c:ser>
        <c:ser>
          <c:idx val="1"/>
          <c:order val="1"/>
          <c:tx>
            <c:strRef>
              <c:f>'Section 2'!$C$46</c:f>
              <c:strCache>
                <c:ptCount val="1"/>
                <c:pt idx="0">
                  <c:v>ESR-U+A-P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'Section 2'!$B$3:$B$39</c:f>
              <c:numCache>
                <c:formatCode>General</c:formatCode>
                <c:ptCount val="37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  <c:pt idx="28">
                  <c:v>8.7999999999999901</c:v>
                </c:pt>
                <c:pt idx="29">
                  <c:v>8.8999999999999897</c:v>
                </c:pt>
                <c:pt idx="30">
                  <c:v>8.9999999999999893</c:v>
                </c:pt>
                <c:pt idx="31">
                  <c:v>9.0999999999999908</c:v>
                </c:pt>
                <c:pt idx="32">
                  <c:v>9.1999999999999904</c:v>
                </c:pt>
                <c:pt idx="33">
                  <c:v>9.2999999999999901</c:v>
                </c:pt>
                <c:pt idx="34">
                  <c:v>9.3999999999999897</c:v>
                </c:pt>
                <c:pt idx="35">
                  <c:v>9.4999999999999893</c:v>
                </c:pt>
                <c:pt idx="36">
                  <c:v>9.5999999999999908</c:v>
                </c:pt>
              </c:numCache>
            </c:numRef>
          </c:xVal>
          <c:yVal>
            <c:numRef>
              <c:f>'Section 2'!$V$3:$V$39</c:f>
              <c:numCache>
                <c:formatCode>General</c:formatCode>
                <c:ptCount val="37"/>
                <c:pt idx="0">
                  <c:v>0.89493057447117585</c:v>
                </c:pt>
                <c:pt idx="1">
                  <c:v>0.74950435611960975</c:v>
                </c:pt>
                <c:pt idx="2">
                  <c:v>0.63763803431071264</c:v>
                </c:pt>
                <c:pt idx="3">
                  <c:v>0.53695834468270542</c:v>
                </c:pt>
                <c:pt idx="4">
                  <c:v>0.44746528723558793</c:v>
                </c:pt>
                <c:pt idx="5">
                  <c:v>0.38034549415024976</c:v>
                </c:pt>
                <c:pt idx="6">
                  <c:v>0.32441233324580121</c:v>
                </c:pt>
                <c:pt idx="7">
                  <c:v>0.26847917234135271</c:v>
                </c:pt>
                <c:pt idx="8">
                  <c:v>0.22373264361779396</c:v>
                </c:pt>
                <c:pt idx="9">
                  <c:v>0.17898611489423516</c:v>
                </c:pt>
                <c:pt idx="10">
                  <c:v>0.15661285053245577</c:v>
                </c:pt>
                <c:pt idx="11">
                  <c:v>0.13423958617067636</c:v>
                </c:pt>
                <c:pt idx="12">
                  <c:v>0.11186632180889697</c:v>
                </c:pt>
                <c:pt idx="13">
                  <c:v>8.9493057447117566E-2</c:v>
                </c:pt>
                <c:pt idx="14">
                  <c:v>7.6069098830049933E-2</c:v>
                </c:pt>
                <c:pt idx="15">
                  <c:v>6.4882466649160239E-2</c:v>
                </c:pt>
                <c:pt idx="16">
                  <c:v>5.3695834468270545E-2</c:v>
                </c:pt>
                <c:pt idx="17">
                  <c:v>4.4746528723558783E-2</c:v>
                </c:pt>
                <c:pt idx="18">
                  <c:v>3.6915886196935997E-2</c:v>
                </c:pt>
                <c:pt idx="19">
                  <c:v>3.132257010649115E-2</c:v>
                </c:pt>
                <c:pt idx="20">
                  <c:v>2.5729254016046303E-2</c:v>
                </c:pt>
                <c:pt idx="21">
                  <c:v>2.1254601143690426E-2</c:v>
                </c:pt>
                <c:pt idx="22">
                  <c:v>1.7898611489423517E-2</c:v>
                </c:pt>
                <c:pt idx="23">
                  <c:v>1.4542621835156606E-2</c:v>
                </c:pt>
                <c:pt idx="24">
                  <c:v>1.2305295398978667E-2</c:v>
                </c:pt>
                <c:pt idx="25">
                  <c:v>1.0067968962800726E-2</c:v>
                </c:pt>
                <c:pt idx="26">
                  <c:v>8.1662414920494787E-3</c:v>
                </c:pt>
                <c:pt idx="27">
                  <c:v>6.7119793085338181E-3</c:v>
                </c:pt>
                <c:pt idx="28">
                  <c:v>5.3695834468270543E-3</c:v>
                </c:pt>
                <c:pt idx="29">
                  <c:v>4.2509202287380849E-3</c:v>
                </c:pt>
                <c:pt idx="30">
                  <c:v>3.1322570106491155E-3</c:v>
                </c:pt>
                <c:pt idx="31">
                  <c:v>2.2373264361779397E-3</c:v>
                </c:pt>
                <c:pt idx="32">
                  <c:v>1.3423958617067638E-3</c:v>
                </c:pt>
                <c:pt idx="33">
                  <c:v>7.6069098830049955E-4</c:v>
                </c:pt>
                <c:pt idx="34">
                  <c:v>3.5797222978847039E-4</c:v>
                </c:pt>
                <c:pt idx="35">
                  <c:v>1.4542621835156606E-4</c:v>
                </c:pt>
                <c:pt idx="36">
                  <c:v>5.5933160904448492E-5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E6-48F3-B125-055A6BCDED5C}"/>
            </c:ext>
          </c:extLst>
        </c:ser>
        <c:ser>
          <c:idx val="2"/>
          <c:order val="2"/>
          <c:tx>
            <c:strRef>
              <c:f>'Section 2'!$C$47</c:f>
              <c:strCache>
                <c:ptCount val="1"/>
                <c:pt idx="0">
                  <c:v>ESR-U+A-L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'Section 2'!$B$3:$B$39</c:f>
              <c:numCache>
                <c:formatCode>General</c:formatCode>
                <c:ptCount val="37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  <c:pt idx="28">
                  <c:v>8.7999999999999901</c:v>
                </c:pt>
                <c:pt idx="29">
                  <c:v>8.8999999999999897</c:v>
                </c:pt>
                <c:pt idx="30">
                  <c:v>8.9999999999999893</c:v>
                </c:pt>
                <c:pt idx="31">
                  <c:v>9.0999999999999908</c:v>
                </c:pt>
                <c:pt idx="32">
                  <c:v>9.1999999999999904</c:v>
                </c:pt>
                <c:pt idx="33">
                  <c:v>9.2999999999999901</c:v>
                </c:pt>
                <c:pt idx="34">
                  <c:v>9.3999999999999897</c:v>
                </c:pt>
                <c:pt idx="35">
                  <c:v>9.4999999999999893</c:v>
                </c:pt>
                <c:pt idx="36">
                  <c:v>9.5999999999999908</c:v>
                </c:pt>
              </c:numCache>
            </c:numRef>
          </c:xVal>
          <c:yVal>
            <c:numRef>
              <c:f>'Section 2'!$AC$3:$AC$39</c:f>
              <c:numCache>
                <c:formatCode>General</c:formatCode>
                <c:ptCount val="37"/>
                <c:pt idx="0">
                  <c:v>0.77847406233717953</c:v>
                </c:pt>
                <c:pt idx="1">
                  <c:v>0.65197202720738778</c:v>
                </c:pt>
                <c:pt idx="2">
                  <c:v>0.55466276941524029</c:v>
                </c:pt>
                <c:pt idx="3">
                  <c:v>0.46708443740230765</c:v>
                </c:pt>
                <c:pt idx="4">
                  <c:v>0.38923703116858971</c:v>
                </c:pt>
                <c:pt idx="5">
                  <c:v>0.33085147649330127</c:v>
                </c:pt>
                <c:pt idx="6">
                  <c:v>0.28219684759722752</c:v>
                </c:pt>
                <c:pt idx="7">
                  <c:v>0.23354221870115383</c:v>
                </c:pt>
                <c:pt idx="8">
                  <c:v>0.19461851558429488</c:v>
                </c:pt>
                <c:pt idx="9">
                  <c:v>0.15569481246743591</c:v>
                </c:pt>
                <c:pt idx="10">
                  <c:v>0.13623296090900644</c:v>
                </c:pt>
                <c:pt idx="11">
                  <c:v>0.11677110935057694</c:v>
                </c:pt>
                <c:pt idx="12">
                  <c:v>9.7309257792147469E-2</c:v>
                </c:pt>
                <c:pt idx="13">
                  <c:v>7.784740623371797E-2</c:v>
                </c:pt>
                <c:pt idx="14">
                  <c:v>6.6170295298660281E-2</c:v>
                </c:pt>
                <c:pt idx="15">
                  <c:v>5.6439369519445531E-2</c:v>
                </c:pt>
                <c:pt idx="16">
                  <c:v>4.6708443740230782E-2</c:v>
                </c:pt>
                <c:pt idx="17">
                  <c:v>3.8923703116858985E-2</c:v>
                </c:pt>
                <c:pt idx="18">
                  <c:v>3.2112055071408664E-2</c:v>
                </c:pt>
                <c:pt idx="19">
                  <c:v>2.7246592181801289E-2</c:v>
                </c:pt>
                <c:pt idx="20">
                  <c:v>2.2381129292193915E-2</c:v>
                </c:pt>
                <c:pt idx="21">
                  <c:v>1.8488758980508016E-2</c:v>
                </c:pt>
                <c:pt idx="22">
                  <c:v>1.5569481246743592E-2</c:v>
                </c:pt>
                <c:pt idx="23">
                  <c:v>1.2650203512979168E-2</c:v>
                </c:pt>
                <c:pt idx="24">
                  <c:v>1.0704018357136219E-2</c:v>
                </c:pt>
                <c:pt idx="25">
                  <c:v>8.7578332012932698E-3</c:v>
                </c:pt>
                <c:pt idx="26">
                  <c:v>7.1035758188267633E-3</c:v>
                </c:pt>
                <c:pt idx="27">
                  <c:v>5.8385554675288468E-3</c:v>
                </c:pt>
                <c:pt idx="28">
                  <c:v>4.6708443740230768E-3</c:v>
                </c:pt>
                <c:pt idx="29">
                  <c:v>3.6977517961016026E-3</c:v>
                </c:pt>
                <c:pt idx="30">
                  <c:v>2.7246592181801284E-3</c:v>
                </c:pt>
                <c:pt idx="31">
                  <c:v>1.9461851558429488E-3</c:v>
                </c:pt>
                <c:pt idx="32">
                  <c:v>1.1677110935057692E-3</c:v>
                </c:pt>
                <c:pt idx="33">
                  <c:v>6.6170295298660262E-4</c:v>
                </c:pt>
                <c:pt idx="34">
                  <c:v>3.1138962493487183E-4</c:v>
                </c:pt>
                <c:pt idx="35">
                  <c:v>1.2650203512979167E-4</c:v>
                </c:pt>
                <c:pt idx="36">
                  <c:v>4.8654628896073726E-5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E6-48F3-B125-055A6BCDED5C}"/>
            </c:ext>
          </c:extLst>
        </c:ser>
        <c:ser>
          <c:idx val="3"/>
          <c:order val="3"/>
          <c:tx>
            <c:strRef>
              <c:f>'Section 2'!$C$48</c:f>
              <c:strCache>
                <c:ptCount val="1"/>
                <c:pt idx="0">
                  <c:v>ESR-P+A-U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'Section 2'!$B$3:$B$39</c:f>
              <c:numCache>
                <c:formatCode>General</c:formatCode>
                <c:ptCount val="37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  <c:pt idx="28">
                  <c:v>8.7999999999999901</c:v>
                </c:pt>
                <c:pt idx="29">
                  <c:v>8.8999999999999897</c:v>
                </c:pt>
                <c:pt idx="30">
                  <c:v>8.9999999999999893</c:v>
                </c:pt>
                <c:pt idx="31">
                  <c:v>9.0999999999999908</c:v>
                </c:pt>
                <c:pt idx="32">
                  <c:v>9.1999999999999904</c:v>
                </c:pt>
                <c:pt idx="33">
                  <c:v>9.2999999999999901</c:v>
                </c:pt>
                <c:pt idx="34">
                  <c:v>9.3999999999999897</c:v>
                </c:pt>
                <c:pt idx="35">
                  <c:v>9.4999999999999893</c:v>
                </c:pt>
                <c:pt idx="36">
                  <c:v>9.5999999999999908</c:v>
                </c:pt>
              </c:numCache>
            </c:numRef>
          </c:xVal>
          <c:yVal>
            <c:numRef>
              <c:f>'Section 2'!$AJ$3:$AJ$39</c:f>
              <c:numCache>
                <c:formatCode>General</c:formatCode>
                <c:ptCount val="37"/>
                <c:pt idx="0">
                  <c:v>0.89807024922568779</c:v>
                </c:pt>
                <c:pt idx="1">
                  <c:v>0.75213383372651355</c:v>
                </c:pt>
                <c:pt idx="2">
                  <c:v>0.63987505257330246</c:v>
                </c:pt>
                <c:pt idx="3">
                  <c:v>0.53884214953541265</c:v>
                </c:pt>
                <c:pt idx="4">
                  <c:v>0.44903512461284395</c:v>
                </c:pt>
                <c:pt idx="5">
                  <c:v>0.38167985592091735</c:v>
                </c:pt>
                <c:pt idx="6">
                  <c:v>0.32555046534431181</c:v>
                </c:pt>
                <c:pt idx="7">
                  <c:v>0.26942107476770633</c:v>
                </c:pt>
                <c:pt idx="8">
                  <c:v>0.22451756230642195</c:v>
                </c:pt>
                <c:pt idx="9">
                  <c:v>0.17961404984513754</c:v>
                </c:pt>
                <c:pt idx="10">
                  <c:v>0.15716229361449535</c:v>
                </c:pt>
                <c:pt idx="11">
                  <c:v>0.13471053738385314</c:v>
                </c:pt>
                <c:pt idx="12">
                  <c:v>0.11225878115321096</c:v>
                </c:pt>
                <c:pt idx="13">
                  <c:v>8.9807024922568757E-2</c:v>
                </c:pt>
                <c:pt idx="14">
                  <c:v>7.6335971184183449E-2</c:v>
                </c:pt>
                <c:pt idx="15">
                  <c:v>6.5110093068862354E-2</c:v>
                </c:pt>
                <c:pt idx="16">
                  <c:v>5.388421495354126E-2</c:v>
                </c:pt>
                <c:pt idx="17">
                  <c:v>4.4903512461284385E-2</c:v>
                </c:pt>
                <c:pt idx="18">
                  <c:v>3.7045397780559618E-2</c:v>
                </c:pt>
                <c:pt idx="19">
                  <c:v>3.143245872289907E-2</c:v>
                </c:pt>
                <c:pt idx="20">
                  <c:v>2.5819519665238523E-2</c:v>
                </c:pt>
                <c:pt idx="21">
                  <c:v>2.1329168419110082E-2</c:v>
                </c:pt>
                <c:pt idx="22">
                  <c:v>1.7961404984513756E-2</c:v>
                </c:pt>
                <c:pt idx="23">
                  <c:v>1.4593641549917425E-2</c:v>
                </c:pt>
                <c:pt idx="24">
                  <c:v>1.2348465926853205E-2</c:v>
                </c:pt>
                <c:pt idx="25">
                  <c:v>1.0103290303788986E-2</c:v>
                </c:pt>
                <c:pt idx="26">
                  <c:v>8.1948910241844003E-3</c:v>
                </c:pt>
                <c:pt idx="27">
                  <c:v>6.7355268691926574E-3</c:v>
                </c:pt>
                <c:pt idx="28">
                  <c:v>5.3884214953541258E-3</c:v>
                </c:pt>
                <c:pt idx="29">
                  <c:v>4.2658336838220165E-3</c:v>
                </c:pt>
                <c:pt idx="30">
                  <c:v>3.1432458722899072E-3</c:v>
                </c:pt>
                <c:pt idx="31">
                  <c:v>2.2451756230642194E-3</c:v>
                </c:pt>
                <c:pt idx="32">
                  <c:v>1.3471053738385317E-3</c:v>
                </c:pt>
                <c:pt idx="33">
                  <c:v>7.6335971184183474E-4</c:v>
                </c:pt>
                <c:pt idx="34">
                  <c:v>3.592280996902752E-4</c:v>
                </c:pt>
                <c:pt idx="35">
                  <c:v>1.4593641549917429E-4</c:v>
                </c:pt>
                <c:pt idx="36">
                  <c:v>5.6129390576605486E-5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FE6-48F3-B125-055A6BCDED5C}"/>
            </c:ext>
          </c:extLst>
        </c:ser>
        <c:ser>
          <c:idx val="4"/>
          <c:order val="4"/>
          <c:tx>
            <c:strRef>
              <c:f>'Section 2'!$C$49</c:f>
              <c:strCache>
                <c:ptCount val="1"/>
                <c:pt idx="0">
                  <c:v>ESR-P+A-P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'Section 2'!$B$3:$B$39</c:f>
              <c:numCache>
                <c:formatCode>General</c:formatCode>
                <c:ptCount val="37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  <c:pt idx="28">
                  <c:v>8.7999999999999901</c:v>
                </c:pt>
                <c:pt idx="29">
                  <c:v>8.8999999999999897</c:v>
                </c:pt>
                <c:pt idx="30">
                  <c:v>8.9999999999999893</c:v>
                </c:pt>
                <c:pt idx="31">
                  <c:v>9.0999999999999908</c:v>
                </c:pt>
                <c:pt idx="32">
                  <c:v>9.1999999999999904</c:v>
                </c:pt>
                <c:pt idx="33">
                  <c:v>9.2999999999999901</c:v>
                </c:pt>
                <c:pt idx="34">
                  <c:v>9.3999999999999897</c:v>
                </c:pt>
                <c:pt idx="35">
                  <c:v>9.4999999999999893</c:v>
                </c:pt>
                <c:pt idx="36">
                  <c:v>9.5999999999999908</c:v>
                </c:pt>
              </c:numCache>
            </c:numRef>
          </c:xVal>
          <c:yVal>
            <c:numRef>
              <c:f>'Section 2'!$AQ$3:$AQ$39</c:f>
              <c:numCache>
                <c:formatCode>General</c:formatCode>
                <c:ptCount val="37"/>
                <c:pt idx="0">
                  <c:v>0.83147583936197256</c:v>
                </c:pt>
                <c:pt idx="1">
                  <c:v>0.69636101546565199</c:v>
                </c:pt>
                <c:pt idx="2">
                  <c:v>0.59242653554540536</c:v>
                </c:pt>
                <c:pt idx="3">
                  <c:v>0.49888550361718348</c:v>
                </c:pt>
                <c:pt idx="4">
                  <c:v>0.41573791968098628</c:v>
                </c:pt>
                <c:pt idx="5">
                  <c:v>0.35337723172883834</c:v>
                </c:pt>
                <c:pt idx="6">
                  <c:v>0.30140999176871502</c:v>
                </c:pt>
                <c:pt idx="7">
                  <c:v>0.24944275180859174</c:v>
                </c:pt>
                <c:pt idx="8">
                  <c:v>0.20786895984049314</c:v>
                </c:pt>
                <c:pt idx="9">
                  <c:v>0.16629516787239451</c:v>
                </c:pt>
                <c:pt idx="10">
                  <c:v>0.1455082718883452</c:v>
                </c:pt>
                <c:pt idx="11">
                  <c:v>0.12472137590429587</c:v>
                </c:pt>
                <c:pt idx="12">
                  <c:v>0.10393447992024657</c:v>
                </c:pt>
                <c:pt idx="13">
                  <c:v>8.3147583936197256E-2</c:v>
                </c:pt>
                <c:pt idx="14">
                  <c:v>7.0675446345767667E-2</c:v>
                </c:pt>
                <c:pt idx="15">
                  <c:v>6.028199835374301E-2</c:v>
                </c:pt>
                <c:pt idx="16">
                  <c:v>4.9888550361718353E-2</c:v>
                </c:pt>
                <c:pt idx="17">
                  <c:v>4.1573791968098628E-2</c:v>
                </c:pt>
                <c:pt idx="18">
                  <c:v>3.4298378373681368E-2</c:v>
                </c:pt>
                <c:pt idx="19">
                  <c:v>2.910165437766904E-2</c:v>
                </c:pt>
                <c:pt idx="20">
                  <c:v>2.3904930381656711E-2</c:v>
                </c:pt>
                <c:pt idx="21">
                  <c:v>1.9747551184846848E-2</c:v>
                </c:pt>
                <c:pt idx="22">
                  <c:v>1.6629516787239451E-2</c:v>
                </c:pt>
                <c:pt idx="23">
                  <c:v>1.3511482389632052E-2</c:v>
                </c:pt>
                <c:pt idx="24">
                  <c:v>1.1432792791227121E-2</c:v>
                </c:pt>
                <c:pt idx="25">
                  <c:v>9.3541031928221895E-3</c:v>
                </c:pt>
                <c:pt idx="26">
                  <c:v>7.5872170341779992E-3</c:v>
                </c:pt>
                <c:pt idx="27">
                  <c:v>6.2360687952147942E-3</c:v>
                </c:pt>
                <c:pt idx="28">
                  <c:v>4.988855036171835E-3</c:v>
                </c:pt>
                <c:pt idx="29">
                  <c:v>3.9495102369693693E-3</c:v>
                </c:pt>
                <c:pt idx="30">
                  <c:v>2.9101654377669036E-3</c:v>
                </c:pt>
                <c:pt idx="31">
                  <c:v>2.0786895984049314E-3</c:v>
                </c:pt>
                <c:pt idx="32">
                  <c:v>1.2472137590429585E-3</c:v>
                </c:pt>
                <c:pt idx="33">
                  <c:v>7.0675446345767662E-4</c:v>
                </c:pt>
                <c:pt idx="34">
                  <c:v>3.3259033574478897E-4</c:v>
                </c:pt>
                <c:pt idx="35">
                  <c:v>1.3511482389632051E-4</c:v>
                </c:pt>
                <c:pt idx="36">
                  <c:v>5.1967239960123283E-5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FE6-48F3-B125-055A6BCDED5C}"/>
            </c:ext>
          </c:extLst>
        </c:ser>
        <c:ser>
          <c:idx val="5"/>
          <c:order val="5"/>
          <c:tx>
            <c:strRef>
              <c:f>'Section 2'!$C$50</c:f>
              <c:strCache>
                <c:ptCount val="1"/>
                <c:pt idx="0">
                  <c:v>ESR-P+A-L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'Section 2'!$B$3:$B$39</c:f>
              <c:numCache>
                <c:formatCode>General</c:formatCode>
                <c:ptCount val="37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  <c:pt idx="28">
                  <c:v>8.7999999999999901</c:v>
                </c:pt>
                <c:pt idx="29">
                  <c:v>8.8999999999999897</c:v>
                </c:pt>
                <c:pt idx="30">
                  <c:v>8.9999999999999893</c:v>
                </c:pt>
                <c:pt idx="31">
                  <c:v>9.0999999999999908</c:v>
                </c:pt>
                <c:pt idx="32">
                  <c:v>9.1999999999999904</c:v>
                </c:pt>
                <c:pt idx="33">
                  <c:v>9.2999999999999901</c:v>
                </c:pt>
                <c:pt idx="34">
                  <c:v>9.3999999999999897</c:v>
                </c:pt>
                <c:pt idx="35">
                  <c:v>9.4999999999999893</c:v>
                </c:pt>
                <c:pt idx="36">
                  <c:v>9.5999999999999908</c:v>
                </c:pt>
              </c:numCache>
            </c:numRef>
          </c:xVal>
          <c:yVal>
            <c:numRef>
              <c:f>'Section 2'!$AX$3:$AX$39</c:f>
              <c:numCache>
                <c:formatCode>General</c:formatCode>
                <c:ptCount val="37"/>
                <c:pt idx="0">
                  <c:v>0.72327663493429872</c:v>
                </c:pt>
                <c:pt idx="1">
                  <c:v>0.60574418175747513</c:v>
                </c:pt>
                <c:pt idx="2">
                  <c:v>0.51533460239068773</c:v>
                </c:pt>
                <c:pt idx="3">
                  <c:v>0.4339659809605792</c:v>
                </c:pt>
                <c:pt idx="4">
                  <c:v>0.36163831746714936</c:v>
                </c:pt>
                <c:pt idx="5">
                  <c:v>0.30739256984707697</c:v>
                </c:pt>
                <c:pt idx="6">
                  <c:v>0.26218778016368327</c:v>
                </c:pt>
                <c:pt idx="7">
                  <c:v>0.2169829904802896</c:v>
                </c:pt>
                <c:pt idx="8">
                  <c:v>0.18081915873357468</c:v>
                </c:pt>
                <c:pt idx="9">
                  <c:v>0.14465532698685973</c:v>
                </c:pt>
                <c:pt idx="10">
                  <c:v>0.12657341111350229</c:v>
                </c:pt>
                <c:pt idx="11">
                  <c:v>0.1084914952401448</c:v>
                </c:pt>
                <c:pt idx="12">
                  <c:v>9.040957936678734E-2</c:v>
                </c:pt>
                <c:pt idx="13">
                  <c:v>7.2327663493429867E-2</c:v>
                </c:pt>
                <c:pt idx="14">
                  <c:v>6.1478513969415394E-2</c:v>
                </c:pt>
                <c:pt idx="15">
                  <c:v>5.2437556032736657E-2</c:v>
                </c:pt>
                <c:pt idx="16">
                  <c:v>4.339659809605792E-2</c:v>
                </c:pt>
                <c:pt idx="17">
                  <c:v>3.6163831746714933E-2</c:v>
                </c:pt>
                <c:pt idx="18">
                  <c:v>2.9835161191039822E-2</c:v>
                </c:pt>
                <c:pt idx="19">
                  <c:v>2.5314682222700453E-2</c:v>
                </c:pt>
                <c:pt idx="20">
                  <c:v>2.0794203254361085E-2</c:v>
                </c:pt>
                <c:pt idx="21">
                  <c:v>1.7177820079689592E-2</c:v>
                </c:pt>
                <c:pt idx="22">
                  <c:v>1.4465532698685973E-2</c:v>
                </c:pt>
                <c:pt idx="23">
                  <c:v>1.1753245317682353E-2</c:v>
                </c:pt>
                <c:pt idx="24">
                  <c:v>9.9450537303466067E-3</c:v>
                </c:pt>
                <c:pt idx="25">
                  <c:v>8.13686214301086E-3</c:v>
                </c:pt>
                <c:pt idx="26">
                  <c:v>6.5998992937754764E-3</c:v>
                </c:pt>
                <c:pt idx="27">
                  <c:v>5.4245747620072409E-3</c:v>
                </c:pt>
                <c:pt idx="28">
                  <c:v>4.3396598096057922E-3</c:v>
                </c:pt>
                <c:pt idx="29">
                  <c:v>3.4355640159379188E-3</c:v>
                </c:pt>
                <c:pt idx="30">
                  <c:v>2.5314682222700455E-3</c:v>
                </c:pt>
                <c:pt idx="31">
                  <c:v>1.8081915873357471E-3</c:v>
                </c:pt>
                <c:pt idx="32">
                  <c:v>1.084914952401448E-3</c:v>
                </c:pt>
                <c:pt idx="33">
                  <c:v>6.147851396941541E-4</c:v>
                </c:pt>
                <c:pt idx="34">
                  <c:v>2.8931065397371956E-4</c:v>
                </c:pt>
                <c:pt idx="35">
                  <c:v>1.1753245317682354E-4</c:v>
                </c:pt>
                <c:pt idx="36">
                  <c:v>4.5204789683393671E-5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FE6-48F3-B125-055A6BCDED5C}"/>
            </c:ext>
          </c:extLst>
        </c:ser>
        <c:ser>
          <c:idx val="6"/>
          <c:order val="6"/>
          <c:tx>
            <c:strRef>
              <c:f>'Section 2'!$C$51</c:f>
              <c:strCache>
                <c:ptCount val="1"/>
                <c:pt idx="0">
                  <c:v>ESR-L+A-U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'Section 2'!$B$3:$B$39</c:f>
              <c:numCache>
                <c:formatCode>General</c:formatCode>
                <c:ptCount val="37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  <c:pt idx="28">
                  <c:v>8.7999999999999901</c:v>
                </c:pt>
                <c:pt idx="29">
                  <c:v>8.8999999999999897</c:v>
                </c:pt>
                <c:pt idx="30">
                  <c:v>8.9999999999999893</c:v>
                </c:pt>
                <c:pt idx="31">
                  <c:v>9.0999999999999908</c:v>
                </c:pt>
                <c:pt idx="32">
                  <c:v>9.1999999999999904</c:v>
                </c:pt>
                <c:pt idx="33">
                  <c:v>9.2999999999999901</c:v>
                </c:pt>
                <c:pt idx="34">
                  <c:v>9.3999999999999897</c:v>
                </c:pt>
                <c:pt idx="35">
                  <c:v>9.4999999999999893</c:v>
                </c:pt>
                <c:pt idx="36">
                  <c:v>9.5999999999999908</c:v>
                </c:pt>
              </c:numCache>
            </c:numRef>
          </c:xVal>
          <c:yVal>
            <c:numRef>
              <c:f>'Section 2'!$BE$3:$BE$39</c:f>
              <c:numCache>
                <c:formatCode>General</c:formatCode>
                <c:ptCount val="37"/>
                <c:pt idx="0">
                  <c:v>0.82953330915320134</c:v>
                </c:pt>
                <c:pt idx="1">
                  <c:v>0.69473414641580611</c:v>
                </c:pt>
                <c:pt idx="2">
                  <c:v>0.59104248277165583</c:v>
                </c:pt>
                <c:pt idx="3">
                  <c:v>0.4977199854919207</c:v>
                </c:pt>
                <c:pt idx="4">
                  <c:v>0.41476665457660061</c:v>
                </c:pt>
                <c:pt idx="5">
                  <c:v>0.35255165639011055</c:v>
                </c:pt>
                <c:pt idx="6">
                  <c:v>0.30070582456803541</c:v>
                </c:pt>
                <c:pt idx="7">
                  <c:v>0.24885999274596032</c:v>
                </c:pt>
                <c:pt idx="8">
                  <c:v>0.20738332728830031</c:v>
                </c:pt>
                <c:pt idx="9">
                  <c:v>0.16590666183064023</c:v>
                </c:pt>
                <c:pt idx="10">
                  <c:v>0.14516832910181021</c:v>
                </c:pt>
                <c:pt idx="11">
                  <c:v>0.12442999637298018</c:v>
                </c:pt>
                <c:pt idx="12">
                  <c:v>0.10369166364415015</c:v>
                </c:pt>
                <c:pt idx="13">
                  <c:v>8.2953330915320117E-2</c:v>
                </c:pt>
                <c:pt idx="14">
                  <c:v>7.0510331278022101E-2</c:v>
                </c:pt>
                <c:pt idx="15">
                  <c:v>6.014116491360709E-2</c:v>
                </c:pt>
                <c:pt idx="16">
                  <c:v>4.9771998549192072E-2</c:v>
                </c:pt>
                <c:pt idx="17">
                  <c:v>4.1476665457660059E-2</c:v>
                </c:pt>
                <c:pt idx="18">
                  <c:v>3.4218249002569548E-2</c:v>
                </c:pt>
                <c:pt idx="19">
                  <c:v>2.9033665820362042E-2</c:v>
                </c:pt>
                <c:pt idx="20">
                  <c:v>2.3849082638154533E-2</c:v>
                </c:pt>
                <c:pt idx="21">
                  <c:v>1.9701416092388527E-2</c:v>
                </c:pt>
                <c:pt idx="22">
                  <c:v>1.6590666183064023E-2</c:v>
                </c:pt>
                <c:pt idx="23">
                  <c:v>1.3479916273739519E-2</c:v>
                </c:pt>
                <c:pt idx="24">
                  <c:v>1.1406083000856515E-2</c:v>
                </c:pt>
                <c:pt idx="25">
                  <c:v>9.3322497279735121E-3</c:v>
                </c:pt>
                <c:pt idx="26">
                  <c:v>7.569491446022961E-3</c:v>
                </c:pt>
                <c:pt idx="27">
                  <c:v>6.221499818649009E-3</c:v>
                </c:pt>
                <c:pt idx="28">
                  <c:v>4.9771998549192065E-3</c:v>
                </c:pt>
                <c:pt idx="29">
                  <c:v>3.9402832184777057E-3</c:v>
                </c:pt>
                <c:pt idx="30">
                  <c:v>2.9033665820362045E-3</c:v>
                </c:pt>
                <c:pt idx="31">
                  <c:v>2.0738332728830033E-3</c:v>
                </c:pt>
                <c:pt idx="32">
                  <c:v>1.2442999637298016E-3</c:v>
                </c:pt>
                <c:pt idx="33">
                  <c:v>7.051033127802211E-4</c:v>
                </c:pt>
                <c:pt idx="34">
                  <c:v>3.3181332366128053E-4</c:v>
                </c:pt>
                <c:pt idx="35">
                  <c:v>1.3479916273739518E-4</c:v>
                </c:pt>
                <c:pt idx="36">
                  <c:v>5.1845831822075076E-5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FE6-48F3-B125-055A6BCDED5C}"/>
            </c:ext>
          </c:extLst>
        </c:ser>
        <c:ser>
          <c:idx val="7"/>
          <c:order val="7"/>
          <c:tx>
            <c:strRef>
              <c:f>'Section 2'!$C$52</c:f>
              <c:strCache>
                <c:ptCount val="1"/>
                <c:pt idx="0">
                  <c:v>ESR-L+A-P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'Section 2'!$B$3:$B$39</c:f>
              <c:numCache>
                <c:formatCode>General</c:formatCode>
                <c:ptCount val="37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  <c:pt idx="28">
                  <c:v>8.7999999999999901</c:v>
                </c:pt>
                <c:pt idx="29">
                  <c:v>8.8999999999999897</c:v>
                </c:pt>
                <c:pt idx="30">
                  <c:v>8.9999999999999893</c:v>
                </c:pt>
                <c:pt idx="31">
                  <c:v>9.0999999999999908</c:v>
                </c:pt>
                <c:pt idx="32">
                  <c:v>9.1999999999999904</c:v>
                </c:pt>
                <c:pt idx="33">
                  <c:v>9.2999999999999901</c:v>
                </c:pt>
                <c:pt idx="34">
                  <c:v>9.3999999999999897</c:v>
                </c:pt>
                <c:pt idx="35">
                  <c:v>9.4999999999999893</c:v>
                </c:pt>
                <c:pt idx="36">
                  <c:v>9.5999999999999908</c:v>
                </c:pt>
              </c:numCache>
            </c:numRef>
          </c:xVal>
          <c:yVal>
            <c:numRef>
              <c:f>'Section 2'!$BL$3:$BL$39</c:f>
              <c:numCache>
                <c:formatCode>General</c:formatCode>
                <c:ptCount val="37"/>
                <c:pt idx="0">
                  <c:v>0.76802110425276948</c:v>
                </c:pt>
                <c:pt idx="1">
                  <c:v>0.64321767481169445</c:v>
                </c:pt>
                <c:pt idx="2">
                  <c:v>0.5472150367800982</c:v>
                </c:pt>
                <c:pt idx="3">
                  <c:v>0.4608126625516617</c:v>
                </c:pt>
                <c:pt idx="4">
                  <c:v>0.3840105521263848</c:v>
                </c:pt>
                <c:pt idx="5">
                  <c:v>0.32640896930742708</c:v>
                </c:pt>
                <c:pt idx="6">
                  <c:v>0.27840765029162895</c:v>
                </c:pt>
                <c:pt idx="7">
                  <c:v>0.23040633127583085</c:v>
                </c:pt>
                <c:pt idx="8">
                  <c:v>0.1920052760631924</c:v>
                </c:pt>
                <c:pt idx="9">
                  <c:v>0.15360422085055392</c:v>
                </c:pt>
                <c:pt idx="10">
                  <c:v>0.13440369324423468</c:v>
                </c:pt>
                <c:pt idx="11">
                  <c:v>0.11520316563791543</c:v>
                </c:pt>
                <c:pt idx="12">
                  <c:v>9.6002638031596199E-2</c:v>
                </c:pt>
                <c:pt idx="13">
                  <c:v>7.6802110425276959E-2</c:v>
                </c:pt>
                <c:pt idx="14">
                  <c:v>6.5281793861485415E-2</c:v>
                </c:pt>
                <c:pt idx="15">
                  <c:v>5.5681530058325795E-2</c:v>
                </c:pt>
                <c:pt idx="16">
                  <c:v>4.6081266255166176E-2</c:v>
                </c:pt>
                <c:pt idx="17">
                  <c:v>3.840105521263848E-2</c:v>
                </c:pt>
                <c:pt idx="18">
                  <c:v>3.1680870550426746E-2</c:v>
                </c:pt>
                <c:pt idx="19">
                  <c:v>2.6880738648846932E-2</c:v>
                </c:pt>
                <c:pt idx="20">
                  <c:v>2.2080606747267122E-2</c:v>
                </c:pt>
                <c:pt idx="21">
                  <c:v>1.8240501226003274E-2</c:v>
                </c:pt>
                <c:pt idx="22">
                  <c:v>1.536042208505539E-2</c:v>
                </c:pt>
                <c:pt idx="23">
                  <c:v>1.2480342944107504E-2</c:v>
                </c:pt>
                <c:pt idx="24">
                  <c:v>1.056029018347558E-2</c:v>
                </c:pt>
                <c:pt idx="25">
                  <c:v>8.6402374228436562E-3</c:v>
                </c:pt>
                <c:pt idx="26">
                  <c:v>7.0081925763065215E-3</c:v>
                </c:pt>
                <c:pt idx="27">
                  <c:v>5.7601582818957711E-3</c:v>
                </c:pt>
                <c:pt idx="28">
                  <c:v>4.6081266255166165E-3</c:v>
                </c:pt>
                <c:pt idx="29">
                  <c:v>3.6481002452006554E-3</c:v>
                </c:pt>
                <c:pt idx="30">
                  <c:v>2.6880738648846934E-3</c:v>
                </c:pt>
                <c:pt idx="31">
                  <c:v>1.920052760631924E-3</c:v>
                </c:pt>
                <c:pt idx="32">
                  <c:v>1.1520316563791541E-3</c:v>
                </c:pt>
                <c:pt idx="33">
                  <c:v>6.5281793861485422E-4</c:v>
                </c:pt>
                <c:pt idx="34">
                  <c:v>3.0720844170110788E-4</c:v>
                </c:pt>
                <c:pt idx="35">
                  <c:v>1.2480342944107506E-4</c:v>
                </c:pt>
                <c:pt idx="36">
                  <c:v>4.8001319015798095E-5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FE6-48F3-B125-055A6BCDED5C}"/>
            </c:ext>
          </c:extLst>
        </c:ser>
        <c:ser>
          <c:idx val="8"/>
          <c:order val="8"/>
          <c:tx>
            <c:strRef>
              <c:f>'Section 2'!$C$53</c:f>
              <c:strCache>
                <c:ptCount val="1"/>
                <c:pt idx="0">
                  <c:v>ESR-L+A-L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'Section 2'!$B$3:$B$39</c:f>
              <c:numCache>
                <c:formatCode>General</c:formatCode>
                <c:ptCount val="37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  <c:pt idx="28">
                  <c:v>8.7999999999999901</c:v>
                </c:pt>
                <c:pt idx="29">
                  <c:v>8.8999999999999897</c:v>
                </c:pt>
                <c:pt idx="30">
                  <c:v>8.9999999999999893</c:v>
                </c:pt>
                <c:pt idx="31">
                  <c:v>9.0999999999999908</c:v>
                </c:pt>
                <c:pt idx="32">
                  <c:v>9.1999999999999904</c:v>
                </c:pt>
                <c:pt idx="33">
                  <c:v>9.2999999999999901</c:v>
                </c:pt>
                <c:pt idx="34">
                  <c:v>9.3999999999999897</c:v>
                </c:pt>
                <c:pt idx="35">
                  <c:v>9.4999999999999893</c:v>
                </c:pt>
                <c:pt idx="36">
                  <c:v>9.5999999999999908</c:v>
                </c:pt>
              </c:numCache>
            </c:numRef>
          </c:xVal>
          <c:yVal>
            <c:numRef>
              <c:f>'Section 2'!$BS$3:$BS$39</c:f>
              <c:numCache>
                <c:formatCode>General</c:formatCode>
                <c:ptCount val="37"/>
                <c:pt idx="0">
                  <c:v>0.66807920753141814</c:v>
                </c:pt>
                <c:pt idx="1">
                  <c:v>0.5595163363075627</c:v>
                </c:pt>
                <c:pt idx="2">
                  <c:v>0.47600643536613541</c:v>
                </c:pt>
                <c:pt idx="3">
                  <c:v>0.40084752451885092</c:v>
                </c:pt>
                <c:pt idx="4">
                  <c:v>0.33403960376570913</c:v>
                </c:pt>
                <c:pt idx="5">
                  <c:v>0.28393366320085278</c:v>
                </c:pt>
                <c:pt idx="6">
                  <c:v>0.24217871273013911</c:v>
                </c:pt>
                <c:pt idx="7">
                  <c:v>0.20042376225942549</c:v>
                </c:pt>
                <c:pt idx="8">
                  <c:v>0.16701980188285459</c:v>
                </c:pt>
                <c:pt idx="9">
                  <c:v>0.13361584150628367</c:v>
                </c:pt>
                <c:pt idx="10">
                  <c:v>0.11691386131799822</c:v>
                </c:pt>
                <c:pt idx="11">
                  <c:v>0.10021188112971274</c:v>
                </c:pt>
                <c:pt idx="12">
                  <c:v>8.3509900941427295E-2</c:v>
                </c:pt>
                <c:pt idx="13">
                  <c:v>6.6807920753141833E-2</c:v>
                </c:pt>
                <c:pt idx="14">
                  <c:v>5.6786732640170562E-2</c:v>
                </c:pt>
                <c:pt idx="15">
                  <c:v>4.8435742546027831E-2</c:v>
                </c:pt>
                <c:pt idx="16">
                  <c:v>4.00847524518851E-2</c:v>
                </c:pt>
                <c:pt idx="17">
                  <c:v>3.3403960376570917E-2</c:v>
                </c:pt>
                <c:pt idx="18">
                  <c:v>2.7558267310671007E-2</c:v>
                </c:pt>
                <c:pt idx="19">
                  <c:v>2.3382772263599642E-2</c:v>
                </c:pt>
                <c:pt idx="20">
                  <c:v>1.9207277216528276E-2</c:v>
                </c:pt>
                <c:pt idx="21">
                  <c:v>1.5866881178871185E-2</c:v>
                </c:pt>
                <c:pt idx="22">
                  <c:v>1.3361584150628367E-2</c:v>
                </c:pt>
                <c:pt idx="23">
                  <c:v>1.0856287122385547E-2</c:v>
                </c:pt>
                <c:pt idx="24">
                  <c:v>9.1860891035570012E-3</c:v>
                </c:pt>
                <c:pt idx="25">
                  <c:v>7.5158910847284554E-3</c:v>
                </c:pt>
                <c:pt idx="26">
                  <c:v>6.096222768724192E-3</c:v>
                </c:pt>
                <c:pt idx="27">
                  <c:v>5.0105940564856375E-3</c:v>
                </c:pt>
                <c:pt idx="28">
                  <c:v>4.0084752451885093E-3</c:v>
                </c:pt>
                <c:pt idx="29">
                  <c:v>3.1733762357742364E-3</c:v>
                </c:pt>
                <c:pt idx="30">
                  <c:v>2.3382772263599635E-3</c:v>
                </c:pt>
                <c:pt idx="31">
                  <c:v>1.6701980188285454E-3</c:v>
                </c:pt>
                <c:pt idx="32">
                  <c:v>1.0021188112971271E-3</c:v>
                </c:pt>
                <c:pt idx="33">
                  <c:v>5.6786732640170547E-4</c:v>
                </c:pt>
                <c:pt idx="34">
                  <c:v>2.6723168301256728E-4</c:v>
                </c:pt>
                <c:pt idx="35">
                  <c:v>1.0856287122385544E-4</c:v>
                </c:pt>
                <c:pt idx="36">
                  <c:v>4.1754950470713636E-5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FE6-48F3-B125-055A6BCDE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609136"/>
        <c:axId val="1142605856"/>
      </c:scatterChart>
      <c:valAx>
        <c:axId val="1142609136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605856"/>
        <c:crossesAt val="1.0000000000000004E-5"/>
        <c:crossBetween val="midCat"/>
      </c:valAx>
      <c:valAx>
        <c:axId val="1142605856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60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MFD</a:t>
            </a:r>
            <a:r>
              <a:rPr lang="en-US" baseline="0"/>
              <a:t> non cumulative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MFD-non cumulative</c:v>
          </c:tx>
          <c:marker>
            <c:symbol val="none"/>
          </c:marker>
          <c:xVal>
            <c:numRef>
              <c:f>'Section 3'!$B$3:$B$39</c:f>
              <c:numCache>
                <c:formatCode>General</c:formatCode>
                <c:ptCount val="37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  <c:pt idx="21">
                  <c:v>8.0999999999999908</c:v>
                </c:pt>
                <c:pt idx="22">
                  <c:v>8.1999999999999904</c:v>
                </c:pt>
                <c:pt idx="23">
                  <c:v>8.2999999999999901</c:v>
                </c:pt>
                <c:pt idx="24">
                  <c:v>8.3999999999999897</c:v>
                </c:pt>
                <c:pt idx="25">
                  <c:v>8.4999999999999893</c:v>
                </c:pt>
                <c:pt idx="26">
                  <c:v>8.5999999999999908</c:v>
                </c:pt>
                <c:pt idx="27">
                  <c:v>8.6999999999999904</c:v>
                </c:pt>
                <c:pt idx="28">
                  <c:v>8.7999999999999901</c:v>
                </c:pt>
                <c:pt idx="29">
                  <c:v>8.8999999999999897</c:v>
                </c:pt>
                <c:pt idx="30">
                  <c:v>8.9999999999999893</c:v>
                </c:pt>
                <c:pt idx="31">
                  <c:v>9.0999999999999908</c:v>
                </c:pt>
                <c:pt idx="32">
                  <c:v>9.1999999999999904</c:v>
                </c:pt>
                <c:pt idx="33">
                  <c:v>9.2999999999999901</c:v>
                </c:pt>
                <c:pt idx="34">
                  <c:v>9.3999999999999897</c:v>
                </c:pt>
                <c:pt idx="35">
                  <c:v>9.4999999999999893</c:v>
                </c:pt>
                <c:pt idx="36">
                  <c:v>9.5999999999999908</c:v>
                </c:pt>
              </c:numCache>
            </c:numRef>
          </c:xVal>
          <c:yVal>
            <c:numRef>
              <c:f>'Section 3'!$D$3:$D$39</c:f>
              <c:numCache>
                <c:formatCode>General</c:formatCode>
                <c:ptCount val="37"/>
                <c:pt idx="0">
                  <c:v>4.9999999999999989E-2</c:v>
                </c:pt>
                <c:pt idx="1">
                  <c:v>4.0000000000000008E-2</c:v>
                </c:pt>
                <c:pt idx="2">
                  <c:v>3.5000000000000003E-2</c:v>
                </c:pt>
                <c:pt idx="3">
                  <c:v>2.4999999999999994E-2</c:v>
                </c:pt>
                <c:pt idx="4">
                  <c:v>2.0000000000000004E-2</c:v>
                </c:pt>
                <c:pt idx="5">
                  <c:v>1.7000000000000001E-2</c:v>
                </c:pt>
                <c:pt idx="6">
                  <c:v>1.2999999999999998E-2</c:v>
                </c:pt>
                <c:pt idx="7">
                  <c:v>1.0000000000000002E-2</c:v>
                </c:pt>
                <c:pt idx="8">
                  <c:v>8.0000000000000002E-3</c:v>
                </c:pt>
                <c:pt idx="9">
                  <c:v>5.000000000000001E-3</c:v>
                </c:pt>
                <c:pt idx="10">
                  <c:v>5.000000000000001E-3</c:v>
                </c:pt>
                <c:pt idx="11">
                  <c:v>4.0000000000000001E-3</c:v>
                </c:pt>
                <c:pt idx="12">
                  <c:v>2.9999999999999992E-3</c:v>
                </c:pt>
                <c:pt idx="13">
                  <c:v>2.9999999999999992E-3</c:v>
                </c:pt>
                <c:pt idx="14">
                  <c:v>2E-3</c:v>
                </c:pt>
                <c:pt idx="15">
                  <c:v>1.0000000000000009E-3</c:v>
                </c:pt>
                <c:pt idx="16">
                  <c:v>9.9999999999999915E-4</c:v>
                </c:pt>
                <c:pt idx="17">
                  <c:v>1E-3</c:v>
                </c:pt>
                <c:pt idx="18">
                  <c:v>8.9999999999999976E-4</c:v>
                </c:pt>
                <c:pt idx="19">
                  <c:v>6.0000000000000071E-4</c:v>
                </c:pt>
                <c:pt idx="20">
                  <c:v>3.9999999999999931E-4</c:v>
                </c:pt>
                <c:pt idx="21">
                  <c:v>3.0000000000000079E-4</c:v>
                </c:pt>
                <c:pt idx="22">
                  <c:v>1.9999999999999966E-4</c:v>
                </c:pt>
                <c:pt idx="23">
                  <c:v>2.9999999999999992E-4</c:v>
                </c:pt>
                <c:pt idx="24">
                  <c:v>1.9999999999999966E-4</c:v>
                </c:pt>
                <c:pt idx="25">
                  <c:v>3.0000000000000035E-4</c:v>
                </c:pt>
                <c:pt idx="26">
                  <c:v>5.0000000000000001E-4</c:v>
                </c:pt>
                <c:pt idx="27">
                  <c:v>5.5000000000000014E-4</c:v>
                </c:pt>
                <c:pt idx="28">
                  <c:v>5.4999999999999971E-4</c:v>
                </c:pt>
                <c:pt idx="29">
                  <c:v>6.0000000000000006E-4</c:v>
                </c:pt>
                <c:pt idx="30">
                  <c:v>5.5000000000000014E-4</c:v>
                </c:pt>
                <c:pt idx="31">
                  <c:v>4.1999999999999991E-4</c:v>
                </c:pt>
                <c:pt idx="32">
                  <c:v>2.8000000000000003E-4</c:v>
                </c:pt>
                <c:pt idx="33">
                  <c:v>1.95E-4</c:v>
                </c:pt>
                <c:pt idx="34">
                  <c:v>9.5000000000000005E-5</c:v>
                </c:pt>
                <c:pt idx="35">
                  <c:v>3.9999999999999996E-5</c:v>
                </c:pt>
                <c:pt idx="36">
                  <c:v>2.0000000000000002E-5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F8-4543-942F-74E964C94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861432"/>
        <c:axId val="715857168"/>
      </c:scatterChart>
      <c:valAx>
        <c:axId val="715861432"/>
        <c:scaling>
          <c:orientation val="minMax"/>
          <c:max val="10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57168"/>
        <c:crosses val="autoZero"/>
        <c:crossBetween val="midCat"/>
      </c:valAx>
      <c:valAx>
        <c:axId val="71585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6143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image" Target="../media/image1.emf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image" Target="../media/image1.emf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image" Target="../media/image1.emf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image" Target="../media/image1.emf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2" Type="http://schemas.openxmlformats.org/officeDocument/2006/relationships/chart" Target="../charts/chart27.xml"/><Relationship Id="rId1" Type="http://schemas.openxmlformats.org/officeDocument/2006/relationships/image" Target="../media/image1.emf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" Type="http://schemas.openxmlformats.org/officeDocument/2006/relationships/image" Target="../media/image1.emf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7" Type="http://schemas.openxmlformats.org/officeDocument/2006/relationships/chart" Target="../charts/chart44.xml"/><Relationship Id="rId2" Type="http://schemas.openxmlformats.org/officeDocument/2006/relationships/chart" Target="../charts/chart39.xml"/><Relationship Id="rId1" Type="http://schemas.openxmlformats.org/officeDocument/2006/relationships/image" Target="../media/image1.emf"/><Relationship Id="rId6" Type="http://schemas.openxmlformats.org/officeDocument/2006/relationships/chart" Target="../charts/chart43.xml"/><Relationship Id="rId5" Type="http://schemas.openxmlformats.org/officeDocument/2006/relationships/chart" Target="../charts/chart42.xml"/><Relationship Id="rId4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38881</xdr:colOff>
      <xdr:row>1</xdr:row>
      <xdr:rowOff>93375</xdr:rowOff>
    </xdr:from>
    <xdr:to>
      <xdr:col>29</xdr:col>
      <xdr:colOff>101804</xdr:colOff>
      <xdr:row>43</xdr:row>
      <xdr:rowOff>1300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43E64A8-798D-4083-BE90-91FB380F3D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0281" y="274350"/>
          <a:ext cx="11645323" cy="7505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30102</xdr:colOff>
      <xdr:row>1</xdr:row>
      <xdr:rowOff>35790</xdr:rowOff>
    </xdr:from>
    <xdr:to>
      <xdr:col>28</xdr:col>
      <xdr:colOff>473774</xdr:colOff>
      <xdr:row>43</xdr:row>
      <xdr:rowOff>164811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5FD2B7-DE64-4A3A-8036-11774B508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584489</xdr:colOff>
      <xdr:row>56</xdr:row>
      <xdr:rowOff>147204</xdr:rowOff>
    </xdr:from>
    <xdr:to>
      <xdr:col>27</xdr:col>
      <xdr:colOff>256563</xdr:colOff>
      <xdr:row>99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CECAD8-35AB-42A3-8D84-17DB5CACD9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238125</xdr:colOff>
      <xdr:row>49</xdr:row>
      <xdr:rowOff>23813</xdr:rowOff>
    </xdr:from>
    <xdr:to>
      <xdr:col>24</xdr:col>
      <xdr:colOff>247939</xdr:colOff>
      <xdr:row>90</xdr:row>
      <xdr:rowOff>106363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E9FF52F-EC26-434F-816A-F7C1FDA146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68375" y="10120313"/>
          <a:ext cx="11582689" cy="789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35379</xdr:colOff>
      <xdr:row>55</xdr:row>
      <xdr:rowOff>17008</xdr:rowOff>
    </xdr:from>
    <xdr:to>
      <xdr:col>5</xdr:col>
      <xdr:colOff>540203</xdr:colOff>
      <xdr:row>69</xdr:row>
      <xdr:rowOff>93208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3E02A2-AF8F-4957-B4E2-7777C99A42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720498</xdr:colOff>
      <xdr:row>54</xdr:row>
      <xdr:rowOff>110898</xdr:rowOff>
    </xdr:from>
    <xdr:to>
      <xdr:col>9</xdr:col>
      <xdr:colOff>1049111</xdr:colOff>
      <xdr:row>68</xdr:row>
      <xdr:rowOff>187098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FB8F5D-1C93-42F0-86D1-F34C8BBFA5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557892</xdr:colOff>
      <xdr:row>70</xdr:row>
      <xdr:rowOff>102054</xdr:rowOff>
    </xdr:from>
    <xdr:to>
      <xdr:col>5</xdr:col>
      <xdr:colOff>440870</xdr:colOff>
      <xdr:row>84</xdr:row>
      <xdr:rowOff>178254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8D3C3E-D977-4E05-BFFD-178C19FE7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710974</xdr:colOff>
      <xdr:row>70</xdr:row>
      <xdr:rowOff>64635</xdr:rowOff>
    </xdr:from>
    <xdr:to>
      <xdr:col>9</xdr:col>
      <xdr:colOff>1039585</xdr:colOff>
      <xdr:row>84</xdr:row>
      <xdr:rowOff>140835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C9C837-8869-4E8B-A5B3-A1BD7A6AF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591911</xdr:colOff>
      <xdr:row>86</xdr:row>
      <xdr:rowOff>13608</xdr:rowOff>
    </xdr:from>
    <xdr:to>
      <xdr:col>5</xdr:col>
      <xdr:colOff>468086</xdr:colOff>
      <xdr:row>100</xdr:row>
      <xdr:rowOff>89808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AC9B61B-10F4-48E6-B2FE-D1AA77502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369795</xdr:colOff>
      <xdr:row>49</xdr:row>
      <xdr:rowOff>56030</xdr:rowOff>
    </xdr:from>
    <xdr:to>
      <xdr:col>21</xdr:col>
      <xdr:colOff>423059</xdr:colOff>
      <xdr:row>81</xdr:row>
      <xdr:rowOff>116590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99949ED-9F2D-4CE6-BA46-17C9DF92F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238125</xdr:colOff>
      <xdr:row>49</xdr:row>
      <xdr:rowOff>23813</xdr:rowOff>
    </xdr:from>
    <xdr:to>
      <xdr:col>24</xdr:col>
      <xdr:colOff>247939</xdr:colOff>
      <xdr:row>90</xdr:row>
      <xdr:rowOff>106363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0AD2D0-4233-49C6-814B-1D604BC181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10120313"/>
          <a:ext cx="11544589" cy="789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35379</xdr:colOff>
      <xdr:row>55</xdr:row>
      <xdr:rowOff>17008</xdr:rowOff>
    </xdr:from>
    <xdr:to>
      <xdr:col>5</xdr:col>
      <xdr:colOff>540203</xdr:colOff>
      <xdr:row>69</xdr:row>
      <xdr:rowOff>93208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8D2B93-351A-4E4D-91F5-298D3CB98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720498</xdr:colOff>
      <xdr:row>54</xdr:row>
      <xdr:rowOff>110898</xdr:rowOff>
    </xdr:from>
    <xdr:to>
      <xdr:col>9</xdr:col>
      <xdr:colOff>1049111</xdr:colOff>
      <xdr:row>68</xdr:row>
      <xdr:rowOff>187098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A71E83-A070-4D6F-9FEA-4F28639AF2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557892</xdr:colOff>
      <xdr:row>70</xdr:row>
      <xdr:rowOff>102054</xdr:rowOff>
    </xdr:from>
    <xdr:to>
      <xdr:col>5</xdr:col>
      <xdr:colOff>440870</xdr:colOff>
      <xdr:row>84</xdr:row>
      <xdr:rowOff>178254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E51CB0-6870-4644-A501-00F6D3B95B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710974</xdr:colOff>
      <xdr:row>70</xdr:row>
      <xdr:rowOff>64635</xdr:rowOff>
    </xdr:from>
    <xdr:to>
      <xdr:col>9</xdr:col>
      <xdr:colOff>1039585</xdr:colOff>
      <xdr:row>84</xdr:row>
      <xdr:rowOff>140835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606DAD-250B-40EC-817D-ECDAA2AE2A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591911</xdr:colOff>
      <xdr:row>86</xdr:row>
      <xdr:rowOff>13608</xdr:rowOff>
    </xdr:from>
    <xdr:to>
      <xdr:col>5</xdr:col>
      <xdr:colOff>468086</xdr:colOff>
      <xdr:row>100</xdr:row>
      <xdr:rowOff>89808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30181A2-75B9-4713-A77B-DE99093CDC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369795</xdr:colOff>
      <xdr:row>49</xdr:row>
      <xdr:rowOff>56030</xdr:rowOff>
    </xdr:from>
    <xdr:to>
      <xdr:col>21</xdr:col>
      <xdr:colOff>423059</xdr:colOff>
      <xdr:row>81</xdr:row>
      <xdr:rowOff>116590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E8B221-3D2C-4301-99F5-A87150CDC0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22</xdr:col>
      <xdr:colOff>439882</xdr:colOff>
      <xdr:row>48</xdr:row>
      <xdr:rowOff>41131</xdr:rowOff>
    </xdr:from>
    <xdr:to>
      <xdr:col>39</xdr:col>
      <xdr:colOff>744105</xdr:colOff>
      <xdr:row>89</xdr:row>
      <xdr:rowOff>123681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A18B556-7011-4917-ACA4-451FD793A2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9200" y="9947131"/>
          <a:ext cx="11509087" cy="789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238125</xdr:colOff>
      <xdr:row>49</xdr:row>
      <xdr:rowOff>23813</xdr:rowOff>
    </xdr:from>
    <xdr:to>
      <xdr:col>24</xdr:col>
      <xdr:colOff>247939</xdr:colOff>
      <xdr:row>90</xdr:row>
      <xdr:rowOff>103188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9414A2-8941-4E25-919F-8C0B2338B7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10120313"/>
          <a:ext cx="11544589" cy="789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35379</xdr:colOff>
      <xdr:row>55</xdr:row>
      <xdr:rowOff>17008</xdr:rowOff>
    </xdr:from>
    <xdr:to>
      <xdr:col>5</xdr:col>
      <xdr:colOff>540203</xdr:colOff>
      <xdr:row>69</xdr:row>
      <xdr:rowOff>93208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111EB9-AD41-4973-B13B-911CFF40B4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720498</xdr:colOff>
      <xdr:row>54</xdr:row>
      <xdr:rowOff>110898</xdr:rowOff>
    </xdr:from>
    <xdr:to>
      <xdr:col>9</xdr:col>
      <xdr:colOff>1049111</xdr:colOff>
      <xdr:row>68</xdr:row>
      <xdr:rowOff>187098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4AEEC1-15A0-4D51-A398-D6EC93624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557892</xdr:colOff>
      <xdr:row>70</xdr:row>
      <xdr:rowOff>102054</xdr:rowOff>
    </xdr:from>
    <xdr:to>
      <xdr:col>5</xdr:col>
      <xdr:colOff>440870</xdr:colOff>
      <xdr:row>84</xdr:row>
      <xdr:rowOff>178254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55DAFE-4F46-4720-A944-E06207875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710974</xdr:colOff>
      <xdr:row>70</xdr:row>
      <xdr:rowOff>64635</xdr:rowOff>
    </xdr:from>
    <xdr:to>
      <xdr:col>9</xdr:col>
      <xdr:colOff>1039585</xdr:colOff>
      <xdr:row>84</xdr:row>
      <xdr:rowOff>140835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65F00D9-5ECB-4D7F-ACD1-3EA6653040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591911</xdr:colOff>
      <xdr:row>86</xdr:row>
      <xdr:rowOff>13608</xdr:rowOff>
    </xdr:from>
    <xdr:to>
      <xdr:col>5</xdr:col>
      <xdr:colOff>468086</xdr:colOff>
      <xdr:row>100</xdr:row>
      <xdr:rowOff>89808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DCFBB5E-A7F4-4FA8-BD49-8582B4E34F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369795</xdr:colOff>
      <xdr:row>49</xdr:row>
      <xdr:rowOff>56030</xdr:rowOff>
    </xdr:from>
    <xdr:to>
      <xdr:col>21</xdr:col>
      <xdr:colOff>423059</xdr:colOff>
      <xdr:row>81</xdr:row>
      <xdr:rowOff>116590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52331FC-00FC-4A9E-ADE5-2E2D9D6EB3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238125</xdr:colOff>
      <xdr:row>48</xdr:row>
      <xdr:rowOff>23813</xdr:rowOff>
    </xdr:from>
    <xdr:to>
      <xdr:col>24</xdr:col>
      <xdr:colOff>247939</xdr:colOff>
      <xdr:row>89</xdr:row>
      <xdr:rowOff>109538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08F4EE-F0CD-403D-BC70-654EE01C18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10120313"/>
          <a:ext cx="11544589" cy="789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35379</xdr:colOff>
      <xdr:row>54</xdr:row>
      <xdr:rowOff>17008</xdr:rowOff>
    </xdr:from>
    <xdr:to>
      <xdr:col>5</xdr:col>
      <xdr:colOff>540203</xdr:colOff>
      <xdr:row>68</xdr:row>
      <xdr:rowOff>93208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266F96-46B1-4848-B712-B58DFAAA2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720498</xdr:colOff>
      <xdr:row>53</xdr:row>
      <xdr:rowOff>110898</xdr:rowOff>
    </xdr:from>
    <xdr:to>
      <xdr:col>9</xdr:col>
      <xdr:colOff>1049111</xdr:colOff>
      <xdr:row>67</xdr:row>
      <xdr:rowOff>187098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230547-BA3B-4B0E-BD30-B7FAF4C91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557892</xdr:colOff>
      <xdr:row>69</xdr:row>
      <xdr:rowOff>102054</xdr:rowOff>
    </xdr:from>
    <xdr:to>
      <xdr:col>5</xdr:col>
      <xdr:colOff>440870</xdr:colOff>
      <xdr:row>83</xdr:row>
      <xdr:rowOff>178254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9DA090-321B-4CBA-AA06-48305FC9DC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710974</xdr:colOff>
      <xdr:row>69</xdr:row>
      <xdr:rowOff>64635</xdr:rowOff>
    </xdr:from>
    <xdr:to>
      <xdr:col>9</xdr:col>
      <xdr:colOff>1039585</xdr:colOff>
      <xdr:row>83</xdr:row>
      <xdr:rowOff>140835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374FC8-9ADC-496C-A41C-3FA387FE08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591911</xdr:colOff>
      <xdr:row>85</xdr:row>
      <xdr:rowOff>13608</xdr:rowOff>
    </xdr:from>
    <xdr:to>
      <xdr:col>5</xdr:col>
      <xdr:colOff>468086</xdr:colOff>
      <xdr:row>99</xdr:row>
      <xdr:rowOff>89808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E77EBA0-65C4-4B7C-8F1B-C896BD7085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369795</xdr:colOff>
      <xdr:row>48</xdr:row>
      <xdr:rowOff>56030</xdr:rowOff>
    </xdr:from>
    <xdr:to>
      <xdr:col>21</xdr:col>
      <xdr:colOff>423059</xdr:colOff>
      <xdr:row>80</xdr:row>
      <xdr:rowOff>116590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ADE9C56-11BC-4057-BBEB-4A48989B46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238125</xdr:colOff>
      <xdr:row>47</xdr:row>
      <xdr:rowOff>23813</xdr:rowOff>
    </xdr:from>
    <xdr:to>
      <xdr:col>24</xdr:col>
      <xdr:colOff>247939</xdr:colOff>
      <xdr:row>88</xdr:row>
      <xdr:rowOff>109538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D49BA1F-BC25-4406-AF3F-24FCEA557A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10120313"/>
          <a:ext cx="11544589" cy="789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35379</xdr:colOff>
      <xdr:row>53</xdr:row>
      <xdr:rowOff>17008</xdr:rowOff>
    </xdr:from>
    <xdr:to>
      <xdr:col>5</xdr:col>
      <xdr:colOff>540203</xdr:colOff>
      <xdr:row>67</xdr:row>
      <xdr:rowOff>93208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5F61A7-B203-426D-9809-4DB0C57294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720498</xdr:colOff>
      <xdr:row>52</xdr:row>
      <xdr:rowOff>110898</xdr:rowOff>
    </xdr:from>
    <xdr:to>
      <xdr:col>9</xdr:col>
      <xdr:colOff>1049111</xdr:colOff>
      <xdr:row>66</xdr:row>
      <xdr:rowOff>187098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E06E75-66CC-4958-95DC-DE98FF574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557892</xdr:colOff>
      <xdr:row>68</xdr:row>
      <xdr:rowOff>102054</xdr:rowOff>
    </xdr:from>
    <xdr:to>
      <xdr:col>5</xdr:col>
      <xdr:colOff>440870</xdr:colOff>
      <xdr:row>82</xdr:row>
      <xdr:rowOff>178254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872305-3414-405D-8D32-9C3F6F3059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710974</xdr:colOff>
      <xdr:row>68</xdr:row>
      <xdr:rowOff>64635</xdr:rowOff>
    </xdr:from>
    <xdr:to>
      <xdr:col>9</xdr:col>
      <xdr:colOff>1039585</xdr:colOff>
      <xdr:row>82</xdr:row>
      <xdr:rowOff>140835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A96799-9908-4155-8E4F-92E13F0AA7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591911</xdr:colOff>
      <xdr:row>84</xdr:row>
      <xdr:rowOff>13608</xdr:rowOff>
    </xdr:from>
    <xdr:to>
      <xdr:col>5</xdr:col>
      <xdr:colOff>468086</xdr:colOff>
      <xdr:row>98</xdr:row>
      <xdr:rowOff>89808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DE27126-83E4-4739-80E1-D8AFE2D5ED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369795</xdr:colOff>
      <xdr:row>47</xdr:row>
      <xdr:rowOff>56030</xdr:rowOff>
    </xdr:from>
    <xdr:to>
      <xdr:col>21</xdr:col>
      <xdr:colOff>423059</xdr:colOff>
      <xdr:row>79</xdr:row>
      <xdr:rowOff>116590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9997899-C62A-4276-BE18-40FB5FAD26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238125</xdr:colOff>
      <xdr:row>46</xdr:row>
      <xdr:rowOff>23813</xdr:rowOff>
    </xdr:from>
    <xdr:to>
      <xdr:col>24</xdr:col>
      <xdr:colOff>247939</xdr:colOff>
      <xdr:row>87</xdr:row>
      <xdr:rowOff>109538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BFFA9A-A562-4414-B042-568FB447BE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9739313"/>
          <a:ext cx="11544589" cy="789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35379</xdr:colOff>
      <xdr:row>52</xdr:row>
      <xdr:rowOff>17008</xdr:rowOff>
    </xdr:from>
    <xdr:to>
      <xdr:col>5</xdr:col>
      <xdr:colOff>540203</xdr:colOff>
      <xdr:row>66</xdr:row>
      <xdr:rowOff>93208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701FDA-59F8-4312-9FEB-87DCF7D0B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720498</xdr:colOff>
      <xdr:row>51</xdr:row>
      <xdr:rowOff>110898</xdr:rowOff>
    </xdr:from>
    <xdr:to>
      <xdr:col>9</xdr:col>
      <xdr:colOff>1049111</xdr:colOff>
      <xdr:row>65</xdr:row>
      <xdr:rowOff>187098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6165C9-55D1-43EF-BB3D-82D52C1BA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557892</xdr:colOff>
      <xdr:row>67</xdr:row>
      <xdr:rowOff>102054</xdr:rowOff>
    </xdr:from>
    <xdr:to>
      <xdr:col>5</xdr:col>
      <xdr:colOff>440870</xdr:colOff>
      <xdr:row>81</xdr:row>
      <xdr:rowOff>178254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99FBB6-5429-40A9-B4E0-5BA7617303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710974</xdr:colOff>
      <xdr:row>67</xdr:row>
      <xdr:rowOff>64635</xdr:rowOff>
    </xdr:from>
    <xdr:to>
      <xdr:col>9</xdr:col>
      <xdr:colOff>1039585</xdr:colOff>
      <xdr:row>81</xdr:row>
      <xdr:rowOff>140835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D133D8A-349A-4851-A530-B730DF5780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591911</xdr:colOff>
      <xdr:row>83</xdr:row>
      <xdr:rowOff>13608</xdr:rowOff>
    </xdr:from>
    <xdr:to>
      <xdr:col>5</xdr:col>
      <xdr:colOff>468086</xdr:colOff>
      <xdr:row>97</xdr:row>
      <xdr:rowOff>89808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35F8A2A-9693-4A62-B97D-5CA1E20602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369795</xdr:colOff>
      <xdr:row>46</xdr:row>
      <xdr:rowOff>56030</xdr:rowOff>
    </xdr:from>
    <xdr:to>
      <xdr:col>21</xdr:col>
      <xdr:colOff>423059</xdr:colOff>
      <xdr:row>78</xdr:row>
      <xdr:rowOff>116590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D09EBCD-0E2F-43C5-B074-F3CC3FBD27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238125</xdr:colOff>
      <xdr:row>40</xdr:row>
      <xdr:rowOff>23813</xdr:rowOff>
    </xdr:from>
    <xdr:to>
      <xdr:col>24</xdr:col>
      <xdr:colOff>247939</xdr:colOff>
      <xdr:row>81</xdr:row>
      <xdr:rowOff>109538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21448B-37F2-4435-A331-4C8C2D3177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9548813"/>
          <a:ext cx="11544589" cy="789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35379</xdr:colOff>
      <xdr:row>46</xdr:row>
      <xdr:rowOff>17008</xdr:rowOff>
    </xdr:from>
    <xdr:to>
      <xdr:col>5</xdr:col>
      <xdr:colOff>540203</xdr:colOff>
      <xdr:row>60</xdr:row>
      <xdr:rowOff>93208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95D0B8-83BE-442E-8FBD-E80C29A5A1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720498</xdr:colOff>
      <xdr:row>45</xdr:row>
      <xdr:rowOff>110898</xdr:rowOff>
    </xdr:from>
    <xdr:to>
      <xdr:col>9</xdr:col>
      <xdr:colOff>1049111</xdr:colOff>
      <xdr:row>59</xdr:row>
      <xdr:rowOff>187098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9EEB50-2093-4495-AB41-8975991C6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557892</xdr:colOff>
      <xdr:row>61</xdr:row>
      <xdr:rowOff>102054</xdr:rowOff>
    </xdr:from>
    <xdr:to>
      <xdr:col>5</xdr:col>
      <xdr:colOff>440870</xdr:colOff>
      <xdr:row>75</xdr:row>
      <xdr:rowOff>178254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993AFC-D7F1-45A7-9996-AE1DCC0ADE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710974</xdr:colOff>
      <xdr:row>61</xdr:row>
      <xdr:rowOff>64635</xdr:rowOff>
    </xdr:from>
    <xdr:to>
      <xdr:col>9</xdr:col>
      <xdr:colOff>1039585</xdr:colOff>
      <xdr:row>75</xdr:row>
      <xdr:rowOff>140835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6352BF-AAA6-4D8D-9D3D-A4F40F8886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591911</xdr:colOff>
      <xdr:row>77</xdr:row>
      <xdr:rowOff>13608</xdr:rowOff>
    </xdr:from>
    <xdr:to>
      <xdr:col>5</xdr:col>
      <xdr:colOff>468086</xdr:colOff>
      <xdr:row>91</xdr:row>
      <xdr:rowOff>89808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BD4E35D-98F0-4A42-92A3-3E62AEA7D3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369795</xdr:colOff>
      <xdr:row>40</xdr:row>
      <xdr:rowOff>56030</xdr:rowOff>
    </xdr:from>
    <xdr:to>
      <xdr:col>21</xdr:col>
      <xdr:colOff>423059</xdr:colOff>
      <xdr:row>72</xdr:row>
      <xdr:rowOff>116590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294988C-E832-45AD-B2A1-75BD37BF5C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41"/>
  <sheetViews>
    <sheetView topLeftCell="B1" zoomScaleNormal="100" workbookViewId="0">
      <selection activeCell="G13" sqref="G13"/>
    </sheetView>
  </sheetViews>
  <sheetFormatPr defaultRowHeight="14.5" x14ac:dyDescent="0.35"/>
  <cols>
    <col min="2" max="2" width="10.36328125" bestFit="1" customWidth="1"/>
    <col min="3" max="3" width="10.36328125" customWidth="1"/>
    <col min="4" max="4" width="11.08984375" customWidth="1"/>
    <col min="5" max="5" width="11.6328125" customWidth="1"/>
    <col min="6" max="6" width="12.54296875" customWidth="1"/>
    <col min="7" max="7" width="10.08984375" customWidth="1"/>
    <col min="8" max="10" width="10.36328125" customWidth="1"/>
  </cols>
  <sheetData>
    <row r="1" spans="2:11" ht="31" x14ac:dyDescent="0.7">
      <c r="B1" t="s">
        <v>0</v>
      </c>
      <c r="C1" s="24" t="s">
        <v>1</v>
      </c>
      <c r="D1" s="24"/>
      <c r="E1" s="24"/>
      <c r="F1" s="24"/>
      <c r="G1" s="24"/>
      <c r="H1" s="24"/>
      <c r="I1" s="24"/>
      <c r="J1" s="24"/>
      <c r="K1" s="38" t="s">
        <v>61</v>
      </c>
    </row>
    <row r="2" spans="2:11" x14ac:dyDescent="0.35"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2:11" x14ac:dyDescent="0.35">
      <c r="B3">
        <v>6</v>
      </c>
      <c r="C3" s="16">
        <v>0.18</v>
      </c>
      <c r="D3" s="16">
        <v>0.8</v>
      </c>
      <c r="E3" s="16">
        <v>0.25</v>
      </c>
      <c r="F3" s="16">
        <v>0.11</v>
      </c>
      <c r="G3" s="16">
        <v>0.14000000000000001</v>
      </c>
      <c r="H3" s="16">
        <v>0.15</v>
      </c>
      <c r="I3" s="16">
        <v>0.17499999999999999</v>
      </c>
      <c r="J3" s="16">
        <v>8.5000000000000006E-2</v>
      </c>
    </row>
    <row r="4" spans="2:11" x14ac:dyDescent="0.35">
      <c r="B4">
        <v>6.1</v>
      </c>
      <c r="C4" s="16">
        <v>0.14000000000000001</v>
      </c>
      <c r="D4" s="16">
        <v>0.67</v>
      </c>
      <c r="E4" s="16">
        <v>0.2</v>
      </c>
      <c r="F4" s="16">
        <v>0.09</v>
      </c>
      <c r="G4" s="16">
        <v>0.115</v>
      </c>
      <c r="H4" s="16">
        <v>0.11</v>
      </c>
      <c r="I4" s="16">
        <v>0.15</v>
      </c>
      <c r="J4" s="16">
        <v>7.4999999999999997E-2</v>
      </c>
    </row>
    <row r="5" spans="2:11" x14ac:dyDescent="0.35">
      <c r="B5">
        <v>6.2</v>
      </c>
      <c r="C5" s="16">
        <v>0.115</v>
      </c>
      <c r="D5" s="16">
        <v>0.56999999999999995</v>
      </c>
      <c r="E5" s="16">
        <v>0.16</v>
      </c>
      <c r="F5" s="16">
        <v>7.0000000000000007E-2</v>
      </c>
      <c r="G5" s="16">
        <v>9.5000000000000001E-2</v>
      </c>
      <c r="H5" s="16">
        <v>8.5000000000000006E-2</v>
      </c>
      <c r="I5" s="16">
        <v>0.13</v>
      </c>
      <c r="J5" s="16">
        <v>6.5000000000000002E-2</v>
      </c>
    </row>
    <row r="6" spans="2:11" x14ac:dyDescent="0.35">
      <c r="B6">
        <v>6.3</v>
      </c>
      <c r="C6" s="16">
        <v>9.5000000000000001E-2</v>
      </c>
      <c r="D6" s="16">
        <v>0.48</v>
      </c>
      <c r="E6" s="16">
        <v>0.125</v>
      </c>
      <c r="F6" s="16">
        <v>5.6000000000000001E-2</v>
      </c>
      <c r="G6" s="16">
        <v>0.08</v>
      </c>
      <c r="H6" s="16">
        <v>6.5000000000000002E-2</v>
      </c>
      <c r="I6" s="16">
        <v>0.11</v>
      </c>
      <c r="J6" s="16">
        <v>5.5E-2</v>
      </c>
    </row>
    <row r="7" spans="2:11" x14ac:dyDescent="0.35">
      <c r="B7">
        <v>6.4</v>
      </c>
      <c r="C7" s="16">
        <v>7.6999999999999999E-2</v>
      </c>
      <c r="D7" s="16">
        <v>0.4</v>
      </c>
      <c r="E7" s="16">
        <v>0.1</v>
      </c>
      <c r="F7" s="16">
        <v>4.4999999999999998E-2</v>
      </c>
      <c r="G7" s="16">
        <v>6.5000000000000002E-2</v>
      </c>
      <c r="H7" s="16">
        <v>5.1999999999999998E-2</v>
      </c>
      <c r="I7" s="16">
        <v>9.5000000000000001E-2</v>
      </c>
      <c r="J7" s="16">
        <v>4.4999999999999998E-2</v>
      </c>
    </row>
    <row r="8" spans="2:11" x14ac:dyDescent="0.35">
      <c r="B8">
        <v>6.5</v>
      </c>
      <c r="C8" s="16">
        <v>6.5000000000000002E-2</v>
      </c>
      <c r="D8" s="16">
        <v>0.34</v>
      </c>
      <c r="E8" s="16">
        <v>0.08</v>
      </c>
      <c r="F8" s="16">
        <v>3.7999999999999999E-2</v>
      </c>
      <c r="G8" s="16">
        <v>5.5E-2</v>
      </c>
      <c r="H8" s="16">
        <v>4.2000000000000003E-2</v>
      </c>
      <c r="I8" s="16">
        <v>8.3000000000000004E-2</v>
      </c>
      <c r="J8" s="16">
        <v>3.7999999999999999E-2</v>
      </c>
    </row>
    <row r="9" spans="2:11" x14ac:dyDescent="0.35">
      <c r="B9">
        <v>6.6</v>
      </c>
      <c r="C9" s="16">
        <v>5.2999999999999999E-2</v>
      </c>
      <c r="D9" s="16">
        <v>0.28999999999999998</v>
      </c>
      <c r="E9" s="16">
        <v>6.3E-2</v>
      </c>
      <c r="F9" s="16">
        <v>0.03</v>
      </c>
      <c r="G9" s="16">
        <v>4.4999999999999998E-2</v>
      </c>
      <c r="H9" s="16">
        <v>3.3000000000000002E-2</v>
      </c>
      <c r="I9" s="16">
        <v>7.0000000000000007E-2</v>
      </c>
      <c r="J9" s="16">
        <v>3.3000000000000002E-2</v>
      </c>
    </row>
    <row r="10" spans="2:11" x14ac:dyDescent="0.35">
      <c r="B10">
        <v>6.7</v>
      </c>
      <c r="C10" s="16">
        <v>4.4999999999999998E-2</v>
      </c>
      <c r="D10" s="16">
        <v>0.24</v>
      </c>
      <c r="E10" s="16">
        <v>0.05</v>
      </c>
      <c r="F10" s="16">
        <v>2.5000000000000001E-2</v>
      </c>
      <c r="G10" s="16">
        <v>3.7499999999999999E-2</v>
      </c>
      <c r="H10" s="16">
        <v>2.5999999999999999E-2</v>
      </c>
      <c r="I10" s="16">
        <v>6.0999999999999999E-2</v>
      </c>
      <c r="J10" s="16">
        <v>2.8500000000000001E-2</v>
      </c>
    </row>
    <row r="11" spans="2:11" x14ac:dyDescent="0.35">
      <c r="B11">
        <v>6.8</v>
      </c>
      <c r="C11" s="16">
        <v>3.7999999999999999E-2</v>
      </c>
      <c r="D11" s="16">
        <v>0.2</v>
      </c>
      <c r="E11" s="16">
        <v>0.04</v>
      </c>
      <c r="F11" s="16">
        <v>2.1999999999999999E-2</v>
      </c>
      <c r="G11" s="16">
        <v>3.1E-2</v>
      </c>
      <c r="H11" s="16">
        <v>2.1499999999999998E-2</v>
      </c>
      <c r="I11" s="16">
        <v>5.2999999999999999E-2</v>
      </c>
      <c r="J11" s="16">
        <v>2.5000000000000001E-2</v>
      </c>
    </row>
    <row r="12" spans="2:11" x14ac:dyDescent="0.35">
      <c r="B12">
        <v>6.9</v>
      </c>
      <c r="C12" s="16">
        <v>3.2000000000000001E-2</v>
      </c>
      <c r="D12" s="16">
        <v>0.16</v>
      </c>
      <c r="E12" s="16">
        <v>3.2000000000000001E-2</v>
      </c>
      <c r="F12" s="16">
        <v>1.7999999999999999E-2</v>
      </c>
      <c r="G12" s="16">
        <v>2.5999999999999999E-2</v>
      </c>
      <c r="H12" s="16">
        <v>1.7000000000000001E-2</v>
      </c>
      <c r="I12" s="16">
        <v>4.4999999999999998E-2</v>
      </c>
      <c r="J12" s="16">
        <v>2.1999999999999999E-2</v>
      </c>
    </row>
    <row r="13" spans="2:11" x14ac:dyDescent="0.35">
      <c r="B13">
        <v>7</v>
      </c>
      <c r="C13" s="16">
        <v>2.7E-2</v>
      </c>
      <c r="D13" s="16">
        <v>0.14000000000000001</v>
      </c>
      <c r="E13" s="16">
        <v>2.7E-2</v>
      </c>
      <c r="F13" s="16">
        <v>1.6E-2</v>
      </c>
      <c r="G13" s="16">
        <v>2.1999999999999999E-2</v>
      </c>
      <c r="H13" s="16">
        <v>1.35E-2</v>
      </c>
      <c r="I13" s="16">
        <v>3.7999999999999999E-2</v>
      </c>
      <c r="J13" s="16">
        <v>1.9E-2</v>
      </c>
    </row>
    <row r="14" spans="2:11" x14ac:dyDescent="0.35">
      <c r="B14">
        <v>7.1</v>
      </c>
      <c r="C14" s="16">
        <v>2.2499999999999999E-2</v>
      </c>
      <c r="D14" s="16">
        <v>0.12</v>
      </c>
      <c r="E14" s="16">
        <v>2.1999999999999999E-2</v>
      </c>
      <c r="F14" s="16">
        <v>1.35E-2</v>
      </c>
      <c r="G14" s="16">
        <v>1.7999999999999999E-2</v>
      </c>
      <c r="H14" s="16">
        <v>1.15E-2</v>
      </c>
      <c r="I14" s="16">
        <v>3.3000000000000002E-2</v>
      </c>
      <c r="J14" s="16">
        <v>1.7000000000000001E-2</v>
      </c>
    </row>
    <row r="15" spans="2:11" x14ac:dyDescent="0.35">
      <c r="B15">
        <v>7.2</v>
      </c>
      <c r="C15" s="16">
        <v>1.9E-2</v>
      </c>
      <c r="D15" s="16">
        <v>0.1</v>
      </c>
      <c r="E15" s="16">
        <v>1.7999999999999999E-2</v>
      </c>
      <c r="F15" s="16">
        <v>1.2E-2</v>
      </c>
      <c r="G15" s="16">
        <v>1.55E-2</v>
      </c>
      <c r="H15" s="16">
        <v>9.4999999999999998E-3</v>
      </c>
      <c r="I15" s="16">
        <v>2.8000000000000001E-2</v>
      </c>
      <c r="J15" s="16">
        <v>1.4999999999999999E-2</v>
      </c>
    </row>
    <row r="16" spans="2:11" x14ac:dyDescent="0.35">
      <c r="B16">
        <v>7.3</v>
      </c>
      <c r="C16" s="16">
        <v>1.6E-2</v>
      </c>
      <c r="D16" s="16">
        <v>0.08</v>
      </c>
      <c r="E16" s="16">
        <v>1.4999999999999999E-2</v>
      </c>
      <c r="F16" s="16">
        <v>1.0500000000000001E-2</v>
      </c>
      <c r="G16" s="16">
        <v>1.2999999999999999E-2</v>
      </c>
      <c r="H16" s="16">
        <v>8.0000000000000002E-3</v>
      </c>
      <c r="I16" s="16">
        <v>2.4E-2</v>
      </c>
      <c r="J16" s="16">
        <v>1.2999999999999999E-2</v>
      </c>
    </row>
    <row r="17" spans="2:10" x14ac:dyDescent="0.35">
      <c r="B17">
        <v>7.4</v>
      </c>
      <c r="C17" s="16">
        <v>1.35E-2</v>
      </c>
      <c r="D17" s="16">
        <v>6.8000000000000005E-2</v>
      </c>
      <c r="E17" s="16">
        <v>1.2E-2</v>
      </c>
      <c r="F17" s="16">
        <v>9.4999999999999998E-3</v>
      </c>
      <c r="G17" s="16">
        <v>1.15E-2</v>
      </c>
      <c r="H17" s="16">
        <v>7.0000000000000001E-3</v>
      </c>
      <c r="I17" s="16">
        <v>0.02</v>
      </c>
      <c r="J17" s="16">
        <v>1.15E-2</v>
      </c>
    </row>
    <row r="18" spans="2:10" x14ac:dyDescent="0.35">
      <c r="B18">
        <v>7.4999999999999902</v>
      </c>
      <c r="C18" s="16">
        <v>1.15E-2</v>
      </c>
      <c r="D18" s="16">
        <v>5.8000000000000003E-2</v>
      </c>
      <c r="E18" s="16">
        <v>0.01</v>
      </c>
      <c r="F18" s="16">
        <v>8.5000000000000006E-3</v>
      </c>
      <c r="G18" s="16">
        <v>0.01</v>
      </c>
      <c r="H18" s="16">
        <v>6.0000000000000001E-3</v>
      </c>
      <c r="I18" s="16">
        <v>1.7000000000000001E-2</v>
      </c>
      <c r="J18" s="16">
        <v>0.01</v>
      </c>
    </row>
    <row r="19" spans="2:10" x14ac:dyDescent="0.35">
      <c r="B19">
        <v>7.5999999999999899</v>
      </c>
      <c r="C19" s="16">
        <v>0.01</v>
      </c>
      <c r="D19" s="16">
        <v>4.8000000000000001E-2</v>
      </c>
      <c r="E19" s="16">
        <v>8.9999999999999993E-3</v>
      </c>
      <c r="F19" s="16">
        <v>8.0000000000000002E-3</v>
      </c>
      <c r="G19" s="16">
        <v>8.6999999999999994E-3</v>
      </c>
      <c r="H19" s="16">
        <v>5.4999999999999997E-3</v>
      </c>
      <c r="I19" s="16">
        <v>1.4999999999999999E-2</v>
      </c>
      <c r="J19" s="16">
        <v>8.9999999999999993E-3</v>
      </c>
    </row>
    <row r="20" spans="2:10" x14ac:dyDescent="0.35">
      <c r="B20">
        <v>7.6999999999999904</v>
      </c>
      <c r="C20" s="16">
        <v>8.9999999999999993E-3</v>
      </c>
      <c r="D20" s="16">
        <v>0.04</v>
      </c>
      <c r="E20" s="16">
        <v>8.0000000000000002E-3</v>
      </c>
      <c r="F20" s="16">
        <v>7.4999999999999997E-3</v>
      </c>
      <c r="G20" s="16">
        <v>7.6E-3</v>
      </c>
      <c r="H20" s="16">
        <v>5.0000000000000001E-3</v>
      </c>
      <c r="I20" s="16">
        <v>1.2500000000000001E-2</v>
      </c>
      <c r="J20" s="16">
        <v>8.0000000000000002E-3</v>
      </c>
    </row>
    <row r="21" spans="2:10" x14ac:dyDescent="0.35">
      <c r="B21">
        <v>7.7999999999999901</v>
      </c>
      <c r="C21" s="16">
        <v>8.0000000000000002E-3</v>
      </c>
      <c r="D21" s="16">
        <v>3.3000000000000002E-2</v>
      </c>
      <c r="E21" s="16">
        <v>7.0000000000000001E-3</v>
      </c>
      <c r="F21" s="16">
        <v>7.0000000000000001E-3</v>
      </c>
      <c r="G21" s="16">
        <v>7.0000000000000001E-3</v>
      </c>
      <c r="H21" s="16">
        <v>4.7000000000000002E-3</v>
      </c>
      <c r="I21" s="16">
        <v>1.0500000000000001E-2</v>
      </c>
      <c r="J21" s="16">
        <v>7.0000000000000001E-3</v>
      </c>
    </row>
    <row r="22" spans="2:10" x14ac:dyDescent="0.35">
      <c r="B22">
        <v>7.8999999999999897</v>
      </c>
      <c r="C22" s="16">
        <v>7.0000000000000001E-3</v>
      </c>
      <c r="D22" s="16">
        <v>2.8000000000000001E-2</v>
      </c>
      <c r="E22" s="16">
        <v>6.1000000000000004E-3</v>
      </c>
      <c r="F22" s="16">
        <v>6.7000000000000002E-3</v>
      </c>
      <c r="G22" s="16">
        <v>6.1999999999999998E-3</v>
      </c>
      <c r="H22" s="16">
        <v>4.4000000000000003E-3</v>
      </c>
      <c r="I22" s="16">
        <v>8.9999999999999993E-3</v>
      </c>
      <c r="J22" s="16">
        <v>6.0000000000000001E-3</v>
      </c>
    </row>
    <row r="23" spans="2:10" x14ac:dyDescent="0.35">
      <c r="B23">
        <v>7.9999999999999902</v>
      </c>
      <c r="C23" s="16">
        <v>6.1999999999999998E-3</v>
      </c>
      <c r="D23" s="16">
        <v>2.3E-2</v>
      </c>
      <c r="E23" s="16">
        <v>5.4999999999999997E-3</v>
      </c>
      <c r="F23" s="16">
        <v>6.4999999999999997E-3</v>
      </c>
      <c r="G23" s="16">
        <v>5.4999999999999997E-3</v>
      </c>
      <c r="H23" s="16">
        <v>4.1999999999999997E-3</v>
      </c>
      <c r="I23" s="16">
        <v>7.4999999999999997E-3</v>
      </c>
      <c r="J23" s="16">
        <v>5.1999999999999998E-3</v>
      </c>
    </row>
    <row r="24" spans="2:10" x14ac:dyDescent="0.35">
      <c r="B24">
        <v>8.0999999999999908</v>
      </c>
      <c r="C24" s="16">
        <v>5.4999999999999997E-3</v>
      </c>
      <c r="D24" s="16">
        <v>1.9E-2</v>
      </c>
      <c r="E24" s="16">
        <v>5.1000000000000004E-3</v>
      </c>
      <c r="F24" s="16">
        <v>6.4000000000000003E-3</v>
      </c>
      <c r="G24" s="16">
        <v>5.1000000000000004E-3</v>
      </c>
      <c r="H24" s="16">
        <v>4.0000000000000001E-3</v>
      </c>
      <c r="I24" s="16">
        <v>6.4999999999999997E-3</v>
      </c>
      <c r="J24" s="16">
        <v>4.0000000000000001E-3</v>
      </c>
    </row>
    <row r="25" spans="2:10" x14ac:dyDescent="0.35">
      <c r="B25">
        <v>8.1999999999999904</v>
      </c>
      <c r="C25" s="16">
        <v>5.0000000000000001E-3</v>
      </c>
      <c r="D25" s="16">
        <v>1.6E-2</v>
      </c>
      <c r="E25" s="16">
        <v>4.7999999999999996E-3</v>
      </c>
      <c r="F25" s="16">
        <v>6.1999999999999998E-3</v>
      </c>
      <c r="G25" s="16">
        <v>4.7999999999999996E-3</v>
      </c>
      <c r="H25" s="16">
        <v>3.8E-3</v>
      </c>
      <c r="I25" s="16">
        <v>5.4000000000000003E-3</v>
      </c>
      <c r="J25" s="16">
        <v>2.8E-3</v>
      </c>
    </row>
    <row r="26" spans="2:10" x14ac:dyDescent="0.35">
      <c r="B26">
        <v>8.2999999999999901</v>
      </c>
      <c r="C26" s="16">
        <v>4.5999999999999999E-3</v>
      </c>
      <c r="D26" s="16">
        <v>1.2999999999999999E-2</v>
      </c>
      <c r="E26" s="16">
        <v>4.5999999999999999E-3</v>
      </c>
      <c r="F26" s="16">
        <v>5.7999999999999996E-3</v>
      </c>
      <c r="G26" s="16">
        <v>4.5999999999999999E-3</v>
      </c>
      <c r="H26" s="16">
        <v>3.5999999999999999E-3</v>
      </c>
      <c r="I26" s="16">
        <v>4.4000000000000003E-3</v>
      </c>
      <c r="J26" s="16">
        <v>1.8E-3</v>
      </c>
    </row>
    <row r="27" spans="2:10" x14ac:dyDescent="0.35">
      <c r="B27">
        <v>8.3999999999999897</v>
      </c>
      <c r="C27" s="16">
        <v>4.3E-3</v>
      </c>
      <c r="D27" s="16">
        <v>1.0999999999999999E-2</v>
      </c>
      <c r="E27" s="16">
        <v>4.3E-3</v>
      </c>
      <c r="F27" s="16">
        <v>5.1000000000000004E-3</v>
      </c>
      <c r="G27" s="16">
        <v>4.1999999999999997E-3</v>
      </c>
      <c r="H27" s="16">
        <v>3.3E-3</v>
      </c>
      <c r="I27" s="16">
        <v>3.5999999999999999E-3</v>
      </c>
      <c r="J27" s="16">
        <v>1E-3</v>
      </c>
    </row>
    <row r="28" spans="2:10" x14ac:dyDescent="0.35">
      <c r="B28">
        <v>8.4999999999999893</v>
      </c>
      <c r="C28" s="16">
        <v>4.0000000000000001E-3</v>
      </c>
      <c r="D28" s="16">
        <v>8.9999999999999993E-3</v>
      </c>
      <c r="E28" s="16">
        <v>4.1000000000000003E-3</v>
      </c>
      <c r="F28" s="16">
        <v>4.4999999999999997E-3</v>
      </c>
      <c r="G28" s="16">
        <v>3.5999999999999999E-3</v>
      </c>
      <c r="H28" s="16">
        <v>3.0000000000000001E-3</v>
      </c>
      <c r="I28" s="16">
        <v>3.0000000000000001E-3</v>
      </c>
      <c r="J28" s="16">
        <v>5.1999999999999995E-4</v>
      </c>
    </row>
    <row r="29" spans="2:10" x14ac:dyDescent="0.35">
      <c r="B29">
        <v>8.5999999999999908</v>
      </c>
      <c r="C29" s="16">
        <v>3.8E-3</v>
      </c>
      <c r="D29" s="16">
        <v>7.3000000000000001E-3</v>
      </c>
      <c r="E29" s="16">
        <v>3.8E-3</v>
      </c>
      <c r="F29" s="16">
        <v>3.5000000000000001E-3</v>
      </c>
      <c r="G29" s="16">
        <v>3.0000000000000001E-3</v>
      </c>
      <c r="H29" s="16">
        <v>2.3999999999999998E-3</v>
      </c>
      <c r="I29" s="16">
        <v>2.3E-3</v>
      </c>
      <c r="J29" s="16">
        <v>2.0000000000000001E-4</v>
      </c>
    </row>
    <row r="30" spans="2:10" x14ac:dyDescent="0.35">
      <c r="B30">
        <v>8.6999999999999904</v>
      </c>
      <c r="C30" s="16">
        <v>3.5999999999999999E-3</v>
      </c>
      <c r="D30" s="16">
        <v>6.0000000000000001E-3</v>
      </c>
      <c r="E30" s="16">
        <v>3.3E-3</v>
      </c>
      <c r="F30" s="16">
        <v>2.5000000000000001E-3</v>
      </c>
      <c r="G30" s="16">
        <v>2.2000000000000001E-3</v>
      </c>
      <c r="H30" s="16">
        <v>1.9E-3</v>
      </c>
      <c r="I30" s="16">
        <v>1.75E-3</v>
      </c>
      <c r="J30" s="37">
        <v>8.0000000000000007E-5</v>
      </c>
    </row>
    <row r="31" spans="2:10" x14ac:dyDescent="0.35">
      <c r="B31">
        <v>8.7999999999999901</v>
      </c>
      <c r="C31" s="16">
        <v>3.3999999999999998E-3</v>
      </c>
      <c r="D31" s="16">
        <v>4.7999999999999996E-3</v>
      </c>
      <c r="E31" s="16">
        <v>2.7499999999999998E-3</v>
      </c>
      <c r="F31" s="16">
        <v>1.6999999999999999E-3</v>
      </c>
      <c r="G31" s="16">
        <v>1.6000000000000001E-3</v>
      </c>
      <c r="H31" s="16">
        <v>1.2999999999999999E-3</v>
      </c>
      <c r="I31" s="16">
        <v>1.17E-3</v>
      </c>
      <c r="J31" s="16"/>
    </row>
    <row r="32" spans="2:10" x14ac:dyDescent="0.35">
      <c r="B32">
        <v>8.8999999999999897</v>
      </c>
      <c r="C32" s="16">
        <v>3.0999999999999999E-3</v>
      </c>
      <c r="D32" s="16">
        <v>3.8E-3</v>
      </c>
      <c r="E32" s="16">
        <v>2.2000000000000001E-3</v>
      </c>
      <c r="F32" s="16">
        <v>1.1000000000000001E-3</v>
      </c>
      <c r="G32" s="16">
        <v>9.5E-4</v>
      </c>
      <c r="H32" s="16">
        <v>8.4999999999999995E-4</v>
      </c>
      <c r="I32" s="16">
        <v>6.9999999999999999E-4</v>
      </c>
      <c r="J32" s="16"/>
    </row>
    <row r="33" spans="2:10" x14ac:dyDescent="0.35">
      <c r="B33">
        <v>8.9999999999999893</v>
      </c>
      <c r="C33" s="16">
        <v>2.65E-3</v>
      </c>
      <c r="D33" s="16">
        <v>2.8E-3</v>
      </c>
      <c r="E33" s="16">
        <v>1.6000000000000001E-3</v>
      </c>
      <c r="F33" s="16">
        <v>5.6999999999999998E-4</v>
      </c>
      <c r="G33" s="16">
        <v>5.2999999999999998E-4</v>
      </c>
      <c r="H33" s="16">
        <v>5.0000000000000001E-4</v>
      </c>
      <c r="I33" s="16">
        <v>4.0000000000000002E-4</v>
      </c>
      <c r="J33" s="16"/>
    </row>
    <row r="34" spans="2:10" x14ac:dyDescent="0.35">
      <c r="B34">
        <v>9.0999999999999908</v>
      </c>
      <c r="C34" s="16">
        <v>2.0999999999999999E-3</v>
      </c>
      <c r="D34" s="16">
        <v>2E-3</v>
      </c>
      <c r="E34" s="16">
        <v>1.0499999999999999E-3</v>
      </c>
      <c r="F34" s="16">
        <v>2.7999999999999998E-4</v>
      </c>
      <c r="G34" s="16">
        <v>2.2000000000000001E-4</v>
      </c>
      <c r="H34" s="16">
        <v>2.7E-4</v>
      </c>
      <c r="I34" s="16">
        <v>2.0000000000000001E-4</v>
      </c>
      <c r="J34" s="16"/>
    </row>
    <row r="35" spans="2:10" x14ac:dyDescent="0.35">
      <c r="B35">
        <v>9.1999999999999904</v>
      </c>
      <c r="C35" s="16">
        <v>1.5499999999999999E-3</v>
      </c>
      <c r="D35" s="16">
        <v>1.1999999999999999E-3</v>
      </c>
      <c r="E35" s="16">
        <v>6.3000000000000003E-4</v>
      </c>
      <c r="F35" s="16">
        <v>1E-4</v>
      </c>
      <c r="G35" s="37">
        <v>8.0000000000000007E-5</v>
      </c>
      <c r="H35" s="16">
        <v>1.2E-4</v>
      </c>
      <c r="I35" s="16">
        <v>6.9999999999999994E-5</v>
      </c>
      <c r="J35" s="16"/>
    </row>
    <row r="36" spans="2:10" x14ac:dyDescent="0.35">
      <c r="B36">
        <v>9.2999999999999901</v>
      </c>
      <c r="C36" s="16">
        <v>1.1000000000000001E-3</v>
      </c>
      <c r="D36" s="16">
        <v>6.8000000000000005E-4</v>
      </c>
      <c r="E36" s="16">
        <v>3.5E-4</v>
      </c>
      <c r="F36" s="37">
        <v>3.0000000000000001E-5</v>
      </c>
      <c r="G36" s="16"/>
      <c r="H36" s="16">
        <v>4.5000000000000003E-5</v>
      </c>
      <c r="I36" s="37">
        <v>3.0000000000000001E-5</v>
      </c>
      <c r="J36" s="16"/>
    </row>
    <row r="37" spans="2:10" x14ac:dyDescent="0.35">
      <c r="B37">
        <v>9.3999999999999897</v>
      </c>
      <c r="C37" s="16">
        <v>6.4999999999999997E-4</v>
      </c>
      <c r="D37" s="16">
        <v>3.2000000000000003E-4</v>
      </c>
      <c r="E37" s="16">
        <v>1.55E-4</v>
      </c>
      <c r="F37" s="16"/>
      <c r="G37" s="16"/>
      <c r="H37" s="37">
        <v>2.0000000000000002E-5</v>
      </c>
      <c r="I37" s="16"/>
      <c r="J37" s="16"/>
    </row>
    <row r="38" spans="2:10" x14ac:dyDescent="0.35">
      <c r="B38">
        <v>9.4999999999999893</v>
      </c>
      <c r="C38" s="16">
        <v>3.5E-4</v>
      </c>
      <c r="D38" s="16">
        <v>1.2999999999999999E-4</v>
      </c>
      <c r="E38" s="16">
        <v>6.0000000000000002E-5</v>
      </c>
      <c r="F38" s="16"/>
      <c r="G38" s="16"/>
      <c r="H38" s="16"/>
      <c r="I38" s="16"/>
      <c r="J38" s="16"/>
    </row>
    <row r="39" spans="2:10" x14ac:dyDescent="0.35">
      <c r="B39">
        <v>9.5999999999999908</v>
      </c>
      <c r="C39" s="16">
        <v>1.65E-4</v>
      </c>
      <c r="D39" s="37">
        <v>5.0000000000000002E-5</v>
      </c>
      <c r="E39" s="37">
        <v>2.0000000000000002E-5</v>
      </c>
      <c r="F39" s="16"/>
      <c r="G39" s="16"/>
      <c r="H39" s="16"/>
      <c r="I39" s="16"/>
      <c r="J39" s="16"/>
    </row>
    <row r="40" spans="2:10" x14ac:dyDescent="0.35">
      <c r="B40">
        <v>9.6999999999999904</v>
      </c>
      <c r="C40" s="16">
        <v>6.9999999999999994E-5</v>
      </c>
      <c r="D40" s="16"/>
      <c r="E40" s="16"/>
      <c r="F40" s="16"/>
      <c r="G40" s="16"/>
      <c r="H40" s="16"/>
      <c r="I40" s="16"/>
      <c r="J40" s="16"/>
    </row>
    <row r="41" spans="2:10" x14ac:dyDescent="0.35">
      <c r="B41">
        <v>9.7999999999999901</v>
      </c>
      <c r="C41" s="37">
        <v>2.0000000000000002E-5</v>
      </c>
      <c r="D41" s="16"/>
      <c r="E41" s="16"/>
      <c r="F41" s="16"/>
      <c r="G41" s="16"/>
      <c r="H41" s="16"/>
      <c r="I41" s="16"/>
      <c r="J41" s="16"/>
    </row>
  </sheetData>
  <mergeCells count="1">
    <mergeCell ref="C1: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53FDE-D3A0-43C7-8878-54B318F06D0E}">
  <dimension ref="A1:AS22"/>
  <sheetViews>
    <sheetView zoomScale="85" zoomScaleNormal="85" workbookViewId="0">
      <selection activeCell="AC17" sqref="AC17"/>
    </sheetView>
  </sheetViews>
  <sheetFormatPr defaultRowHeight="14.5" x14ac:dyDescent="0.35"/>
  <cols>
    <col min="1" max="1" width="6.453125" customWidth="1"/>
    <col min="2" max="2" width="20.90625" customWidth="1"/>
    <col min="3" max="8" width="6.36328125" customWidth="1"/>
    <col min="9" max="9" width="11.54296875" hidden="1" customWidth="1"/>
    <col min="10" max="15" width="6.36328125" customWidth="1"/>
    <col min="16" max="21" width="6.1796875" customWidth="1"/>
    <col min="22" max="22" width="7.36328125" customWidth="1"/>
    <col min="23" max="23" width="5.453125" customWidth="1"/>
    <col min="24" max="24" width="7.36328125" customWidth="1"/>
    <col min="25" max="25" width="5.453125" customWidth="1"/>
    <col min="26" max="26" width="7.36328125" customWidth="1"/>
    <col min="27" max="27" width="5.453125" customWidth="1"/>
    <col min="28" max="45" width="9" customWidth="1"/>
  </cols>
  <sheetData>
    <row r="1" spans="1:45" ht="43.75" customHeight="1" x14ac:dyDescent="0.35">
      <c r="A1" s="6" t="s">
        <v>13</v>
      </c>
      <c r="B1" s="32" t="s">
        <v>21</v>
      </c>
      <c r="C1" s="25" t="s">
        <v>22</v>
      </c>
      <c r="D1" s="26"/>
      <c r="E1" s="26"/>
      <c r="F1" s="25" t="s">
        <v>23</v>
      </c>
      <c r="G1" s="26"/>
      <c r="H1" s="26"/>
      <c r="I1" s="7" t="s">
        <v>24</v>
      </c>
      <c r="J1" s="25" t="s">
        <v>14</v>
      </c>
      <c r="K1" s="26"/>
      <c r="L1" s="26"/>
      <c r="M1" s="25" t="s">
        <v>15</v>
      </c>
      <c r="N1" s="26"/>
      <c r="O1" s="26"/>
      <c r="P1" s="27" t="s">
        <v>25</v>
      </c>
      <c r="Q1" s="28"/>
      <c r="R1" s="28"/>
      <c r="S1" s="28"/>
      <c r="T1" s="28"/>
      <c r="U1" s="29"/>
      <c r="V1" s="27" t="s">
        <v>59</v>
      </c>
      <c r="W1" s="28"/>
      <c r="X1" s="28"/>
      <c r="Y1" s="28"/>
      <c r="Z1" s="28"/>
      <c r="AA1" s="29"/>
      <c r="AB1" s="25" t="s">
        <v>26</v>
      </c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</row>
    <row r="2" spans="1:45" x14ac:dyDescent="0.35">
      <c r="A2" s="6"/>
      <c r="B2" s="33"/>
      <c r="C2" s="6" t="s">
        <v>10</v>
      </c>
      <c r="D2" s="6" t="s">
        <v>11</v>
      </c>
      <c r="E2" s="6" t="s">
        <v>12</v>
      </c>
      <c r="F2" s="6" t="s">
        <v>10</v>
      </c>
      <c r="G2" s="6" t="s">
        <v>11</v>
      </c>
      <c r="H2" s="6" t="s">
        <v>12</v>
      </c>
      <c r="I2" s="6" t="s">
        <v>11</v>
      </c>
      <c r="J2" s="6" t="s">
        <v>10</v>
      </c>
      <c r="K2" s="6" t="s">
        <v>11</v>
      </c>
      <c r="L2" s="6" t="s">
        <v>12</v>
      </c>
      <c r="M2" s="6" t="s">
        <v>10</v>
      </c>
      <c r="N2" s="6" t="s">
        <v>11</v>
      </c>
      <c r="O2" s="6" t="s">
        <v>12</v>
      </c>
      <c r="P2" s="30" t="s">
        <v>10</v>
      </c>
      <c r="Q2" s="31"/>
      <c r="R2" s="30" t="s">
        <v>11</v>
      </c>
      <c r="S2" s="31"/>
      <c r="T2" s="30" t="s">
        <v>12</v>
      </c>
      <c r="U2" s="31"/>
      <c r="V2" s="30" t="s">
        <v>10</v>
      </c>
      <c r="W2" s="31"/>
      <c r="X2" s="30" t="s">
        <v>11</v>
      </c>
      <c r="Y2" s="31"/>
      <c r="Z2" s="30" t="s">
        <v>12</v>
      </c>
      <c r="AA2" s="31"/>
      <c r="AB2" s="26" t="s">
        <v>27</v>
      </c>
      <c r="AC2" s="26"/>
      <c r="AD2" s="26" t="s">
        <v>28</v>
      </c>
      <c r="AE2" s="26"/>
      <c r="AF2" s="26" t="s">
        <v>29</v>
      </c>
      <c r="AG2" s="26"/>
      <c r="AH2" s="26" t="s">
        <v>30</v>
      </c>
      <c r="AI2" s="26"/>
      <c r="AJ2" s="26" t="s">
        <v>31</v>
      </c>
      <c r="AK2" s="26"/>
      <c r="AL2" s="26" t="s">
        <v>32</v>
      </c>
      <c r="AM2" s="26"/>
      <c r="AN2" s="26" t="s">
        <v>33</v>
      </c>
      <c r="AO2" s="26"/>
      <c r="AP2" s="26" t="s">
        <v>34</v>
      </c>
      <c r="AQ2" s="26"/>
      <c r="AR2" s="26" t="s">
        <v>35</v>
      </c>
      <c r="AS2" s="26"/>
    </row>
    <row r="3" spans="1:45" x14ac:dyDescent="0.35">
      <c r="A3" s="6"/>
      <c r="B3" s="34"/>
      <c r="C3" s="6" t="s">
        <v>36</v>
      </c>
      <c r="D3" s="6" t="s">
        <v>17</v>
      </c>
      <c r="E3" s="6" t="s">
        <v>37</v>
      </c>
      <c r="F3" s="6" t="s">
        <v>36</v>
      </c>
      <c r="G3" s="6" t="s">
        <v>17</v>
      </c>
      <c r="H3" s="6" t="s">
        <v>37</v>
      </c>
      <c r="I3" s="6" t="s">
        <v>17</v>
      </c>
      <c r="J3" s="6" t="s">
        <v>16</v>
      </c>
      <c r="K3" s="6" t="s">
        <v>16</v>
      </c>
      <c r="L3" s="6" t="s">
        <v>20</v>
      </c>
      <c r="M3" s="6" t="s">
        <v>16</v>
      </c>
      <c r="N3" s="6" t="s">
        <v>17</v>
      </c>
      <c r="O3" s="6" t="s">
        <v>16</v>
      </c>
      <c r="P3" s="6" t="s">
        <v>18</v>
      </c>
      <c r="Q3" s="6" t="s">
        <v>19</v>
      </c>
      <c r="R3" s="6" t="s">
        <v>18</v>
      </c>
      <c r="S3" s="6" t="s">
        <v>19</v>
      </c>
      <c r="T3" s="6" t="s">
        <v>18</v>
      </c>
      <c r="U3" s="6" t="s">
        <v>19</v>
      </c>
      <c r="V3" s="6" t="s">
        <v>18</v>
      </c>
      <c r="W3" s="6" t="s">
        <v>19</v>
      </c>
      <c r="X3" s="6" t="s">
        <v>18</v>
      </c>
      <c r="Y3" s="6" t="s">
        <v>19</v>
      </c>
      <c r="Z3" s="6" t="s">
        <v>18</v>
      </c>
      <c r="AA3" s="6" t="s">
        <v>19</v>
      </c>
      <c r="AB3" s="6" t="s">
        <v>18</v>
      </c>
      <c r="AC3" s="6" t="s">
        <v>19</v>
      </c>
      <c r="AD3" s="6" t="s">
        <v>18</v>
      </c>
      <c r="AE3" s="6" t="s">
        <v>19</v>
      </c>
      <c r="AF3" s="6" t="s">
        <v>18</v>
      </c>
      <c r="AG3" s="6" t="s">
        <v>19</v>
      </c>
      <c r="AH3" s="6" t="s">
        <v>18</v>
      </c>
      <c r="AI3" s="6" t="s">
        <v>19</v>
      </c>
      <c r="AJ3" s="6" t="s">
        <v>18</v>
      </c>
      <c r="AK3" s="6" t="s">
        <v>19</v>
      </c>
      <c r="AL3" s="6" t="s">
        <v>18</v>
      </c>
      <c r="AM3" s="6" t="s">
        <v>19</v>
      </c>
      <c r="AN3" s="6" t="s">
        <v>18</v>
      </c>
      <c r="AO3" s="6" t="s">
        <v>19</v>
      </c>
      <c r="AP3" s="6" t="s">
        <v>18</v>
      </c>
      <c r="AQ3" s="6" t="s">
        <v>19</v>
      </c>
      <c r="AR3" s="6" t="s">
        <v>18</v>
      </c>
      <c r="AS3" s="6" t="s">
        <v>19</v>
      </c>
    </row>
    <row r="4" spans="1:45" x14ac:dyDescent="0.35">
      <c r="A4">
        <v>2</v>
      </c>
      <c r="B4" s="15">
        <f>'Section 2'!H54</f>
        <v>1.028943600561476</v>
      </c>
      <c r="C4" s="8">
        <f t="shared" ref="C4:C6" si="0">D4*1.1</f>
        <v>86.9</v>
      </c>
      <c r="D4" s="8">
        <v>79</v>
      </c>
      <c r="E4" s="8">
        <f t="shared" ref="E4:E6" si="1">D4*0.9</f>
        <v>71.100000000000009</v>
      </c>
      <c r="F4" s="1">
        <v>1</v>
      </c>
      <c r="G4" s="8">
        <v>0.95</v>
      </c>
      <c r="H4" s="8">
        <v>0.9</v>
      </c>
      <c r="I4" s="8">
        <v>1200</v>
      </c>
      <c r="J4" s="8">
        <v>7</v>
      </c>
      <c r="K4" s="8">
        <v>9</v>
      </c>
      <c r="L4" s="8">
        <v>11</v>
      </c>
      <c r="M4" s="8">
        <v>60</v>
      </c>
      <c r="N4" s="8">
        <v>50</v>
      </c>
      <c r="O4" s="8">
        <v>40</v>
      </c>
      <c r="P4" s="2">
        <f>(0.5*(D4*F4))+(0.5*(C4*G4))</f>
        <v>80.777500000000003</v>
      </c>
      <c r="Q4" s="8">
        <v>0.2</v>
      </c>
      <c r="R4" s="2">
        <f>D4*G4</f>
        <v>75.05</v>
      </c>
      <c r="S4" s="8">
        <v>0.6</v>
      </c>
      <c r="T4" s="13">
        <f>(0.5*(D4*H4))+(0.5*(E4*G4))</f>
        <v>69.322500000000005</v>
      </c>
      <c r="U4" s="8">
        <v>0.2</v>
      </c>
      <c r="V4" s="2">
        <v>169248.73053866401</v>
      </c>
      <c r="W4" s="13">
        <v>0.2</v>
      </c>
      <c r="X4" s="2">
        <v>156698.465857117</v>
      </c>
      <c r="Y4" s="13">
        <v>0.6</v>
      </c>
      <c r="Z4" s="2">
        <v>136307.43518833999</v>
      </c>
      <c r="AA4" s="13">
        <v>0.2</v>
      </c>
      <c r="AB4" s="14">
        <f>33000000000*(V4*1000000)*(P4/1000)</f>
        <v>4.5115914792586877E+20</v>
      </c>
      <c r="AC4">
        <f>Q4*W4</f>
        <v>4.0000000000000008E-2</v>
      </c>
      <c r="AD4" s="14">
        <f>33000000000*(X4*1000000)*(P4/1000)</f>
        <v>4.1770444075051785E+20</v>
      </c>
      <c r="AE4">
        <f>+Q4*Y4</f>
        <v>0.12</v>
      </c>
      <c r="AF4" s="14">
        <f>33000000000*(Z4*1000000)*(P4/1000)</f>
        <v>3.6334893691556246E+20</v>
      </c>
      <c r="AG4">
        <f>Q4*AA4</f>
        <v>4.0000000000000008E-2</v>
      </c>
      <c r="AH4" s="14">
        <f>33000000000*(V4*1000000)*(R4/1000)</f>
        <v>4.1916986848858217E+20</v>
      </c>
      <c r="AI4">
        <f>S4*W4</f>
        <v>0.12</v>
      </c>
      <c r="AJ4" s="14">
        <f>33000000000*(X4*1000000)*(R4/1000)</f>
        <v>3.8808725546502875E+20</v>
      </c>
      <c r="AK4">
        <f>S4*Y4</f>
        <v>0.36</v>
      </c>
      <c r="AL4" s="14">
        <f>33000000000*(Z4*1000000)*(R4/1000)</f>
        <v>3.3758580935920222E+20</v>
      </c>
      <c r="AM4">
        <f>S4*AA4</f>
        <v>0.12</v>
      </c>
      <c r="AN4" s="14">
        <f>33000000000*(V4*1000000)*(T4/1000)</f>
        <v>3.8718058905129569E+20</v>
      </c>
      <c r="AO4">
        <f>U4*W4</f>
        <v>4.0000000000000008E-2</v>
      </c>
      <c r="AP4" s="14">
        <f>33000000000*(X4*1000000)*(T4/1000)</f>
        <v>3.5847007017953978E+20</v>
      </c>
      <c r="AQ4">
        <f>U4*Y4</f>
        <v>0.12</v>
      </c>
      <c r="AR4" s="14">
        <f>33000000000*(Z4*1000000)*(T4/1000)</f>
        <v>3.1182268180284211E+20</v>
      </c>
      <c r="AS4">
        <f>U4*AA4</f>
        <v>4.0000000000000008E-2</v>
      </c>
    </row>
    <row r="5" spans="1:45" x14ac:dyDescent="0.35">
      <c r="A5">
        <v>3</v>
      </c>
      <c r="B5" s="15">
        <f>'Section 3'!H54</f>
        <v>1.1513647288555551</v>
      </c>
      <c r="C5" s="8">
        <f t="shared" si="0"/>
        <v>68.2</v>
      </c>
      <c r="D5" s="8">
        <v>62</v>
      </c>
      <c r="E5" s="8">
        <f t="shared" si="1"/>
        <v>55.800000000000004</v>
      </c>
      <c r="F5" s="8">
        <f t="shared" ref="F5:F6" si="2">G5*1.1</f>
        <v>0.82500000000000007</v>
      </c>
      <c r="G5" s="8">
        <v>0.75</v>
      </c>
      <c r="H5" s="8">
        <f t="shared" ref="H5:H6" si="3">G5*0.9</f>
        <v>0.67500000000000004</v>
      </c>
      <c r="I5" s="8">
        <v>1100</v>
      </c>
      <c r="J5" s="8">
        <v>9</v>
      </c>
      <c r="K5" s="8">
        <v>11</v>
      </c>
      <c r="L5" s="8">
        <v>13</v>
      </c>
      <c r="M5" s="8">
        <v>60</v>
      </c>
      <c r="N5" s="8">
        <f t="shared" ref="N5" si="4">(0.5*M5)+(0.5*O5)</f>
        <v>50</v>
      </c>
      <c r="O5" s="8">
        <v>40</v>
      </c>
      <c r="P5" s="2">
        <f>(0.5*(D5*F5))+(0.5*(C5*G5))</f>
        <v>51.150000000000006</v>
      </c>
      <c r="Q5" s="8">
        <v>0.2</v>
      </c>
      <c r="R5" s="2">
        <f>D5*G5</f>
        <v>46.5</v>
      </c>
      <c r="S5" s="8">
        <v>0.6</v>
      </c>
      <c r="T5" s="13">
        <f>(0.5*(D5*H5))+(0.5*(E5*G5))</f>
        <v>41.85</v>
      </c>
      <c r="U5" s="8">
        <v>0.2</v>
      </c>
      <c r="V5" s="2">
        <v>139070.18641381801</v>
      </c>
      <c r="W5" s="13">
        <v>0.2</v>
      </c>
      <c r="X5" s="2">
        <v>129995.479124854</v>
      </c>
      <c r="Y5" s="13">
        <v>0.6</v>
      </c>
      <c r="Z5" s="2">
        <v>111949.77507523001</v>
      </c>
      <c r="AA5" s="13">
        <v>0.2</v>
      </c>
      <c r="AB5" s="14">
        <f>33000000000*(V5*1000000)*(P5/1000)</f>
        <v>2.3474352115720418E+20</v>
      </c>
      <c r="AC5">
        <f>Q5*W5</f>
        <v>4.0000000000000008E-2</v>
      </c>
      <c r="AD5" s="14">
        <f>33000000000*(X5*1000000)*(P5/1000)</f>
        <v>2.1942586898879735E+20</v>
      </c>
      <c r="AE5">
        <f>+Q5*Y5</f>
        <v>0.12</v>
      </c>
      <c r="AF5" s="14">
        <f>33000000000*(Z5*1000000)*(P5/1000)</f>
        <v>1.8896562283823451E+20</v>
      </c>
      <c r="AG5">
        <f>Q5*AA5</f>
        <v>4.0000000000000008E-2</v>
      </c>
      <c r="AH5" s="14">
        <f>33000000000*(V5*1000000)*(R5/1000)</f>
        <v>2.1340320105200376E+20</v>
      </c>
      <c r="AI5">
        <f>S5*W5</f>
        <v>0.12</v>
      </c>
      <c r="AJ5" s="14">
        <f>33000000000*(X5*1000000)*(R5/1000)</f>
        <v>1.9947806271708846E+20</v>
      </c>
      <c r="AK5">
        <f>S5*Y5</f>
        <v>0.36</v>
      </c>
      <c r="AL5" s="14">
        <f>33000000000*(Z5*1000000)*(R5/1000)</f>
        <v>1.7178692985294045E+20</v>
      </c>
      <c r="AM5">
        <f>S5*AA5</f>
        <v>0.12</v>
      </c>
      <c r="AN5" s="14">
        <f>33000000000*(V5*1000000)*(T5/1000)</f>
        <v>1.9206288094680338E+20</v>
      </c>
      <c r="AO5">
        <f>U5*W5</f>
        <v>4.0000000000000008E-2</v>
      </c>
      <c r="AP5" s="14">
        <f>33000000000*(X5*1000000)*(T5/1000)</f>
        <v>1.7953025644537961E+20</v>
      </c>
      <c r="AQ5">
        <f>U5*Y5</f>
        <v>0.12</v>
      </c>
      <c r="AR5" s="14">
        <f>33000000000*(Z5*1000000)*(T5/1000)</f>
        <v>1.5460823686764639E+20</v>
      </c>
      <c r="AS5">
        <f>U5*AA5</f>
        <v>4.0000000000000008E-2</v>
      </c>
    </row>
    <row r="6" spans="1:45" x14ac:dyDescent="0.35">
      <c r="A6">
        <v>4</v>
      </c>
      <c r="B6" s="15">
        <f>'Section 4'!H54</f>
        <v>1.2525712223252243</v>
      </c>
      <c r="C6" s="8">
        <f t="shared" si="0"/>
        <v>67.100000000000009</v>
      </c>
      <c r="D6" s="8">
        <v>61</v>
      </c>
      <c r="E6" s="8">
        <f t="shared" si="1"/>
        <v>54.9</v>
      </c>
      <c r="F6" s="8">
        <f t="shared" si="2"/>
        <v>0.88000000000000012</v>
      </c>
      <c r="G6" s="8">
        <v>0.8</v>
      </c>
      <c r="H6" s="8">
        <f t="shared" si="3"/>
        <v>0.72000000000000008</v>
      </c>
      <c r="I6" s="8">
        <v>600</v>
      </c>
      <c r="J6" s="8">
        <v>9</v>
      </c>
      <c r="K6" s="8">
        <v>11</v>
      </c>
      <c r="L6" s="8">
        <v>13</v>
      </c>
      <c r="M6" s="8">
        <v>60</v>
      </c>
      <c r="N6" s="8">
        <v>50</v>
      </c>
      <c r="O6" s="8">
        <v>40</v>
      </c>
      <c r="P6" s="13">
        <f>(0.5*(D6*F6))+(0.5*(C6*G6))</f>
        <v>53.680000000000007</v>
      </c>
      <c r="Q6" s="8">
        <v>0.2</v>
      </c>
      <c r="R6" s="13">
        <f>D6*G6</f>
        <v>48.800000000000004</v>
      </c>
      <c r="S6" s="8">
        <v>0.6</v>
      </c>
      <c r="T6" s="13">
        <f>(0.5*(D6*H6))+(0.5*(E6*G6))</f>
        <v>43.92</v>
      </c>
      <c r="U6" s="8">
        <v>0.2</v>
      </c>
      <c r="V6" s="2">
        <v>81035.830983823704</v>
      </c>
      <c r="W6" s="13">
        <v>0.2</v>
      </c>
      <c r="X6" s="2">
        <v>74391.244153603402</v>
      </c>
      <c r="Y6" s="13">
        <v>0.6</v>
      </c>
      <c r="Z6" s="2">
        <v>64271.265881433697</v>
      </c>
      <c r="AA6" s="13">
        <v>0.2</v>
      </c>
      <c r="AB6" s="14">
        <f>33000000000*(V6*1000000)*(P6/1000)</f>
        <v>1.4355011243798467E+20</v>
      </c>
      <c r="AC6">
        <f>Q6*W6</f>
        <v>4.0000000000000008E-2</v>
      </c>
      <c r="AD6" s="14">
        <f>33000000000*(X6*1000000)*(P6/1000)</f>
        <v>1.3177962554345923E+20</v>
      </c>
      <c r="AE6">
        <f>+Q6*Y6</f>
        <v>0.12</v>
      </c>
      <c r="AF6" s="14">
        <f>33000000000*(Z6*1000000)*(P6/1000)</f>
        <v>1.1385269123300693E+20</v>
      </c>
      <c r="AG6">
        <f>Q6*AA6</f>
        <v>4.0000000000000008E-2</v>
      </c>
      <c r="AH6" s="14">
        <f>33000000000*(V6*1000000)*(R6/1000)</f>
        <v>1.305001022163497E+20</v>
      </c>
      <c r="AI6">
        <f>S6*W6</f>
        <v>0.12</v>
      </c>
      <c r="AJ6" s="14">
        <f>33000000000*(X6*1000000)*(R6/1000)</f>
        <v>1.1979965958496292E+20</v>
      </c>
      <c r="AK6">
        <f>S6*Y6</f>
        <v>0.36</v>
      </c>
      <c r="AL6" s="14">
        <f>33000000000*(Z6*1000000)*(R6/1000)</f>
        <v>1.0350244657546083E+20</v>
      </c>
      <c r="AM6">
        <f>S6*AA6</f>
        <v>0.12</v>
      </c>
      <c r="AN6" s="14">
        <f>33000000000*(V6*1000000)*(T6/1000)</f>
        <v>1.1745009199471472E+20</v>
      </c>
      <c r="AO6">
        <f>U6*W6</f>
        <v>4.0000000000000008E-2</v>
      </c>
      <c r="AP6" s="14">
        <f>33000000000*(X6*1000000)*(T6/1000)</f>
        <v>1.0781969362646663E+20</v>
      </c>
      <c r="AQ6">
        <f>U6*Y6</f>
        <v>0.12</v>
      </c>
      <c r="AR6" s="14">
        <f>33000000000*(Z6*1000000)*(T6/1000)</f>
        <v>9.3152201917914743E+19</v>
      </c>
      <c r="AS6">
        <f>U6*AA6</f>
        <v>4.0000000000000008E-2</v>
      </c>
    </row>
    <row r="7" spans="1:45" x14ac:dyDescent="0.35">
      <c r="M7" s="3"/>
      <c r="N7" s="3"/>
      <c r="O7" s="3"/>
    </row>
    <row r="8" spans="1:45" x14ac:dyDescent="0.35">
      <c r="F8" t="s">
        <v>60</v>
      </c>
      <c r="I8" s="17"/>
      <c r="J8" s="17"/>
      <c r="K8" s="17"/>
      <c r="L8" s="17"/>
      <c r="M8" s="17"/>
    </row>
    <row r="10" spans="1:45" x14ac:dyDescent="0.35">
      <c r="A10" s="19"/>
      <c r="B10" s="3" t="s">
        <v>56</v>
      </c>
      <c r="C10" s="21" t="s">
        <v>54</v>
      </c>
    </row>
    <row r="11" spans="1:45" x14ac:dyDescent="0.35">
      <c r="A11" s="20" t="s">
        <v>55</v>
      </c>
      <c r="B11" t="str">
        <f>TEXT(ROUND(100*MIN('Section 2'!G45:G53),2)&amp;"% to "&amp;ROUND(100*MAX('Section 2'!G45:G53),2)&amp;"%","dddd")</f>
        <v>83.51% to 120.83%</v>
      </c>
      <c r="C11" s="22">
        <f>B4</f>
        <v>1.028943600561476</v>
      </c>
    </row>
    <row r="12" spans="1:45" x14ac:dyDescent="0.35">
      <c r="A12" s="20" t="s">
        <v>57</v>
      </c>
      <c r="B12" t="str">
        <f>TEXT(ROUND(100*MIN('Section 3'!G46:G54),2)&amp;"% to "&amp;ROUND(100*MAX('Section 3'!G46:G54),2)&amp;"%","dddd")</f>
        <v>90.49% to 128.42%</v>
      </c>
      <c r="C12" s="22">
        <f>B5</f>
        <v>1.1513647288555551</v>
      </c>
    </row>
    <row r="13" spans="1:45" x14ac:dyDescent="0.35">
      <c r="A13" s="20" t="s">
        <v>58</v>
      </c>
      <c r="B13" t="str">
        <f>TEXT(ROUND(100*MIN('Section 4'!G47:G55),2)&amp;"% to "&amp;ROUND(100*MAX('Section 4'!G47:G55),2)&amp;"%","dddd")</f>
        <v>98.31% to 137.73%</v>
      </c>
      <c r="C13" s="22">
        <f t="shared" ref="C13" si="5">B6</f>
        <v>1.2525712223252243</v>
      </c>
    </row>
    <row r="20" spans="6:6" x14ac:dyDescent="0.35">
      <c r="F20" s="3"/>
    </row>
    <row r="21" spans="6:6" x14ac:dyDescent="0.35">
      <c r="F21" s="3"/>
    </row>
    <row r="22" spans="6:6" ht="14.5" customHeight="1" x14ac:dyDescent="0.35">
      <c r="F22" s="3"/>
    </row>
  </sheetData>
  <mergeCells count="23">
    <mergeCell ref="AL2:AM2"/>
    <mergeCell ref="AN2:AO2"/>
    <mergeCell ref="AP2:AQ2"/>
    <mergeCell ref="AR2:AS2"/>
    <mergeCell ref="AB1:AS1"/>
    <mergeCell ref="AB2:AC2"/>
    <mergeCell ref="AD2:AE2"/>
    <mergeCell ref="AF2:AG2"/>
    <mergeCell ref="AH2:AI2"/>
    <mergeCell ref="AJ2:AK2"/>
    <mergeCell ref="V2:W2"/>
    <mergeCell ref="B1:B3"/>
    <mergeCell ref="P2:Q2"/>
    <mergeCell ref="R2:S2"/>
    <mergeCell ref="T2:U2"/>
    <mergeCell ref="P1:U1"/>
    <mergeCell ref="V1:AA1"/>
    <mergeCell ref="X2:Y2"/>
    <mergeCell ref="Z2:AA2"/>
    <mergeCell ref="C1:E1"/>
    <mergeCell ref="F1:H1"/>
    <mergeCell ref="J1:L1"/>
    <mergeCell ref="M1:O1"/>
  </mergeCells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9E54D-EDEF-4C96-BAE2-5B303E0C3E49}">
  <dimension ref="B1:BU54"/>
  <sheetViews>
    <sheetView tabSelected="1" topLeftCell="A32" zoomScale="70" zoomScaleNormal="70" workbookViewId="0">
      <selection activeCell="F50" sqref="F50"/>
    </sheetView>
  </sheetViews>
  <sheetFormatPr defaultRowHeight="14.5" x14ac:dyDescent="0.35"/>
  <cols>
    <col min="2" max="2" width="11" bestFit="1" customWidth="1"/>
    <col min="3" max="3" width="17" customWidth="1"/>
    <col min="4" max="4" width="15" customWidth="1"/>
    <col min="5" max="5" width="28.453125" customWidth="1"/>
    <col min="6" max="6" width="12" bestFit="1" customWidth="1"/>
    <col min="7" max="7" width="14.6328125" customWidth="1"/>
    <col min="8" max="8" width="18.90625" bestFit="1" customWidth="1"/>
    <col min="9" max="10" width="18.90625" customWidth="1"/>
    <col min="12" max="12" width="12" customWidth="1"/>
    <col min="13" max="13" width="15.453125" customWidth="1"/>
    <col min="14" max="16" width="23.6328125" customWidth="1"/>
    <col min="17" max="17" width="31.36328125" customWidth="1"/>
    <col min="19" max="19" width="15.6328125" bestFit="1" customWidth="1"/>
    <col min="26" max="26" width="15.6328125" bestFit="1" customWidth="1"/>
    <col min="33" max="33" width="15.6328125" bestFit="1" customWidth="1"/>
    <col min="40" max="40" width="15.6328125" bestFit="1" customWidth="1"/>
    <col min="47" max="47" width="15.6328125" bestFit="1" customWidth="1"/>
    <col min="54" max="54" width="15.6328125" bestFit="1" customWidth="1"/>
    <col min="61" max="61" width="15.6328125" bestFit="1" customWidth="1"/>
    <col min="68" max="68" width="15.6328125" bestFit="1" customWidth="1"/>
  </cols>
  <sheetData>
    <row r="1" spans="2:73" x14ac:dyDescent="0.35">
      <c r="B1" s="36" t="s">
        <v>38</v>
      </c>
      <c r="C1" s="36"/>
      <c r="D1" s="36"/>
      <c r="E1" s="36"/>
      <c r="F1" s="36"/>
      <c r="G1" s="36"/>
      <c r="H1" s="36"/>
      <c r="I1" s="36"/>
      <c r="L1" s="36" t="str">
        <f>C45</f>
        <v>ESR-U+A-U</v>
      </c>
      <c r="M1" s="36"/>
      <c r="N1" s="36"/>
      <c r="O1" s="36"/>
      <c r="P1" s="36"/>
      <c r="Q1" s="36"/>
      <c r="S1" s="35" t="str">
        <f>C46</f>
        <v>ESR-U+A-P</v>
      </c>
      <c r="T1" s="35"/>
      <c r="U1" s="35"/>
      <c r="V1" s="35"/>
      <c r="W1" s="35"/>
      <c r="X1" s="35"/>
      <c r="Z1" s="35" t="str">
        <f>C47</f>
        <v>ESR-U+A-L</v>
      </c>
      <c r="AA1" s="35"/>
      <c r="AB1" s="35"/>
      <c r="AC1" s="35"/>
      <c r="AD1" s="35"/>
      <c r="AE1" s="35"/>
      <c r="AG1" s="35" t="str">
        <f>C48</f>
        <v>ESR-P+A-U</v>
      </c>
      <c r="AH1" s="35"/>
      <c r="AI1" s="35"/>
      <c r="AJ1" s="35"/>
      <c r="AK1" s="35"/>
      <c r="AL1" s="35"/>
      <c r="AN1" s="35" t="str">
        <f>C49</f>
        <v>ESR-P+A-P</v>
      </c>
      <c r="AO1" s="35"/>
      <c r="AP1" s="35"/>
      <c r="AQ1" s="35"/>
      <c r="AR1" s="35"/>
      <c r="AS1" s="35"/>
      <c r="AU1" s="35" t="str">
        <f>C50</f>
        <v>ESR-P+A-L</v>
      </c>
      <c r="AV1" s="35"/>
      <c r="AW1" s="35"/>
      <c r="AX1" s="35"/>
      <c r="AY1" s="35"/>
      <c r="AZ1" s="35"/>
      <c r="BB1" s="35" t="str">
        <f>C51</f>
        <v>ESR-L+A-U</v>
      </c>
      <c r="BC1" s="35"/>
      <c r="BD1" s="35"/>
      <c r="BE1" s="35"/>
      <c r="BF1" s="35"/>
      <c r="BG1" s="35"/>
      <c r="BI1" s="35" t="str">
        <f>C52</f>
        <v>ESR-L+A-P</v>
      </c>
      <c r="BJ1" s="35"/>
      <c r="BK1" s="35"/>
      <c r="BL1" s="35"/>
      <c r="BM1" s="35"/>
      <c r="BN1" s="35"/>
      <c r="BP1" s="35" t="str">
        <f>C53</f>
        <v>ESR-L+A-L</v>
      </c>
      <c r="BQ1" s="35"/>
      <c r="BR1" s="35"/>
      <c r="BS1" s="35"/>
      <c r="BT1" s="35"/>
      <c r="BU1" s="35"/>
    </row>
    <row r="2" spans="2:73" ht="75" customHeight="1" x14ac:dyDescent="0.35">
      <c r="B2" s="5" t="s">
        <v>0</v>
      </c>
      <c r="C2" s="5" t="s">
        <v>1</v>
      </c>
      <c r="D2" s="5" t="s">
        <v>39</v>
      </c>
      <c r="E2" s="5" t="s">
        <v>40</v>
      </c>
      <c r="F2" s="5" t="s">
        <v>41</v>
      </c>
      <c r="G2" s="5" t="s">
        <v>42</v>
      </c>
      <c r="H2" s="5" t="s">
        <v>43</v>
      </c>
      <c r="I2" s="5" t="s">
        <v>44</v>
      </c>
      <c r="J2" s="5"/>
      <c r="L2" s="5" t="s">
        <v>45</v>
      </c>
      <c r="M2" s="5" t="s">
        <v>46</v>
      </c>
      <c r="N2" s="5" t="s">
        <v>39</v>
      </c>
      <c r="O2" s="5" t="s">
        <v>47</v>
      </c>
      <c r="P2" s="5" t="s">
        <v>40</v>
      </c>
      <c r="Q2" s="9" t="s">
        <v>48</v>
      </c>
      <c r="S2" s="5" t="s">
        <v>45</v>
      </c>
      <c r="T2" s="5" t="s">
        <v>46</v>
      </c>
      <c r="U2" s="5" t="s">
        <v>39</v>
      </c>
      <c r="V2" s="5" t="s">
        <v>47</v>
      </c>
      <c r="W2" s="5" t="s">
        <v>40</v>
      </c>
      <c r="X2" s="9" t="s">
        <v>48</v>
      </c>
      <c r="Z2" s="5" t="s">
        <v>45</v>
      </c>
      <c r="AA2" s="5" t="s">
        <v>46</v>
      </c>
      <c r="AB2" s="5" t="s">
        <v>39</v>
      </c>
      <c r="AC2" s="5" t="s">
        <v>47</v>
      </c>
      <c r="AD2" s="5" t="s">
        <v>40</v>
      </c>
      <c r="AE2" s="9" t="s">
        <v>48</v>
      </c>
      <c r="AG2" s="5" t="s">
        <v>45</v>
      </c>
      <c r="AH2" s="5" t="s">
        <v>46</v>
      </c>
      <c r="AI2" s="5" t="s">
        <v>39</v>
      </c>
      <c r="AJ2" s="5" t="s">
        <v>47</v>
      </c>
      <c r="AK2" s="5" t="s">
        <v>40</v>
      </c>
      <c r="AL2" s="9" t="s">
        <v>48</v>
      </c>
      <c r="AN2" s="5" t="s">
        <v>45</v>
      </c>
      <c r="AO2" s="5" t="s">
        <v>46</v>
      </c>
      <c r="AP2" s="5" t="s">
        <v>39</v>
      </c>
      <c r="AQ2" s="5" t="s">
        <v>47</v>
      </c>
      <c r="AR2" s="5" t="s">
        <v>40</v>
      </c>
      <c r="AS2" s="9" t="s">
        <v>48</v>
      </c>
      <c r="AU2" s="5" t="s">
        <v>45</v>
      </c>
      <c r="AV2" s="5" t="s">
        <v>46</v>
      </c>
      <c r="AW2" s="5" t="s">
        <v>39</v>
      </c>
      <c r="AX2" s="5" t="s">
        <v>47</v>
      </c>
      <c r="AY2" s="5" t="s">
        <v>40</v>
      </c>
      <c r="AZ2" s="9" t="s">
        <v>48</v>
      </c>
      <c r="BB2" s="5" t="s">
        <v>45</v>
      </c>
      <c r="BC2" s="5" t="s">
        <v>46</v>
      </c>
      <c r="BD2" s="5" t="s">
        <v>39</v>
      </c>
      <c r="BE2" s="5" t="s">
        <v>47</v>
      </c>
      <c r="BF2" s="5" t="s">
        <v>40</v>
      </c>
      <c r="BG2" s="9" t="s">
        <v>48</v>
      </c>
      <c r="BI2" s="5" t="s">
        <v>45</v>
      </c>
      <c r="BJ2" s="5" t="s">
        <v>46</v>
      </c>
      <c r="BK2" s="5" t="s">
        <v>39</v>
      </c>
      <c r="BL2" s="5" t="s">
        <v>47</v>
      </c>
      <c r="BM2" s="5" t="s">
        <v>40</v>
      </c>
      <c r="BN2" s="9" t="s">
        <v>48</v>
      </c>
      <c r="BP2" s="5" t="s">
        <v>45</v>
      </c>
      <c r="BQ2" s="5" t="s">
        <v>46</v>
      </c>
      <c r="BR2" s="5" t="s">
        <v>39</v>
      </c>
      <c r="BS2" s="5" t="s">
        <v>47</v>
      </c>
      <c r="BT2" s="5" t="s">
        <v>40</v>
      </c>
      <c r="BU2" s="9" t="s">
        <v>48</v>
      </c>
    </row>
    <row r="3" spans="2:73" x14ac:dyDescent="0.35">
      <c r="B3" s="1">
        <f>Digitising!B3</f>
        <v>6</v>
      </c>
      <c r="C3">
        <f>Digitising!D3</f>
        <v>0.8</v>
      </c>
      <c r="D3">
        <f>C3-C4</f>
        <v>0.13</v>
      </c>
      <c r="E3" s="2">
        <f>1/C3</f>
        <v>1.25</v>
      </c>
      <c r="F3">
        <f t="shared" ref="F3:F39" si="0">10^(1.5*B3+9.1)</f>
        <v>1.2589254117941732E+18</v>
      </c>
      <c r="G3">
        <f t="shared" ref="G3:G39" si="1">F3*D3</f>
        <v>1.6366030353324253E+17</v>
      </c>
      <c r="H3">
        <f>G3</f>
        <v>1.6366030353324253E+17</v>
      </c>
      <c r="I3" s="4">
        <f>H3/$H$39</f>
        <v>4.3830216766420078E-4</v>
      </c>
      <c r="J3" s="4"/>
      <c r="L3">
        <f>($D$45/$H$39)*$G3</f>
        <v>1.9774403249744208E+17</v>
      </c>
      <c r="M3">
        <f>L3</f>
        <v>1.9774403249744208E+17</v>
      </c>
      <c r="N3">
        <f>L3/$F3</f>
        <v>0.15707366826095337</v>
      </c>
      <c r="O3">
        <f t="shared" ref="O3:O37" si="2">N3+O4</f>
        <v>0.96660718929817457</v>
      </c>
      <c r="P3">
        <f>1/O3</f>
        <v>1.0345464125153787</v>
      </c>
      <c r="Q3" s="1">
        <f>N3*$E$45</f>
        <v>6.2829467304381364E-3</v>
      </c>
      <c r="S3">
        <f>($D$46/$H$39)*$G3</f>
        <v>1.8308076182391466E+17</v>
      </c>
      <c r="T3">
        <f>S3</f>
        <v>1.8308076182391466E+17</v>
      </c>
      <c r="U3">
        <f>S3/$F3</f>
        <v>0.14542621835156608</v>
      </c>
      <c r="V3">
        <f t="shared" ref="V3:V37" si="3">U3+V4</f>
        <v>0.89493057447117585</v>
      </c>
      <c r="W3">
        <f>1/V3</f>
        <v>1.1174051133417928</v>
      </c>
      <c r="X3" s="1">
        <f>U3*$E$46</f>
        <v>1.745114620218793E-2</v>
      </c>
      <c r="Z3">
        <f>($D$47/$H$39)*$G3</f>
        <v>1.5925662666857395E+17</v>
      </c>
      <c r="AA3">
        <f>Z3</f>
        <v>1.5925662666857395E+17</v>
      </c>
      <c r="AB3">
        <f>Z3/$F3</f>
        <v>0.12650203512979169</v>
      </c>
      <c r="AC3">
        <f t="shared" ref="AC3:AC37" si="4">AB3+AC4</f>
        <v>0.77847406233717953</v>
      </c>
      <c r="AD3">
        <f>1/AC3</f>
        <v>1.2845643141888923</v>
      </c>
      <c r="AE3" s="1">
        <f>AB3*$E$47</f>
        <v>5.0600814051916685E-3</v>
      </c>
      <c r="AG3">
        <f>($D$48/$H$39)*$G3</f>
        <v>1.8372306197806355E+17</v>
      </c>
      <c r="AH3">
        <f>AG3</f>
        <v>1.8372306197806355E+17</v>
      </c>
      <c r="AI3">
        <f>AG3/$F3</f>
        <v>0.1459364154991743</v>
      </c>
      <c r="AJ3">
        <f t="shared" ref="AJ3:AJ37" si="5">AI3+AJ4</f>
        <v>0.89807024922568779</v>
      </c>
      <c r="AK3">
        <f>1/AJ3</f>
        <v>1.1134986387336576</v>
      </c>
      <c r="AL3" s="1">
        <f>AI3*$E$48</f>
        <v>1.7512369859900914E-2</v>
      </c>
      <c r="AN3">
        <f>($D$49/$H$39)*$G3</f>
        <v>1.7009948531317251E+17</v>
      </c>
      <c r="AO3">
        <f>AN3</f>
        <v>1.7009948531317251E+17</v>
      </c>
      <c r="AP3">
        <f>AN3/$F3</f>
        <v>0.13511482389632054</v>
      </c>
      <c r="AQ3">
        <f t="shared" ref="AQ3:AQ37" si="6">AP3+AQ4</f>
        <v>0.83147583936197256</v>
      </c>
      <c r="AR3">
        <f>1/AQ3</f>
        <v>1.2026807667284034</v>
      </c>
      <c r="AS3" s="1">
        <f>AP3*$E$49</f>
        <v>4.8641336602675396E-2</v>
      </c>
      <c r="AU3">
        <f>($D$50/$H$39)*$G3</f>
        <v>1.4796459201481197E+17</v>
      </c>
      <c r="AV3">
        <f>AU3</f>
        <v>1.4796459201481197E+17</v>
      </c>
      <c r="AW3">
        <f>AU3/$F3</f>
        <v>0.11753245317682355</v>
      </c>
      <c r="AX3">
        <f t="shared" ref="AX3:AX37" si="7">AW3+AX4</f>
        <v>0.72327663493429872</v>
      </c>
      <c r="AY3">
        <f>1/AX3</f>
        <v>1.3825968539559395</v>
      </c>
      <c r="AZ3" s="1">
        <f>AW3*$E$50</f>
        <v>1.4103894381218826E-2</v>
      </c>
      <c r="BB3">
        <f>($D$51/$H$39)*$G3</f>
        <v>1.6970209145868502E+17</v>
      </c>
      <c r="BC3">
        <f>BB3</f>
        <v>1.6970209145868502E+17</v>
      </c>
      <c r="BD3">
        <f>BB3/$F3</f>
        <v>0.1347991627373952</v>
      </c>
      <c r="BE3">
        <f t="shared" ref="BE3:BE37" si="8">BD3+BE4</f>
        <v>0.82953330915320134</v>
      </c>
      <c r="BF3">
        <f>1/BE3</f>
        <v>1.2054971017629339</v>
      </c>
      <c r="BG3" s="1">
        <f>BD3*$E$51</f>
        <v>5.391966509495809E-3</v>
      </c>
      <c r="BI3">
        <f>($D$52/$H$39)*$G3</f>
        <v>1.5711820880243046E+17</v>
      </c>
      <c r="BJ3">
        <f>BI3</f>
        <v>1.5711820880243046E+17</v>
      </c>
      <c r="BK3">
        <f>BI3/$F3</f>
        <v>0.12480342944107506</v>
      </c>
      <c r="BL3">
        <f t="shared" ref="BL3:BL37" si="9">BK3+BL4</f>
        <v>0.76802110425276948</v>
      </c>
      <c r="BM3">
        <f>1/BL3</f>
        <v>1.3020475537230578</v>
      </c>
      <c r="BN3" s="1">
        <f>BK3*$E$52</f>
        <v>1.4976411532929007E-2</v>
      </c>
      <c r="BP3">
        <f>($D$53/$H$39)*$G3</f>
        <v>1.3667255736105003E+17</v>
      </c>
      <c r="BQ3">
        <f>BP3</f>
        <v>1.3667255736105003E+17</v>
      </c>
      <c r="BR3">
        <f>BP3/$F3</f>
        <v>0.10856287122385547</v>
      </c>
      <c r="BS3">
        <f t="shared" ref="BS3:BS37" si="10">BR3+BS4</f>
        <v>0.66807920753141814</v>
      </c>
      <c r="BT3">
        <f>1/BS3</f>
        <v>1.496828502858282</v>
      </c>
      <c r="BU3" s="1">
        <f>BR3*$E$53</f>
        <v>4.3425148489542199E-3</v>
      </c>
    </row>
    <row r="4" spans="2:73" x14ac:dyDescent="0.35">
      <c r="B4" s="1">
        <f>Digitising!B4</f>
        <v>6.1</v>
      </c>
      <c r="C4">
        <f>Digitising!D4</f>
        <v>0.67</v>
      </c>
      <c r="D4">
        <f t="shared" ref="D4:D39" si="11">C4-C5</f>
        <v>0.10000000000000009</v>
      </c>
      <c r="E4" s="2">
        <f t="shared" ref="E4:E39" si="12">1/C4</f>
        <v>1.4925373134328357</v>
      </c>
      <c r="F4">
        <f t="shared" si="0"/>
        <v>1.7782794100389286E+18</v>
      </c>
      <c r="G4">
        <f t="shared" si="1"/>
        <v>1.7782794100389302E+17</v>
      </c>
      <c r="H4">
        <f>H3+G4</f>
        <v>3.4148824453713555E+17</v>
      </c>
      <c r="I4" s="4">
        <f t="shared" ref="I4:I39" si="13">H4/$H$39</f>
        <v>9.145469889836012E-4</v>
      </c>
      <c r="J4" s="4"/>
      <c r="L4">
        <f t="shared" ref="L4:L39" si="14">($D$45/$H$39)*$G4</f>
        <v>2.1486220779056832E+17</v>
      </c>
      <c r="M4">
        <f>M3+L4</f>
        <v>4.1260624028801037E+17</v>
      </c>
      <c r="N4">
        <f t="shared" ref="N4:N39" si="15">L4/$F4</f>
        <v>0.12082589866227193</v>
      </c>
      <c r="O4">
        <f t="shared" si="2"/>
        <v>0.8095335210372212</v>
      </c>
      <c r="P4">
        <f t="shared" ref="P4:P39" si="16">1/O4</f>
        <v>1.2352792985258252</v>
      </c>
      <c r="Q4" s="1">
        <f t="shared" ref="Q4:Q39" si="17">N4*$E$45</f>
        <v>4.8330359464908781E-3</v>
      </c>
      <c r="S4">
        <f t="shared" ref="S4:S39" si="18">($D$46/$H$39)*$G4</f>
        <v>1.9892957674955043E+17</v>
      </c>
      <c r="T4">
        <f>T3+S4</f>
        <v>3.8201033857346509E+17</v>
      </c>
      <c r="U4">
        <f t="shared" ref="U4:U39" si="19">S4/$F4</f>
        <v>0.11186632180889708</v>
      </c>
      <c r="V4">
        <f t="shared" si="3"/>
        <v>0.74950435611960975</v>
      </c>
      <c r="W4">
        <f t="shared" ref="W4:W39" si="20">1/V4</f>
        <v>1.3342150607066183</v>
      </c>
      <c r="X4" s="1">
        <f t="shared" ref="X4:X39" si="21">U4*$E$46</f>
        <v>1.3423958617067648E-2</v>
      </c>
      <c r="Z4">
        <f t="shared" ref="Z4:Z39" si="22">($D$47/$H$39)*$G4</f>
        <v>1.7304304953794611E+17</v>
      </c>
      <c r="AA4">
        <f>AA3+Z4</f>
        <v>3.3229967620652006E+17</v>
      </c>
      <c r="AB4">
        <f t="shared" ref="AB4:AB39" si="23">Z4/$F4</f>
        <v>9.7309257792147524E-2</v>
      </c>
      <c r="AC4">
        <f t="shared" si="4"/>
        <v>0.65197202720738778</v>
      </c>
      <c r="AD4">
        <f t="shared" ref="AD4:AD39" si="24">1/AC4</f>
        <v>1.5338081363449463</v>
      </c>
      <c r="AE4" s="1">
        <f t="shared" ref="AE4:AE39" si="25">AB4*$E$47</f>
        <v>3.8923703116859019E-3</v>
      </c>
      <c r="AG4">
        <f t="shared" ref="AG4:AG39" si="26">($D$48/$H$39)*$G4</f>
        <v>1.9962747912082138E+17</v>
      </c>
      <c r="AH4">
        <f>AH3+AG4</f>
        <v>3.8335054109888493E+17</v>
      </c>
      <c r="AI4">
        <f t="shared" ref="AI4:AI39" si="27">AG4/$F4</f>
        <v>0.11225878115321107</v>
      </c>
      <c r="AJ4">
        <f t="shared" si="5"/>
        <v>0.75213383372651355</v>
      </c>
      <c r="AK4">
        <f t="shared" ref="AK4:AK39" si="28">1/AJ4</f>
        <v>1.3295506134133226</v>
      </c>
      <c r="AL4" s="1">
        <f t="shared" ref="AL4:AL39" si="29">AI4*$E$48</f>
        <v>1.3471053738385329E-2</v>
      </c>
      <c r="AN4">
        <f t="shared" ref="AN4:AN39" si="30">($D$49/$H$39)*$G4</f>
        <v>1.848245456352791E+17</v>
      </c>
      <c r="AO4">
        <f>AO3+AN4</f>
        <v>3.5492403094845158E+17</v>
      </c>
      <c r="AP4">
        <f t="shared" ref="AP4:AP39" si="31">AN4/$F4</f>
        <v>0.10393447992024665</v>
      </c>
      <c r="AQ4">
        <f t="shared" si="6"/>
        <v>0.69636101546565199</v>
      </c>
      <c r="AR4">
        <f t="shared" ref="AR4:AR39" si="32">1/AQ4</f>
        <v>1.4360367363921236</v>
      </c>
      <c r="AS4" s="1">
        <f t="shared" ref="AS4:AS39" si="33">AP4*$E$49</f>
        <v>3.7416412771288793E-2</v>
      </c>
      <c r="AU4">
        <f t="shared" ref="AU4:AU39" si="34">($D$50/$H$39)*$G4</f>
        <v>1.6077349345823843E+17</v>
      </c>
      <c r="AV4">
        <f>AV3+AU4</f>
        <v>3.0873808547305037E+17</v>
      </c>
      <c r="AW4">
        <f t="shared" ref="AW4:AW39" si="35">AU4/$F4</f>
        <v>9.0409579366787424E-2</v>
      </c>
      <c r="AX4">
        <f t="shared" si="7"/>
        <v>0.60574418175747513</v>
      </c>
      <c r="AY4">
        <f t="shared" ref="AY4:AY39" si="36">1/AX4</f>
        <v>1.6508619151712711</v>
      </c>
      <c r="AZ4" s="1">
        <f t="shared" ref="AZ4:AZ39" si="37">AW4*$E$50</f>
        <v>1.084914952401449E-2</v>
      </c>
      <c r="BB4">
        <f t="shared" ref="BB4:BB39" si="38">($D$51/$H$39)*$G4</f>
        <v>1.843927504510745E+17</v>
      </c>
      <c r="BC4">
        <f>BC3+BB4</f>
        <v>3.5409484190975949E+17</v>
      </c>
      <c r="BD4">
        <f t="shared" ref="BD4:BD39" si="39">BB4/$F4</f>
        <v>0.10369166364415024</v>
      </c>
      <c r="BE4">
        <f t="shared" si="8"/>
        <v>0.69473414641580611</v>
      </c>
      <c r="BF4">
        <f t="shared" ref="BF4:BF39" si="40">1/BE4</f>
        <v>1.4393995244930553</v>
      </c>
      <c r="BG4" s="1">
        <f t="shared" ref="BG4:BG39" si="41">BD4*$E$51</f>
        <v>4.14766654576601E-3</v>
      </c>
      <c r="BI4">
        <f t="shared" ref="BI4:BI39" si="42">($D$52/$H$39)*$G4</f>
        <v>1.7071951452100784E+17</v>
      </c>
      <c r="BJ4">
        <f>BJ3+BI4</f>
        <v>3.2783772332343834E+17</v>
      </c>
      <c r="BK4">
        <f t="shared" ref="BK4:BK39" si="43">BI4/$F4</f>
        <v>9.6002638031596282E-2</v>
      </c>
      <c r="BL4">
        <f t="shared" si="9"/>
        <v>0.64321767481169445</v>
      </c>
      <c r="BM4">
        <f t="shared" ref="BM4:BM39" si="44">1/BL4</f>
        <v>1.5546836462364868</v>
      </c>
      <c r="BN4" s="1">
        <f t="shared" ref="BN4:BN39" si="45">BK4*$E$52</f>
        <v>1.1520316563791554E-2</v>
      </c>
      <c r="BP4">
        <f t="shared" ref="BP4:BP39" si="46">($D$53/$H$39)*$G4</f>
        <v>1.4850393737853078E+17</v>
      </c>
      <c r="BQ4">
        <f>BQ3+BP4</f>
        <v>2.851764947395808E+17</v>
      </c>
      <c r="BR4">
        <f t="shared" ref="BR4:BR39" si="47">BP4/$F4</f>
        <v>8.3509900941427337E-2</v>
      </c>
      <c r="BS4">
        <f t="shared" si="10"/>
        <v>0.5595163363075627</v>
      </c>
      <c r="BT4">
        <f t="shared" ref="BT4:BT39" si="48">1/BS4</f>
        <v>1.787257913860635</v>
      </c>
      <c r="BU4" s="1">
        <f t="shared" ref="BU4:BU39" si="49">BR4*$E$53</f>
        <v>3.3403960376570943E-3</v>
      </c>
    </row>
    <row r="5" spans="2:73" x14ac:dyDescent="0.35">
      <c r="B5" s="1">
        <f>Digitising!B5</f>
        <v>6.2</v>
      </c>
      <c r="C5">
        <f>Digitising!D5</f>
        <v>0.56999999999999995</v>
      </c>
      <c r="D5">
        <f t="shared" si="11"/>
        <v>8.9999999999999969E-2</v>
      </c>
      <c r="E5" s="2">
        <f t="shared" si="12"/>
        <v>1.7543859649122808</v>
      </c>
      <c r="F5">
        <f t="shared" si="0"/>
        <v>2.5118864315095849E+18</v>
      </c>
      <c r="G5">
        <f t="shared" si="1"/>
        <v>2.2606977883586256E+17</v>
      </c>
      <c r="H5">
        <f t="shared" ref="H5:H39" si="50">H4+G5</f>
        <v>5.6755802337299814E+17</v>
      </c>
      <c r="I5" s="4">
        <f t="shared" si="13"/>
        <v>1.5199893104748271E-3</v>
      </c>
      <c r="J5" s="4"/>
      <c r="L5">
        <f t="shared" si="14"/>
        <v>2.7315084188224134E+17</v>
      </c>
      <c r="M5">
        <f t="shared" ref="M5:M39" si="51">M4+L5</f>
        <v>6.8575708217025178E+17</v>
      </c>
      <c r="N5">
        <f t="shared" si="15"/>
        <v>0.1087433087960446</v>
      </c>
      <c r="O5">
        <f t="shared" si="2"/>
        <v>0.68870762237494931</v>
      </c>
      <c r="P5">
        <f t="shared" si="16"/>
        <v>1.4519949649338648</v>
      </c>
      <c r="Q5" s="1">
        <f t="shared" si="17"/>
        <v>4.3497323518417851E-3</v>
      </c>
      <c r="S5">
        <f t="shared" si="18"/>
        <v>2.5289594630518768E+17</v>
      </c>
      <c r="T5">
        <f t="shared" ref="T5:T39" si="52">T4+S5</f>
        <v>6.349062848786528E+17</v>
      </c>
      <c r="U5">
        <f t="shared" si="19"/>
        <v>0.10067968962800725</v>
      </c>
      <c r="V5">
        <f t="shared" si="3"/>
        <v>0.63763803431071264</v>
      </c>
      <c r="W5">
        <f t="shared" si="20"/>
        <v>1.5682878783744465</v>
      </c>
      <c r="X5" s="1">
        <f t="shared" si="21"/>
        <v>1.208156275536087E-2</v>
      </c>
      <c r="Z5">
        <f t="shared" si="22"/>
        <v>2.1998682387752707E+17</v>
      </c>
      <c r="AA5">
        <f t="shared" ref="AA5:AA39" si="53">AA4+Z5</f>
        <v>5.522865000840471E+17</v>
      </c>
      <c r="AB5">
        <f t="shared" si="23"/>
        <v>8.7578332012932664E-2</v>
      </c>
      <c r="AC5">
        <f t="shared" si="4"/>
        <v>0.55466276941524029</v>
      </c>
      <c r="AD5">
        <f t="shared" si="24"/>
        <v>1.8028972830721299</v>
      </c>
      <c r="AE5" s="1">
        <f t="shared" si="25"/>
        <v>3.5031332805173072E-3</v>
      </c>
      <c r="AG5">
        <f t="shared" si="26"/>
        <v>2.5378317827689901E+17</v>
      </c>
      <c r="AH5">
        <f t="shared" ref="AH5:AH39" si="54">AH4+AG5</f>
        <v>6.3713371937578394E+17</v>
      </c>
      <c r="AI5">
        <f t="shared" si="27"/>
        <v>0.10103290303788984</v>
      </c>
      <c r="AJ5">
        <f t="shared" si="5"/>
        <v>0.63987505257330246</v>
      </c>
      <c r="AK5">
        <f t="shared" si="28"/>
        <v>1.5628051069946074</v>
      </c>
      <c r="AL5" s="1">
        <f t="shared" si="29"/>
        <v>1.2123948364546781E-2</v>
      </c>
      <c r="AN5">
        <f t="shared" si="30"/>
        <v>2.3496444888990538E+17</v>
      </c>
      <c r="AO5">
        <f t="shared" ref="AO5:AO39" si="55">AO4+AN5</f>
        <v>5.8988847983835699E+17</v>
      </c>
      <c r="AP5">
        <f t="shared" si="31"/>
        <v>9.3541031928221871E-2</v>
      </c>
      <c r="AQ5">
        <f t="shared" si="6"/>
        <v>0.59242653554540536</v>
      </c>
      <c r="AR5">
        <f t="shared" si="32"/>
        <v>1.6879730059346016</v>
      </c>
      <c r="AS5" s="1">
        <f t="shared" si="33"/>
        <v>3.3674771494159872E-2</v>
      </c>
      <c r="AU5">
        <f t="shared" si="34"/>
        <v>2.0438873612092976E+17</v>
      </c>
      <c r="AV5">
        <f t="shared" ref="AV5:AV39" si="56">AV4+AU5</f>
        <v>5.1312682159398016E+17</v>
      </c>
      <c r="AW5">
        <f t="shared" si="35"/>
        <v>8.1368621430108576E-2</v>
      </c>
      <c r="AX5">
        <f t="shared" si="7"/>
        <v>0.51533460239068773</v>
      </c>
      <c r="AY5">
        <f t="shared" si="36"/>
        <v>1.9404868125697401</v>
      </c>
      <c r="AZ5" s="1">
        <f t="shared" si="37"/>
        <v>9.7642345716130296E-3</v>
      </c>
      <c r="BB5">
        <f t="shared" si="38"/>
        <v>2.3441551467155674E+17</v>
      </c>
      <c r="BC5">
        <f t="shared" ref="BC5:BC39" si="57">BC4+BB5</f>
        <v>5.8851035658131622E+17</v>
      </c>
      <c r="BD5">
        <f t="shared" si="39"/>
        <v>9.33224972797351E-2</v>
      </c>
      <c r="BE5">
        <f t="shared" si="8"/>
        <v>0.59104248277165583</v>
      </c>
      <c r="BF5">
        <f t="shared" si="40"/>
        <v>1.6919257568602584</v>
      </c>
      <c r="BG5" s="1">
        <f t="shared" si="41"/>
        <v>3.7328998911894049E-3</v>
      </c>
      <c r="BI5">
        <f t="shared" si="42"/>
        <v>2.1703295147462317E+17</v>
      </c>
      <c r="BJ5">
        <f t="shared" ref="BJ5:BJ39" si="58">BJ4+BI5</f>
        <v>5.448706747980615E+17</v>
      </c>
      <c r="BK5">
        <f t="shared" si="43"/>
        <v>8.6402374228436538E-2</v>
      </c>
      <c r="BL5">
        <f t="shared" si="9"/>
        <v>0.5472150367800982</v>
      </c>
      <c r="BM5">
        <f t="shared" si="44"/>
        <v>1.8274351631200811</v>
      </c>
      <c r="BN5" s="1">
        <f t="shared" si="45"/>
        <v>1.0368284907412383E-2</v>
      </c>
      <c r="BP5">
        <f t="shared" si="46"/>
        <v>1.8879064836433254E+17</v>
      </c>
      <c r="BQ5">
        <f t="shared" ref="BQ5:BQ39" si="59">BQ4+BP5</f>
        <v>4.7396714310391334E+17</v>
      </c>
      <c r="BR5">
        <f t="shared" si="47"/>
        <v>7.5158910847284516E-2</v>
      </c>
      <c r="BS5">
        <f t="shared" si="10"/>
        <v>0.47600643536613541</v>
      </c>
      <c r="BT5">
        <f t="shared" si="48"/>
        <v>2.100811933836185</v>
      </c>
      <c r="BU5" s="1">
        <f t="shared" si="49"/>
        <v>3.0063564338913811E-3</v>
      </c>
    </row>
    <row r="6" spans="2:73" x14ac:dyDescent="0.35">
      <c r="B6" s="1">
        <f>Digitising!B6</f>
        <v>6.3</v>
      </c>
      <c r="C6">
        <f>Digitising!D6</f>
        <v>0.48</v>
      </c>
      <c r="D6">
        <f t="shared" si="11"/>
        <v>7.999999999999996E-2</v>
      </c>
      <c r="E6" s="2">
        <f t="shared" si="12"/>
        <v>2.0833333333333335</v>
      </c>
      <c r="F6">
        <f t="shared" si="0"/>
        <v>3.5481338923357563E+18</v>
      </c>
      <c r="G6">
        <f t="shared" si="1"/>
        <v>2.8385071138686035E+17</v>
      </c>
      <c r="H6">
        <f t="shared" si="50"/>
        <v>8.5140873475985843E+17</v>
      </c>
      <c r="I6" s="4">
        <f t="shared" si="13"/>
        <v>2.2801759862169733E-3</v>
      </c>
      <c r="J6" s="4"/>
      <c r="L6">
        <f t="shared" si="14"/>
        <v>3.4296517289242554E+17</v>
      </c>
      <c r="M6">
        <f t="shared" si="51"/>
        <v>1.0287222550626772E+18</v>
      </c>
      <c r="N6">
        <f t="shared" si="15"/>
        <v>9.6660718929817396E-2</v>
      </c>
      <c r="O6">
        <f t="shared" si="2"/>
        <v>0.57996431357890466</v>
      </c>
      <c r="P6">
        <f t="shared" si="16"/>
        <v>1.7242440208589647</v>
      </c>
      <c r="Q6" s="1">
        <f t="shared" si="17"/>
        <v>3.8664287571926964E-3</v>
      </c>
      <c r="S6">
        <f t="shared" si="18"/>
        <v>3.1753335025686854E+17</v>
      </c>
      <c r="T6">
        <f t="shared" si="52"/>
        <v>9.5243963513552128E+17</v>
      </c>
      <c r="U6">
        <f t="shared" si="19"/>
        <v>8.9493057447117524E-2</v>
      </c>
      <c r="V6">
        <f t="shared" si="3"/>
        <v>0.53695834468270542</v>
      </c>
      <c r="W6">
        <f t="shared" si="20"/>
        <v>1.8623418555696549</v>
      </c>
      <c r="X6" s="1">
        <f t="shared" si="21"/>
        <v>1.0739166893654102E-2</v>
      </c>
      <c r="Z6">
        <f t="shared" si="22"/>
        <v>2.7621302048828435E+17</v>
      </c>
      <c r="AA6">
        <f t="shared" si="53"/>
        <v>8.2849952057233152E+17</v>
      </c>
      <c r="AB6">
        <f t="shared" si="23"/>
        <v>7.7847406233717914E-2</v>
      </c>
      <c r="AC6">
        <f t="shared" si="4"/>
        <v>0.46708443740230765</v>
      </c>
      <c r="AD6">
        <f t="shared" si="24"/>
        <v>2.1409405236481542</v>
      </c>
      <c r="AE6" s="1">
        <f t="shared" si="25"/>
        <v>3.1138962493487171E-3</v>
      </c>
      <c r="AG6">
        <f t="shared" si="26"/>
        <v>3.1864734889760806E+17</v>
      </c>
      <c r="AH6">
        <f t="shared" si="54"/>
        <v>9.55781068273392E+17</v>
      </c>
      <c r="AI6">
        <f t="shared" si="27"/>
        <v>8.9807024922568729E-2</v>
      </c>
      <c r="AJ6">
        <f t="shared" si="5"/>
        <v>0.53884214953541265</v>
      </c>
      <c r="AK6">
        <f t="shared" si="28"/>
        <v>1.855831064556096</v>
      </c>
      <c r="AL6" s="1">
        <f t="shared" si="29"/>
        <v>1.0776842990708246E-2</v>
      </c>
      <c r="AN6">
        <f t="shared" si="30"/>
        <v>2.9501876062985338E+17</v>
      </c>
      <c r="AO6">
        <f t="shared" si="55"/>
        <v>8.8490724046821043E+17</v>
      </c>
      <c r="AP6">
        <f t="shared" si="31"/>
        <v>8.31475839361972E-2</v>
      </c>
      <c r="AQ6">
        <f t="shared" si="6"/>
        <v>0.49888550361718348</v>
      </c>
      <c r="AR6">
        <f t="shared" si="32"/>
        <v>2.0044679445473395</v>
      </c>
      <c r="AS6" s="1">
        <f t="shared" si="33"/>
        <v>2.9933130217030993E-2</v>
      </c>
      <c r="AU6">
        <f t="shared" si="34"/>
        <v>2.5662823419449398E+17</v>
      </c>
      <c r="AV6">
        <f t="shared" si="56"/>
        <v>7.6975505578847411E+17</v>
      </c>
      <c r="AW6">
        <f t="shared" si="35"/>
        <v>7.2327663493429839E-2</v>
      </c>
      <c r="AX6">
        <f t="shared" si="7"/>
        <v>0.4339659809605792</v>
      </c>
      <c r="AY6">
        <f t="shared" si="36"/>
        <v>2.3043280899265661</v>
      </c>
      <c r="AZ6" s="1">
        <f t="shared" si="37"/>
        <v>8.6793196192115809E-3</v>
      </c>
      <c r="BB6">
        <f t="shared" si="38"/>
        <v>2.9432952490279066E+17</v>
      </c>
      <c r="BC6">
        <f t="shared" si="57"/>
        <v>8.8283988148410688E+17</v>
      </c>
      <c r="BD6">
        <f t="shared" si="39"/>
        <v>8.2953330915320075E-2</v>
      </c>
      <c r="BE6">
        <f t="shared" si="8"/>
        <v>0.4977199854919207</v>
      </c>
      <c r="BF6">
        <f t="shared" si="40"/>
        <v>2.0091618362715566</v>
      </c>
      <c r="BG6" s="1">
        <f t="shared" si="41"/>
        <v>3.3181332366128036E-3</v>
      </c>
      <c r="BI6">
        <f t="shared" si="42"/>
        <v>2.7250417100283834E+17</v>
      </c>
      <c r="BJ6">
        <f t="shared" si="58"/>
        <v>8.1737484580089984E+17</v>
      </c>
      <c r="BK6">
        <f t="shared" si="43"/>
        <v>7.6802110425276918E-2</v>
      </c>
      <c r="BL6">
        <f t="shared" si="9"/>
        <v>0.4608126625516617</v>
      </c>
      <c r="BM6">
        <f t="shared" si="44"/>
        <v>2.1700792562050961</v>
      </c>
      <c r="BN6" s="1">
        <f t="shared" si="45"/>
        <v>9.2162532510332296E-3</v>
      </c>
      <c r="BP6">
        <f t="shared" si="46"/>
        <v>2.3704344790070371E+17</v>
      </c>
      <c r="BQ6">
        <f t="shared" si="59"/>
        <v>7.1101059100461709E+17</v>
      </c>
      <c r="BR6">
        <f t="shared" si="47"/>
        <v>6.6807920753141792E-2</v>
      </c>
      <c r="BS6">
        <f t="shared" si="10"/>
        <v>0.40084752451885092</v>
      </c>
      <c r="BT6">
        <f t="shared" si="48"/>
        <v>2.4947141714304695</v>
      </c>
      <c r="BU6" s="1">
        <f t="shared" si="49"/>
        <v>2.6723168301256723E-3</v>
      </c>
    </row>
    <row r="7" spans="2:73" x14ac:dyDescent="0.35">
      <c r="B7" s="1">
        <f>Digitising!B7</f>
        <v>6.4</v>
      </c>
      <c r="C7">
        <f>Digitising!D7</f>
        <v>0.4</v>
      </c>
      <c r="D7">
        <f t="shared" si="11"/>
        <v>0.06</v>
      </c>
      <c r="E7" s="2">
        <f t="shared" si="12"/>
        <v>2.5</v>
      </c>
      <c r="F7">
        <f t="shared" si="0"/>
        <v>5.0118723362727895E+18</v>
      </c>
      <c r="G7">
        <f t="shared" si="1"/>
        <v>3.0071234017636736E+17</v>
      </c>
      <c r="H7">
        <f t="shared" si="50"/>
        <v>1.1521210749362258E+18</v>
      </c>
      <c r="I7" s="4">
        <f t="shared" si="13"/>
        <v>3.0855201515227935E-3</v>
      </c>
      <c r="J7" s="4"/>
      <c r="L7">
        <f t="shared" si="14"/>
        <v>3.6333838740644378E+17</v>
      </c>
      <c r="M7">
        <f t="shared" si="51"/>
        <v>1.392060642469121E+18</v>
      </c>
      <c r="N7">
        <f t="shared" si="15"/>
        <v>7.2495539197363096E-2</v>
      </c>
      <c r="O7">
        <f t="shared" si="2"/>
        <v>0.48330359464908723</v>
      </c>
      <c r="P7">
        <f t="shared" si="16"/>
        <v>2.0690928250307574</v>
      </c>
      <c r="Q7" s="1">
        <f t="shared" si="17"/>
        <v>2.8998215678945243E-3</v>
      </c>
      <c r="S7">
        <f t="shared" si="18"/>
        <v>3.3639583418076006E+17</v>
      </c>
      <c r="T7">
        <f t="shared" si="52"/>
        <v>1.2888354693162813E+18</v>
      </c>
      <c r="U7">
        <f t="shared" si="19"/>
        <v>6.7119793085338178E-2</v>
      </c>
      <c r="V7">
        <f t="shared" si="3"/>
        <v>0.44746528723558793</v>
      </c>
      <c r="W7">
        <f t="shared" si="20"/>
        <v>2.2348102266835856</v>
      </c>
      <c r="X7" s="1">
        <f t="shared" si="21"/>
        <v>8.0543751702405811E-3</v>
      </c>
      <c r="Z7">
        <f t="shared" si="22"/>
        <v>2.9262094631502067E+17</v>
      </c>
      <c r="AA7">
        <f t="shared" si="53"/>
        <v>1.1211204668873522E+18</v>
      </c>
      <c r="AB7">
        <f t="shared" si="23"/>
        <v>5.8385554675288463E-2</v>
      </c>
      <c r="AC7">
        <f t="shared" si="4"/>
        <v>0.38923703116858971</v>
      </c>
      <c r="AD7">
        <f t="shared" si="24"/>
        <v>2.569128628377785</v>
      </c>
      <c r="AE7" s="1">
        <f t="shared" si="25"/>
        <v>2.3354221870115388E-3</v>
      </c>
      <c r="AG7">
        <f t="shared" si="26"/>
        <v>3.3757600785928755E+17</v>
      </c>
      <c r="AH7">
        <f t="shared" si="54"/>
        <v>1.2933570761326797E+18</v>
      </c>
      <c r="AI7">
        <f t="shared" si="27"/>
        <v>6.7355268691926581E-2</v>
      </c>
      <c r="AJ7">
        <f t="shared" si="5"/>
        <v>0.44903512461284395</v>
      </c>
      <c r="AK7">
        <f t="shared" si="28"/>
        <v>2.2269972774673148</v>
      </c>
      <c r="AL7" s="1">
        <f t="shared" si="29"/>
        <v>8.08263224303119E-3</v>
      </c>
      <c r="AN7">
        <f t="shared" si="30"/>
        <v>3.1254380681831008E+17</v>
      </c>
      <c r="AO7">
        <f t="shared" si="55"/>
        <v>1.1974510472865206E+18</v>
      </c>
      <c r="AP7">
        <f t="shared" si="31"/>
        <v>6.2360687952147935E-2</v>
      </c>
      <c r="AQ7">
        <f t="shared" si="6"/>
        <v>0.41573791968098628</v>
      </c>
      <c r="AR7">
        <f t="shared" si="32"/>
        <v>2.4053615334568068</v>
      </c>
      <c r="AS7" s="1">
        <f t="shared" si="33"/>
        <v>2.2449847662773255E-2</v>
      </c>
      <c r="AU7">
        <f t="shared" si="34"/>
        <v>2.7187276185747638E+17</v>
      </c>
      <c r="AV7">
        <f t="shared" si="56"/>
        <v>1.0416278176459505E+18</v>
      </c>
      <c r="AW7">
        <f t="shared" si="35"/>
        <v>5.42457476200724E-2</v>
      </c>
      <c r="AX7">
        <f t="shared" si="7"/>
        <v>0.36163831746714936</v>
      </c>
      <c r="AY7">
        <f t="shared" si="36"/>
        <v>2.7651937079118789</v>
      </c>
      <c r="AZ7" s="1">
        <f t="shared" si="37"/>
        <v>6.5094897144086878E-3</v>
      </c>
      <c r="BB7">
        <f t="shared" si="38"/>
        <v>3.1181362831213139E+17</v>
      </c>
      <c r="BC7">
        <f t="shared" si="57"/>
        <v>1.1946535097962383E+18</v>
      </c>
      <c r="BD7">
        <f t="shared" si="39"/>
        <v>6.2214998186490081E-2</v>
      </c>
      <c r="BE7">
        <f t="shared" si="8"/>
        <v>0.41476665457660061</v>
      </c>
      <c r="BF7">
        <f t="shared" si="40"/>
        <v>2.4109942035258678</v>
      </c>
      <c r="BG7" s="1">
        <f t="shared" si="41"/>
        <v>2.4885999274596037E-3</v>
      </c>
      <c r="BI7">
        <f t="shared" si="42"/>
        <v>2.8869177945586016E+17</v>
      </c>
      <c r="BJ7">
        <f t="shared" si="58"/>
        <v>1.1060666252567601E+18</v>
      </c>
      <c r="BK7">
        <f t="shared" si="43"/>
        <v>5.7601582818957713E-2</v>
      </c>
      <c r="BL7">
        <f t="shared" si="9"/>
        <v>0.3840105521263848</v>
      </c>
      <c r="BM7">
        <f t="shared" si="44"/>
        <v>2.6040951074461152</v>
      </c>
      <c r="BN7" s="1">
        <f t="shared" si="45"/>
        <v>6.9121899382749256E-3</v>
      </c>
      <c r="BP7">
        <f t="shared" si="46"/>
        <v>2.5112457739993219E+17</v>
      </c>
      <c r="BQ7">
        <f t="shared" si="59"/>
        <v>9.6213516840454925E+17</v>
      </c>
      <c r="BR7">
        <f t="shared" si="47"/>
        <v>5.0105940564856365E-2</v>
      </c>
      <c r="BS7">
        <f t="shared" si="10"/>
        <v>0.33403960376570913</v>
      </c>
      <c r="BT7">
        <f t="shared" si="48"/>
        <v>2.993657005716563</v>
      </c>
      <c r="BU7" s="1">
        <f t="shared" si="49"/>
        <v>2.0042376225942551E-3</v>
      </c>
    </row>
    <row r="8" spans="2:73" x14ac:dyDescent="0.35">
      <c r="B8" s="1">
        <f>Digitising!B8</f>
        <v>6.5</v>
      </c>
      <c r="C8">
        <f>Digitising!D8</f>
        <v>0.34</v>
      </c>
      <c r="D8">
        <f t="shared" si="11"/>
        <v>5.0000000000000044E-2</v>
      </c>
      <c r="E8" s="2">
        <f t="shared" si="12"/>
        <v>2.9411764705882351</v>
      </c>
      <c r="F8">
        <f t="shared" si="0"/>
        <v>7.0794578438414121E+18</v>
      </c>
      <c r="G8">
        <f t="shared" si="1"/>
        <v>3.5397289219207091E+17</v>
      </c>
      <c r="H8">
        <f t="shared" si="50"/>
        <v>1.5060939671282967E+18</v>
      </c>
      <c r="I8" s="4">
        <f t="shared" si="13"/>
        <v>4.0335025430539061E-3</v>
      </c>
      <c r="J8" s="4"/>
      <c r="L8">
        <f t="shared" si="14"/>
        <v>4.2769092801190432E+17</v>
      </c>
      <c r="M8">
        <f t="shared" si="51"/>
        <v>1.8197515704810253E+18</v>
      </c>
      <c r="N8">
        <f t="shared" si="15"/>
        <v>6.0412949331135966E-2</v>
      </c>
      <c r="O8">
        <f t="shared" si="2"/>
        <v>0.41080805545172416</v>
      </c>
      <c r="P8">
        <f t="shared" si="16"/>
        <v>2.4342268529773619</v>
      </c>
      <c r="Q8" s="1">
        <f t="shared" si="17"/>
        <v>2.4165179732454391E-3</v>
      </c>
      <c r="S8">
        <f t="shared" si="18"/>
        <v>3.9597645469584198E+17</v>
      </c>
      <c r="T8">
        <f t="shared" si="52"/>
        <v>1.6848119240121234E+18</v>
      </c>
      <c r="U8">
        <f t="shared" si="19"/>
        <v>5.5933160904448533E-2</v>
      </c>
      <c r="V8">
        <f t="shared" si="3"/>
        <v>0.38034549415024976</v>
      </c>
      <c r="W8">
        <f t="shared" si="20"/>
        <v>2.6291885019806887</v>
      </c>
      <c r="X8" s="1">
        <f t="shared" si="21"/>
        <v>6.7119793085338234E-3</v>
      </c>
      <c r="Z8">
        <f t="shared" si="22"/>
        <v>3.444483941775024E+17</v>
      </c>
      <c r="AA8">
        <f t="shared" si="53"/>
        <v>1.4655688610648545E+18</v>
      </c>
      <c r="AB8">
        <f t="shared" si="23"/>
        <v>4.8654628896073762E-2</v>
      </c>
      <c r="AC8">
        <f t="shared" si="4"/>
        <v>0.33085147649330127</v>
      </c>
      <c r="AD8">
        <f t="shared" si="24"/>
        <v>3.022504268679747</v>
      </c>
      <c r="AE8" s="1">
        <f t="shared" si="25"/>
        <v>1.946185155842951E-3</v>
      </c>
      <c r="AG8">
        <f t="shared" si="26"/>
        <v>3.9736565438758829E+17</v>
      </c>
      <c r="AH8">
        <f t="shared" si="54"/>
        <v>1.690722730520268E+18</v>
      </c>
      <c r="AI8">
        <f t="shared" si="27"/>
        <v>5.6129390576605535E-2</v>
      </c>
      <c r="AJ8">
        <f t="shared" si="5"/>
        <v>0.38167985592091735</v>
      </c>
      <c r="AK8">
        <f t="shared" si="28"/>
        <v>2.6199967970203706</v>
      </c>
      <c r="AL8" s="1">
        <f t="shared" si="29"/>
        <v>6.7355268691926644E-3</v>
      </c>
      <c r="AN8">
        <f t="shared" si="30"/>
        <v>3.6789988455848397E+17</v>
      </c>
      <c r="AO8">
        <f t="shared" si="55"/>
        <v>1.5653509318450045E+18</v>
      </c>
      <c r="AP8">
        <f t="shared" si="31"/>
        <v>5.1967239960123326E-2</v>
      </c>
      <c r="AQ8">
        <f t="shared" si="6"/>
        <v>0.35337723172883834</v>
      </c>
      <c r="AR8">
        <f t="shared" si="32"/>
        <v>2.8298370981844787</v>
      </c>
      <c r="AS8" s="1">
        <f t="shared" si="33"/>
        <v>1.8708206385644396E-2</v>
      </c>
      <c r="AU8">
        <f t="shared" si="34"/>
        <v>3.2002540290330291E+17</v>
      </c>
      <c r="AV8">
        <f t="shared" si="56"/>
        <v>1.3616532205492534E+18</v>
      </c>
      <c r="AW8">
        <f t="shared" si="35"/>
        <v>4.5204789683393705E-2</v>
      </c>
      <c r="AX8">
        <f t="shared" si="7"/>
        <v>0.30739256984707697</v>
      </c>
      <c r="AY8">
        <f t="shared" si="36"/>
        <v>3.2531690681316223</v>
      </c>
      <c r="AZ8" s="1">
        <f t="shared" si="37"/>
        <v>5.4245747620072443E-3</v>
      </c>
      <c r="BB8">
        <f t="shared" si="38"/>
        <v>3.6704038076327238E+17</v>
      </c>
      <c r="BC8">
        <f t="shared" si="57"/>
        <v>1.5616938905595108E+18</v>
      </c>
      <c r="BD8">
        <f t="shared" si="39"/>
        <v>5.1845831822075118E-2</v>
      </c>
      <c r="BE8">
        <f t="shared" si="8"/>
        <v>0.35255165639011055</v>
      </c>
      <c r="BF8">
        <f t="shared" si="40"/>
        <v>2.836463768853962</v>
      </c>
      <c r="BG8" s="1">
        <f t="shared" si="41"/>
        <v>2.073833272883005E-3</v>
      </c>
      <c r="BI8">
        <f t="shared" si="42"/>
        <v>3.3982331442112602E+17</v>
      </c>
      <c r="BJ8">
        <f t="shared" si="58"/>
        <v>1.445889939677886E+18</v>
      </c>
      <c r="BK8">
        <f t="shared" si="43"/>
        <v>4.8001319015798134E-2</v>
      </c>
      <c r="BL8">
        <f t="shared" si="9"/>
        <v>0.32640896930742708</v>
      </c>
      <c r="BM8">
        <f t="shared" si="44"/>
        <v>3.0636413028777825</v>
      </c>
      <c r="BN8" s="1">
        <f t="shared" si="45"/>
        <v>5.7601582818957763E-3</v>
      </c>
      <c r="BP8">
        <f t="shared" si="46"/>
        <v>2.9560241162910355E+17</v>
      </c>
      <c r="BQ8">
        <f t="shared" si="59"/>
        <v>1.2577375800336527E+18</v>
      </c>
      <c r="BR8">
        <f t="shared" si="47"/>
        <v>4.1754950470713668E-2</v>
      </c>
      <c r="BS8">
        <f t="shared" si="10"/>
        <v>0.28393366320085278</v>
      </c>
      <c r="BT8">
        <f t="shared" si="48"/>
        <v>3.5219494184900739</v>
      </c>
      <c r="BU8" s="1">
        <f t="shared" si="49"/>
        <v>1.6701980188285471E-3</v>
      </c>
    </row>
    <row r="9" spans="2:73" x14ac:dyDescent="0.35">
      <c r="B9" s="1">
        <f>Digitising!B9</f>
        <v>6.6</v>
      </c>
      <c r="C9">
        <f>Digitising!D9</f>
        <v>0.28999999999999998</v>
      </c>
      <c r="D9">
        <f t="shared" si="11"/>
        <v>4.9999999999999989E-2</v>
      </c>
      <c r="E9" s="2">
        <f t="shared" si="12"/>
        <v>3.4482758620689657</v>
      </c>
      <c r="F9">
        <f t="shared" si="0"/>
        <v>1E+19</v>
      </c>
      <c r="G9">
        <f t="shared" si="1"/>
        <v>4.9999999999999987E+17</v>
      </c>
      <c r="H9">
        <f t="shared" si="50"/>
        <v>2.0060939671282964E+18</v>
      </c>
      <c r="I9" s="4">
        <f t="shared" si="13"/>
        <v>5.3725632627328636E-3</v>
      </c>
      <c r="J9" s="4"/>
      <c r="L9">
        <f t="shared" si="14"/>
        <v>6.0412949331135898E+17</v>
      </c>
      <c r="M9">
        <f t="shared" si="51"/>
        <v>2.423881063792384E+18</v>
      </c>
      <c r="N9">
        <f t="shared" si="15"/>
        <v>6.0412949331135897E-2</v>
      </c>
      <c r="O9">
        <f t="shared" si="2"/>
        <v>0.35039510612058822</v>
      </c>
      <c r="P9">
        <f t="shared" si="16"/>
        <v>2.853921137973459</v>
      </c>
      <c r="Q9" s="1">
        <f t="shared" si="17"/>
        <v>2.4165179732454365E-3</v>
      </c>
      <c r="S9">
        <f t="shared" si="18"/>
        <v>5.5933160904448474E+17</v>
      </c>
      <c r="T9">
        <f t="shared" si="52"/>
        <v>2.2441435330566083E+18</v>
      </c>
      <c r="U9">
        <f t="shared" si="19"/>
        <v>5.5933160904448477E-2</v>
      </c>
      <c r="V9">
        <f t="shared" si="3"/>
        <v>0.32441233324580121</v>
      </c>
      <c r="W9">
        <f t="shared" si="20"/>
        <v>3.0824968643911528</v>
      </c>
      <c r="X9" s="1">
        <f t="shared" si="21"/>
        <v>6.7119793085338173E-3</v>
      </c>
      <c r="Z9">
        <f t="shared" si="22"/>
        <v>4.8654628896073709E+17</v>
      </c>
      <c r="AA9">
        <f t="shared" si="53"/>
        <v>1.9521151500255916E+18</v>
      </c>
      <c r="AB9">
        <f t="shared" si="23"/>
        <v>4.8654628896073707E-2</v>
      </c>
      <c r="AC9">
        <f t="shared" si="4"/>
        <v>0.28219684759722752</v>
      </c>
      <c r="AD9">
        <f t="shared" si="24"/>
        <v>3.5436256943141862</v>
      </c>
      <c r="AE9" s="1">
        <f t="shared" si="25"/>
        <v>1.9461851558429486E-3</v>
      </c>
      <c r="AG9">
        <f t="shared" si="26"/>
        <v>5.6129390576605472E+17</v>
      </c>
      <c r="AH9">
        <f t="shared" si="54"/>
        <v>2.2520166362863227E+18</v>
      </c>
      <c r="AI9">
        <f t="shared" si="27"/>
        <v>5.6129390576605473E-2</v>
      </c>
      <c r="AJ9">
        <f t="shared" si="5"/>
        <v>0.32555046534431181</v>
      </c>
      <c r="AK9">
        <f t="shared" si="28"/>
        <v>3.0717203827135382</v>
      </c>
      <c r="AL9" s="1">
        <f t="shared" si="29"/>
        <v>6.7355268691926566E-3</v>
      </c>
      <c r="AN9">
        <f t="shared" si="30"/>
        <v>5.1967239960123264E+17</v>
      </c>
      <c r="AO9">
        <f t="shared" si="55"/>
        <v>2.0850233314462372E+18</v>
      </c>
      <c r="AP9">
        <f t="shared" si="31"/>
        <v>5.1967239960123264E-2</v>
      </c>
      <c r="AQ9">
        <f t="shared" si="6"/>
        <v>0.30140999176871502</v>
      </c>
      <c r="AR9">
        <f t="shared" si="32"/>
        <v>3.3177400461473203</v>
      </c>
      <c r="AS9" s="1">
        <f t="shared" si="33"/>
        <v>1.8708206385644376E-2</v>
      </c>
      <c r="AU9">
        <f t="shared" si="34"/>
        <v>4.5204789683393658E+17</v>
      </c>
      <c r="AV9">
        <f t="shared" si="56"/>
        <v>1.81370111738319E+18</v>
      </c>
      <c r="AW9">
        <f t="shared" si="35"/>
        <v>4.5204789683393656E-2</v>
      </c>
      <c r="AX9">
        <f t="shared" si="7"/>
        <v>0.26218778016368327</v>
      </c>
      <c r="AY9">
        <f t="shared" si="36"/>
        <v>3.814060286775006</v>
      </c>
      <c r="AZ9" s="1">
        <f t="shared" si="37"/>
        <v>5.4245747620072383E-3</v>
      </c>
      <c r="BB9">
        <f t="shared" si="38"/>
        <v>5.1845831822075059E+17</v>
      </c>
      <c r="BC9">
        <f t="shared" si="57"/>
        <v>2.0801522087802614E+18</v>
      </c>
      <c r="BD9">
        <f t="shared" si="39"/>
        <v>5.1845831822075056E-2</v>
      </c>
      <c r="BE9">
        <f t="shared" si="8"/>
        <v>0.30070582456803541</v>
      </c>
      <c r="BF9">
        <f t="shared" si="40"/>
        <v>3.3255092462425768</v>
      </c>
      <c r="BG9" s="1">
        <f t="shared" si="41"/>
        <v>2.0738332728830028E-3</v>
      </c>
      <c r="BI9">
        <f t="shared" si="42"/>
        <v>4.800131901579808E+17</v>
      </c>
      <c r="BJ9">
        <f t="shared" si="58"/>
        <v>1.9259031298358666E+18</v>
      </c>
      <c r="BK9">
        <f t="shared" si="43"/>
        <v>4.8001319015798079E-2</v>
      </c>
      <c r="BL9">
        <f t="shared" si="9"/>
        <v>0.27840765029162895</v>
      </c>
      <c r="BM9">
        <f t="shared" si="44"/>
        <v>3.5918553206153314</v>
      </c>
      <c r="BN9" s="1">
        <f t="shared" si="45"/>
        <v>5.7601582818957693E-3</v>
      </c>
      <c r="BP9">
        <f t="shared" si="46"/>
        <v>4.1754950470713626E+17</v>
      </c>
      <c r="BQ9">
        <f t="shared" si="59"/>
        <v>1.675287084740789E+18</v>
      </c>
      <c r="BR9">
        <f t="shared" si="47"/>
        <v>4.1754950470713627E-2</v>
      </c>
      <c r="BS9">
        <f t="shared" si="10"/>
        <v>0.24217871273013911</v>
      </c>
      <c r="BT9">
        <f t="shared" si="48"/>
        <v>4.1291820768504319</v>
      </c>
      <c r="BU9" s="1">
        <f t="shared" si="49"/>
        <v>1.6701980188285454E-3</v>
      </c>
    </row>
    <row r="10" spans="2:73" x14ac:dyDescent="0.35">
      <c r="B10" s="1">
        <f>Digitising!B10</f>
        <v>6.7</v>
      </c>
      <c r="C10">
        <f>Digitising!D10</f>
        <v>0.24</v>
      </c>
      <c r="D10">
        <f t="shared" si="11"/>
        <v>3.999999999999998E-2</v>
      </c>
      <c r="E10" s="2">
        <f t="shared" si="12"/>
        <v>4.166666666666667</v>
      </c>
      <c r="F10">
        <f t="shared" si="0"/>
        <v>1.4125375446227569E+19</v>
      </c>
      <c r="G10">
        <f t="shared" si="1"/>
        <v>5.6501501784910246E+17</v>
      </c>
      <c r="H10">
        <f t="shared" si="50"/>
        <v>2.5711089849773988E+18</v>
      </c>
      <c r="I10" s="4">
        <f t="shared" si="13"/>
        <v>6.8857420955937398E-3</v>
      </c>
      <c r="J10" s="4"/>
      <c r="L10">
        <f t="shared" si="14"/>
        <v>6.8268447289297357E+17</v>
      </c>
      <c r="M10">
        <f t="shared" si="51"/>
        <v>3.1065655366853576E+18</v>
      </c>
      <c r="N10">
        <f t="shared" si="15"/>
        <v>4.8330359464908705E-2</v>
      </c>
      <c r="O10">
        <f t="shared" si="2"/>
        <v>0.28998215678945233</v>
      </c>
      <c r="P10">
        <f t="shared" si="16"/>
        <v>3.4484880417179293</v>
      </c>
      <c r="Q10" s="1">
        <f t="shared" si="17"/>
        <v>1.9332143785963487E-3</v>
      </c>
      <c r="S10">
        <f t="shared" si="18"/>
        <v>6.320615181356736E+17</v>
      </c>
      <c r="T10">
        <f t="shared" si="52"/>
        <v>2.8762050511922821E+18</v>
      </c>
      <c r="U10">
        <f t="shared" si="19"/>
        <v>4.4746528723558762E-2</v>
      </c>
      <c r="V10">
        <f t="shared" si="3"/>
        <v>0.26847917234135271</v>
      </c>
      <c r="W10">
        <f t="shared" si="20"/>
        <v>3.7246837111393098</v>
      </c>
      <c r="X10" s="1">
        <f t="shared" si="21"/>
        <v>5.3695834468270509E-3</v>
      </c>
      <c r="Z10">
        <f t="shared" si="22"/>
        <v>5.4981192028313101E+17</v>
      </c>
      <c r="AA10">
        <f t="shared" si="53"/>
        <v>2.5019270703087227E+18</v>
      </c>
      <c r="AB10">
        <f t="shared" si="23"/>
        <v>3.8923703116858957E-2</v>
      </c>
      <c r="AC10">
        <f t="shared" si="4"/>
        <v>0.23354221870115383</v>
      </c>
      <c r="AD10">
        <f t="shared" si="24"/>
        <v>4.2818810472963085</v>
      </c>
      <c r="AE10" s="1">
        <f t="shared" si="25"/>
        <v>1.5569481246743586E-3</v>
      </c>
      <c r="AG10">
        <f t="shared" si="26"/>
        <v>6.3427897236999987E+17</v>
      </c>
      <c r="AH10">
        <f t="shared" si="54"/>
        <v>2.8862956086563226E+18</v>
      </c>
      <c r="AI10">
        <f t="shared" si="27"/>
        <v>4.4903512461284371E-2</v>
      </c>
      <c r="AJ10">
        <f t="shared" si="5"/>
        <v>0.26942107476770633</v>
      </c>
      <c r="AK10">
        <f t="shared" si="28"/>
        <v>3.7116621291121921</v>
      </c>
      <c r="AL10" s="1">
        <f t="shared" si="29"/>
        <v>5.388421495354124E-3</v>
      </c>
      <c r="AN10">
        <f t="shared" si="30"/>
        <v>5.872454202727529E+17</v>
      </c>
      <c r="AO10">
        <f t="shared" si="55"/>
        <v>2.6722687517189898E+18</v>
      </c>
      <c r="AP10">
        <f t="shared" si="31"/>
        <v>4.15737919680986E-2</v>
      </c>
      <c r="AQ10">
        <f t="shared" si="6"/>
        <v>0.24944275180859174</v>
      </c>
      <c r="AR10">
        <f t="shared" si="32"/>
        <v>4.0089358890946789</v>
      </c>
      <c r="AS10" s="1">
        <f t="shared" si="33"/>
        <v>1.4966565108515496E-2</v>
      </c>
      <c r="AU10">
        <f t="shared" si="34"/>
        <v>5.1082770099655194E+17</v>
      </c>
      <c r="AV10">
        <f t="shared" si="56"/>
        <v>2.3245288183797422E+18</v>
      </c>
      <c r="AW10">
        <f t="shared" si="35"/>
        <v>3.616383174671492E-2</v>
      </c>
      <c r="AX10">
        <f t="shared" si="7"/>
        <v>0.2169829904802896</v>
      </c>
      <c r="AY10">
        <f t="shared" si="36"/>
        <v>4.6086561798531323</v>
      </c>
      <c r="AZ10" s="1">
        <f t="shared" si="37"/>
        <v>4.3396598096057904E-3</v>
      </c>
      <c r="BB10">
        <f t="shared" si="38"/>
        <v>5.8587347184702618E+17</v>
      </c>
      <c r="BC10">
        <f t="shared" si="57"/>
        <v>2.6660256806272876E+18</v>
      </c>
      <c r="BD10">
        <f t="shared" si="39"/>
        <v>4.1476665457660031E-2</v>
      </c>
      <c r="BE10">
        <f t="shared" si="8"/>
        <v>0.24885999274596032</v>
      </c>
      <c r="BF10">
        <f t="shared" si="40"/>
        <v>4.0183236725431142</v>
      </c>
      <c r="BG10" s="1">
        <f t="shared" si="41"/>
        <v>1.6590666183064016E-3</v>
      </c>
      <c r="BI10">
        <f t="shared" si="42"/>
        <v>5.4242932240983245E+17</v>
      </c>
      <c r="BJ10">
        <f t="shared" si="58"/>
        <v>2.4683324522456991E+18</v>
      </c>
      <c r="BK10">
        <f t="shared" si="43"/>
        <v>3.8401055212638459E-2</v>
      </c>
      <c r="BL10">
        <f t="shared" si="9"/>
        <v>0.23040633127583085</v>
      </c>
      <c r="BM10">
        <f t="shared" si="44"/>
        <v>4.3401585124101922</v>
      </c>
      <c r="BN10" s="1">
        <f t="shared" si="45"/>
        <v>4.6081266255166148E-3</v>
      </c>
      <c r="BP10">
        <f t="shared" si="46"/>
        <v>4.7184348170997312E+17</v>
      </c>
      <c r="BQ10">
        <f t="shared" si="59"/>
        <v>2.1471305664507622E+18</v>
      </c>
      <c r="BR10">
        <f t="shared" si="47"/>
        <v>3.3403960376570896E-2</v>
      </c>
      <c r="BS10">
        <f t="shared" si="10"/>
        <v>0.20042376225942549</v>
      </c>
      <c r="BT10">
        <f t="shared" si="48"/>
        <v>4.9894283428609381</v>
      </c>
      <c r="BU10" s="1">
        <f t="shared" si="49"/>
        <v>1.3361584150628361E-3</v>
      </c>
    </row>
    <row r="11" spans="2:73" x14ac:dyDescent="0.35">
      <c r="B11" s="1">
        <f>Digitising!B11</f>
        <v>6.8</v>
      </c>
      <c r="C11">
        <f>Digitising!D11</f>
        <v>0.2</v>
      </c>
      <c r="D11">
        <f t="shared" si="11"/>
        <v>4.0000000000000008E-2</v>
      </c>
      <c r="E11" s="2">
        <f t="shared" si="12"/>
        <v>5</v>
      </c>
      <c r="F11">
        <f t="shared" si="0"/>
        <v>1.9952623149688803E+19</v>
      </c>
      <c r="G11">
        <f t="shared" si="1"/>
        <v>7.9810492598755226E+17</v>
      </c>
      <c r="H11">
        <f t="shared" si="50"/>
        <v>3.369213910964951E+18</v>
      </c>
      <c r="I11" s="4">
        <f t="shared" si="13"/>
        <v>9.0231640087381649E-3</v>
      </c>
      <c r="J11" s="4"/>
      <c r="L11">
        <f t="shared" si="14"/>
        <v>9.6431744909231949E+17</v>
      </c>
      <c r="M11">
        <f t="shared" si="51"/>
        <v>4.0708829857776773E+18</v>
      </c>
      <c r="N11">
        <f t="shared" si="15"/>
        <v>4.833035946490874E-2</v>
      </c>
      <c r="O11">
        <f t="shared" si="2"/>
        <v>0.24165179732454364</v>
      </c>
      <c r="P11">
        <f t="shared" si="16"/>
        <v>4.1381856500615148</v>
      </c>
      <c r="Q11" s="1">
        <f t="shared" si="17"/>
        <v>1.93321437859635E-3</v>
      </c>
      <c r="S11">
        <f t="shared" si="18"/>
        <v>8.9281062487789427E+17</v>
      </c>
      <c r="T11">
        <f t="shared" si="52"/>
        <v>3.7690156760701763E+18</v>
      </c>
      <c r="U11">
        <f t="shared" si="19"/>
        <v>4.4746528723558797E-2</v>
      </c>
      <c r="V11">
        <f t="shared" si="3"/>
        <v>0.22373264361779396</v>
      </c>
      <c r="W11">
        <f t="shared" si="20"/>
        <v>4.4696204533671713</v>
      </c>
      <c r="X11" s="1">
        <f t="shared" si="21"/>
        <v>5.3695834468270552E-3</v>
      </c>
      <c r="Z11">
        <f t="shared" si="22"/>
        <v>7.7662997988105472E+17</v>
      </c>
      <c r="AA11">
        <f t="shared" si="53"/>
        <v>3.2785570501897774E+18</v>
      </c>
      <c r="AB11">
        <f t="shared" si="23"/>
        <v>3.8923703116858978E-2</v>
      </c>
      <c r="AC11">
        <f t="shared" si="4"/>
        <v>0.19461851558429488</v>
      </c>
      <c r="AD11">
        <f t="shared" si="24"/>
        <v>5.1382572567555691</v>
      </c>
      <c r="AE11" s="1">
        <f t="shared" si="25"/>
        <v>1.5569481246743594E-3</v>
      </c>
      <c r="AG11">
        <f t="shared" si="26"/>
        <v>8.9594286223736269E+17</v>
      </c>
      <c r="AH11">
        <f t="shared" si="54"/>
        <v>3.7822384708936852E+18</v>
      </c>
      <c r="AI11">
        <f t="shared" si="27"/>
        <v>4.4903512461284392E-2</v>
      </c>
      <c r="AJ11">
        <f t="shared" si="5"/>
        <v>0.22451756230642195</v>
      </c>
      <c r="AK11">
        <f t="shared" si="28"/>
        <v>4.4539945549346305</v>
      </c>
      <c r="AL11" s="1">
        <f t="shared" si="29"/>
        <v>5.3884214953541267E-3</v>
      </c>
      <c r="AN11">
        <f t="shared" si="30"/>
        <v>8.2950620404303117E+17</v>
      </c>
      <c r="AO11">
        <f t="shared" si="55"/>
        <v>3.5017749557620209E+18</v>
      </c>
      <c r="AP11">
        <f t="shared" si="31"/>
        <v>4.1573791968098628E-2</v>
      </c>
      <c r="AQ11">
        <f t="shared" si="6"/>
        <v>0.20786895984049314</v>
      </c>
      <c r="AR11">
        <f t="shared" si="32"/>
        <v>4.8107230669136136</v>
      </c>
      <c r="AS11" s="1">
        <f t="shared" si="33"/>
        <v>1.4966565108515505E-2</v>
      </c>
      <c r="AU11">
        <f t="shared" si="34"/>
        <v>7.2156330649095539E+17</v>
      </c>
      <c r="AV11">
        <f t="shared" si="56"/>
        <v>3.0460921248706975E+18</v>
      </c>
      <c r="AW11">
        <f t="shared" si="35"/>
        <v>3.616383174671494E-2</v>
      </c>
      <c r="AX11">
        <f t="shared" si="7"/>
        <v>0.18081915873357468</v>
      </c>
      <c r="AY11">
        <f t="shared" si="36"/>
        <v>5.5303874158237578</v>
      </c>
      <c r="AZ11" s="1">
        <f t="shared" si="37"/>
        <v>4.339659809605793E-3</v>
      </c>
      <c r="BB11">
        <f t="shared" si="38"/>
        <v>8.2756827538240614E+17</v>
      </c>
      <c r="BC11">
        <f t="shared" si="57"/>
        <v>3.4935939560096937E+18</v>
      </c>
      <c r="BD11">
        <f t="shared" si="39"/>
        <v>4.1476665457660065E-2</v>
      </c>
      <c r="BE11">
        <f t="shared" si="8"/>
        <v>0.20738332728830031</v>
      </c>
      <c r="BF11">
        <f t="shared" si="40"/>
        <v>4.8219884070517356</v>
      </c>
      <c r="BG11" s="1">
        <f t="shared" si="41"/>
        <v>1.6590666183064029E-3</v>
      </c>
      <c r="BI11">
        <f t="shared" si="42"/>
        <v>7.6620178320816845E+17</v>
      </c>
      <c r="BJ11">
        <f t="shared" si="58"/>
        <v>3.2345342354538675E+18</v>
      </c>
      <c r="BK11">
        <f t="shared" si="43"/>
        <v>3.840105521263848E-2</v>
      </c>
      <c r="BL11">
        <f t="shared" si="9"/>
        <v>0.1920052760631924</v>
      </c>
      <c r="BM11">
        <f t="shared" si="44"/>
        <v>5.2081902148922303</v>
      </c>
      <c r="BN11" s="1">
        <f t="shared" si="45"/>
        <v>4.6081266255166174E-3</v>
      </c>
      <c r="BP11">
        <f t="shared" si="46"/>
        <v>6.6649663310085632E+17</v>
      </c>
      <c r="BQ11">
        <f t="shared" si="59"/>
        <v>2.8136271995516186E+18</v>
      </c>
      <c r="BR11">
        <f t="shared" si="47"/>
        <v>3.3403960376570917E-2</v>
      </c>
      <c r="BS11">
        <f t="shared" si="10"/>
        <v>0.16701980188285459</v>
      </c>
      <c r="BT11">
        <f t="shared" si="48"/>
        <v>5.9873140114331251</v>
      </c>
      <c r="BU11" s="1">
        <f t="shared" si="49"/>
        <v>1.336158415062837E-3</v>
      </c>
    </row>
    <row r="12" spans="2:73" x14ac:dyDescent="0.35">
      <c r="B12" s="1">
        <f>Digitising!B12</f>
        <v>6.9</v>
      </c>
      <c r="C12">
        <f>Digitising!D12</f>
        <v>0.16</v>
      </c>
      <c r="D12">
        <f t="shared" si="11"/>
        <v>1.999999999999999E-2</v>
      </c>
      <c r="E12" s="2">
        <f t="shared" si="12"/>
        <v>6.25</v>
      </c>
      <c r="F12">
        <f t="shared" si="0"/>
        <v>2.8183829312644907E+19</v>
      </c>
      <c r="G12">
        <f t="shared" si="1"/>
        <v>5.6367658625289786E+17</v>
      </c>
      <c r="H12">
        <f t="shared" si="50"/>
        <v>3.9328904972178488E+18</v>
      </c>
      <c r="I12" s="4">
        <f t="shared" si="13"/>
        <v>1.0532758359246133E-2</v>
      </c>
      <c r="J12" s="4"/>
      <c r="L12">
        <f t="shared" si="14"/>
        <v>6.8106730088887962E+17</v>
      </c>
      <c r="M12">
        <f t="shared" si="51"/>
        <v>4.7519502866665574E+18</v>
      </c>
      <c r="N12">
        <f t="shared" si="15"/>
        <v>2.4165179732454353E-2</v>
      </c>
      <c r="O12">
        <f t="shared" si="2"/>
        <v>0.1933214378596349</v>
      </c>
      <c r="P12">
        <f t="shared" si="16"/>
        <v>5.1727320625768938</v>
      </c>
      <c r="Q12" s="1">
        <f t="shared" si="17"/>
        <v>9.6660718929817433E-4</v>
      </c>
      <c r="S12">
        <f t="shared" si="18"/>
        <v>6.3056426393907149E+17</v>
      </c>
      <c r="T12">
        <f t="shared" si="52"/>
        <v>4.3995799400092477E+18</v>
      </c>
      <c r="U12">
        <f t="shared" si="19"/>
        <v>2.2373264361779385E-2</v>
      </c>
      <c r="V12">
        <f t="shared" si="3"/>
        <v>0.17898611489423516</v>
      </c>
      <c r="W12">
        <f t="shared" si="20"/>
        <v>5.5870255667089648</v>
      </c>
      <c r="X12" s="1">
        <f t="shared" si="21"/>
        <v>2.6847917234135259E-3</v>
      </c>
      <c r="Z12">
        <f t="shared" si="22"/>
        <v>5.485095024308087E+17</v>
      </c>
      <c r="AA12">
        <f t="shared" si="53"/>
        <v>3.827066552620586E+18</v>
      </c>
      <c r="AB12">
        <f t="shared" si="23"/>
        <v>1.9461851558429479E-2</v>
      </c>
      <c r="AC12">
        <f t="shared" si="4"/>
        <v>0.15569481246743591</v>
      </c>
      <c r="AD12">
        <f t="shared" si="24"/>
        <v>6.4228215709444614</v>
      </c>
      <c r="AE12" s="1">
        <f t="shared" si="25"/>
        <v>7.7847406233717928E-4</v>
      </c>
      <c r="AG12">
        <f t="shared" si="26"/>
        <v>6.3277646537353114E+17</v>
      </c>
      <c r="AH12">
        <f t="shared" si="54"/>
        <v>4.4150149362672164E+18</v>
      </c>
      <c r="AI12">
        <f t="shared" si="27"/>
        <v>2.2451756230642186E-2</v>
      </c>
      <c r="AJ12">
        <f t="shared" si="5"/>
        <v>0.17961404984513754</v>
      </c>
      <c r="AK12">
        <f t="shared" si="28"/>
        <v>5.5674931936682883</v>
      </c>
      <c r="AL12" s="1">
        <f t="shared" si="29"/>
        <v>2.694210747677062E-3</v>
      </c>
      <c r="AN12">
        <f t="shared" si="30"/>
        <v>5.8585432835414938E+17</v>
      </c>
      <c r="AO12">
        <f t="shared" si="55"/>
        <v>4.0876292841161702E+18</v>
      </c>
      <c r="AP12">
        <f t="shared" si="31"/>
        <v>2.07868959840493E-2</v>
      </c>
      <c r="AQ12">
        <f t="shared" si="6"/>
        <v>0.16629516787239451</v>
      </c>
      <c r="AR12">
        <f t="shared" si="32"/>
        <v>6.013403833642017</v>
      </c>
      <c r="AS12" s="1">
        <f t="shared" si="33"/>
        <v>7.4832825542577482E-3</v>
      </c>
      <c r="AU12">
        <f t="shared" si="34"/>
        <v>5.0961763062031117E+17</v>
      </c>
      <c r="AV12">
        <f t="shared" si="56"/>
        <v>3.5557097554910085E+18</v>
      </c>
      <c r="AW12">
        <f t="shared" si="35"/>
        <v>1.808191587335746E-2</v>
      </c>
      <c r="AX12">
        <f t="shared" si="7"/>
        <v>0.14465532698685973</v>
      </c>
      <c r="AY12">
        <f t="shared" si="36"/>
        <v>6.9129842697796979</v>
      </c>
      <c r="AZ12" s="1">
        <f t="shared" si="37"/>
        <v>2.1698299048028952E-3</v>
      </c>
      <c r="BB12">
        <f t="shared" si="38"/>
        <v>5.8448562985818266E+17</v>
      </c>
      <c r="BC12">
        <f t="shared" si="57"/>
        <v>4.0780795858678764E+18</v>
      </c>
      <c r="BD12">
        <f t="shared" si="39"/>
        <v>2.0738332728830015E-2</v>
      </c>
      <c r="BE12">
        <f t="shared" si="8"/>
        <v>0.16590666183064023</v>
      </c>
      <c r="BF12">
        <f t="shared" si="40"/>
        <v>6.0274855088146699</v>
      </c>
      <c r="BG12" s="1">
        <f t="shared" si="41"/>
        <v>8.2953330915320079E-4</v>
      </c>
      <c r="BI12">
        <f t="shared" si="42"/>
        <v>5.4114439276922758E+17</v>
      </c>
      <c r="BJ12">
        <f t="shared" si="58"/>
        <v>3.7756786282230953E+18</v>
      </c>
      <c r="BK12">
        <f t="shared" si="43"/>
        <v>1.9200527606319226E-2</v>
      </c>
      <c r="BL12">
        <f t="shared" si="9"/>
        <v>0.15360422085055392</v>
      </c>
      <c r="BM12">
        <f t="shared" si="44"/>
        <v>6.5102377686152879</v>
      </c>
      <c r="BN12" s="1">
        <f t="shared" si="45"/>
        <v>2.304063312758307E-3</v>
      </c>
      <c r="BP12">
        <f t="shared" si="46"/>
        <v>4.7072575880981389E+17</v>
      </c>
      <c r="BQ12">
        <f t="shared" si="59"/>
        <v>3.2843529583614326E+18</v>
      </c>
      <c r="BR12">
        <f t="shared" si="47"/>
        <v>1.6701980188285448E-2</v>
      </c>
      <c r="BS12">
        <f t="shared" si="10"/>
        <v>0.13361584150628367</v>
      </c>
      <c r="BT12">
        <f t="shared" si="48"/>
        <v>7.4841425142914071</v>
      </c>
      <c r="BU12" s="1">
        <f t="shared" si="49"/>
        <v>6.6807920753141807E-4</v>
      </c>
    </row>
    <row r="13" spans="2:73" x14ac:dyDescent="0.35">
      <c r="B13" s="1">
        <f>Digitising!B13</f>
        <v>7</v>
      </c>
      <c r="C13">
        <f>Digitising!D13</f>
        <v>0.14000000000000001</v>
      </c>
      <c r="D13">
        <f t="shared" si="11"/>
        <v>2.0000000000000018E-2</v>
      </c>
      <c r="E13" s="2">
        <f t="shared" si="12"/>
        <v>7.1428571428571423</v>
      </c>
      <c r="F13">
        <f t="shared" si="0"/>
        <v>3.9810717055349907E+19</v>
      </c>
      <c r="G13">
        <f t="shared" si="1"/>
        <v>7.9621434110699891E+17</v>
      </c>
      <c r="H13">
        <f t="shared" si="50"/>
        <v>4.7291048383248476E+18</v>
      </c>
      <c r="I13" s="4">
        <f t="shared" si="13"/>
        <v>1.2665117056489022E-2</v>
      </c>
      <c r="J13" s="4"/>
      <c r="L13">
        <f t="shared" si="14"/>
        <v>9.6203313292041779E+17</v>
      </c>
      <c r="M13">
        <f t="shared" si="51"/>
        <v>5.7139834195869757E+18</v>
      </c>
      <c r="N13">
        <f t="shared" si="15"/>
        <v>2.4165179732454387E-2</v>
      </c>
      <c r="O13">
        <f t="shared" si="2"/>
        <v>0.16915625812718055</v>
      </c>
      <c r="P13">
        <f t="shared" si="16"/>
        <v>5.9116937858021634</v>
      </c>
      <c r="Q13" s="1">
        <f t="shared" si="17"/>
        <v>9.6660718929817563E-4</v>
      </c>
      <c r="S13">
        <f t="shared" si="18"/>
        <v>8.9069569711134413E+17</v>
      </c>
      <c r="T13">
        <f t="shared" si="52"/>
        <v>5.2902756371205919E+18</v>
      </c>
      <c r="U13">
        <f t="shared" si="19"/>
        <v>2.2373264361779419E-2</v>
      </c>
      <c r="V13">
        <f t="shared" si="3"/>
        <v>0.15661285053245577</v>
      </c>
      <c r="W13">
        <f t="shared" si="20"/>
        <v>6.385172076238816</v>
      </c>
      <c r="X13" s="1">
        <f t="shared" si="21"/>
        <v>2.6847917234135302E-3</v>
      </c>
      <c r="Z13">
        <f t="shared" si="22"/>
        <v>7.7479026576585779E+17</v>
      </c>
      <c r="AA13">
        <f t="shared" si="53"/>
        <v>4.6018568183864438E+18</v>
      </c>
      <c r="AB13">
        <f t="shared" si="23"/>
        <v>1.946185155842951E-2</v>
      </c>
      <c r="AC13">
        <f t="shared" si="4"/>
        <v>0.13623296090900644</v>
      </c>
      <c r="AD13">
        <f t="shared" si="24"/>
        <v>7.3403675096508119</v>
      </c>
      <c r="AE13" s="1">
        <f t="shared" si="25"/>
        <v>7.7847406233718058E-4</v>
      </c>
      <c r="AG13">
        <f t="shared" si="26"/>
        <v>8.9382051469378662E+17</v>
      </c>
      <c r="AH13">
        <f t="shared" si="54"/>
        <v>5.3088354509610025E+18</v>
      </c>
      <c r="AI13">
        <f t="shared" si="27"/>
        <v>2.2451756230642217E-2</v>
      </c>
      <c r="AJ13">
        <f t="shared" si="5"/>
        <v>0.15716229361449535</v>
      </c>
      <c r="AK13">
        <f t="shared" si="28"/>
        <v>6.3628493641923294</v>
      </c>
      <c r="AL13" s="1">
        <f t="shared" si="29"/>
        <v>2.6942107476770659E-3</v>
      </c>
      <c r="AN13">
        <f t="shared" si="30"/>
        <v>8.2754123447997722E+17</v>
      </c>
      <c r="AO13">
        <f t="shared" si="55"/>
        <v>4.9151705185961472E+18</v>
      </c>
      <c r="AP13">
        <f t="shared" si="31"/>
        <v>2.0786895984049331E-2</v>
      </c>
      <c r="AQ13">
        <f t="shared" si="6"/>
        <v>0.1455082718883452</v>
      </c>
      <c r="AR13">
        <f t="shared" si="32"/>
        <v>6.8724615241623059</v>
      </c>
      <c r="AS13" s="1">
        <f t="shared" si="33"/>
        <v>7.4832825542577586E-3</v>
      </c>
      <c r="AU13">
        <f t="shared" si="34"/>
        <v>7.1985403665287501E+17</v>
      </c>
      <c r="AV13">
        <f t="shared" si="56"/>
        <v>4.2755637921438833E+18</v>
      </c>
      <c r="AW13">
        <f t="shared" si="35"/>
        <v>1.8081915873357484E-2</v>
      </c>
      <c r="AX13">
        <f t="shared" si="7"/>
        <v>0.12657341111350229</v>
      </c>
      <c r="AY13">
        <f t="shared" si="36"/>
        <v>7.9005534511767967</v>
      </c>
      <c r="AZ13" s="1">
        <f t="shared" si="37"/>
        <v>2.1698299048028978E-3</v>
      </c>
      <c r="BB13">
        <f t="shared" si="38"/>
        <v>8.2560789646715558E+17</v>
      </c>
      <c r="BC13">
        <f t="shared" si="57"/>
        <v>4.9036874823350323E+18</v>
      </c>
      <c r="BD13">
        <f t="shared" si="39"/>
        <v>2.0738332728830047E-2</v>
      </c>
      <c r="BE13">
        <f t="shared" si="8"/>
        <v>0.14516832910181021</v>
      </c>
      <c r="BF13">
        <f t="shared" si="40"/>
        <v>6.888554867216766</v>
      </c>
      <c r="BG13" s="1">
        <f t="shared" si="41"/>
        <v>8.2953330915320198E-4</v>
      </c>
      <c r="BI13">
        <f t="shared" si="42"/>
        <v>7.6438677184861069E+17</v>
      </c>
      <c r="BJ13">
        <f t="shared" si="58"/>
        <v>4.5400654000717061E+18</v>
      </c>
      <c r="BK13">
        <f t="shared" si="43"/>
        <v>1.9200527606319254E-2</v>
      </c>
      <c r="BL13">
        <f t="shared" si="9"/>
        <v>0.13440369324423468</v>
      </c>
      <c r="BM13">
        <f t="shared" si="44"/>
        <v>7.4402717355603292</v>
      </c>
      <c r="BN13" s="1">
        <f t="shared" si="45"/>
        <v>2.3040633127583104E-3</v>
      </c>
      <c r="BP13">
        <f t="shared" si="46"/>
        <v>6.6491780753989261E+17</v>
      </c>
      <c r="BQ13">
        <f t="shared" si="59"/>
        <v>3.9492707659013253E+18</v>
      </c>
      <c r="BR13">
        <f t="shared" si="47"/>
        <v>1.6701980188285469E-2</v>
      </c>
      <c r="BS13">
        <f t="shared" si="10"/>
        <v>0.11691386131799822</v>
      </c>
      <c r="BT13">
        <f t="shared" si="48"/>
        <v>8.5533057306187494</v>
      </c>
      <c r="BU13" s="1">
        <f t="shared" si="49"/>
        <v>6.6807920753141883E-4</v>
      </c>
    </row>
    <row r="14" spans="2:73" x14ac:dyDescent="0.35">
      <c r="B14" s="1">
        <f>Digitising!B14</f>
        <v>7.1</v>
      </c>
      <c r="C14">
        <f>Digitising!D14</f>
        <v>0.12</v>
      </c>
      <c r="D14">
        <f t="shared" si="11"/>
        <v>1.999999999999999E-2</v>
      </c>
      <c r="E14" s="2">
        <f t="shared" si="12"/>
        <v>8.3333333333333339</v>
      </c>
      <c r="F14">
        <f t="shared" si="0"/>
        <v>5.6234132519035085E+19</v>
      </c>
      <c r="G14">
        <f t="shared" si="1"/>
        <v>1.1246826503807012E+18</v>
      </c>
      <c r="H14">
        <f t="shared" si="50"/>
        <v>5.8537874887055483E+18</v>
      </c>
      <c r="I14" s="4">
        <f t="shared" si="13"/>
        <v>1.567715377494746E-2</v>
      </c>
      <c r="J14" s="4"/>
      <c r="L14">
        <f t="shared" si="14"/>
        <v>1.3589079194211389E+18</v>
      </c>
      <c r="M14">
        <f t="shared" si="51"/>
        <v>7.0728913390081147E+18</v>
      </c>
      <c r="N14">
        <f t="shared" si="15"/>
        <v>2.4165179732454353E-2</v>
      </c>
      <c r="O14">
        <f t="shared" si="2"/>
        <v>0.14499107839472616</v>
      </c>
      <c r="P14">
        <f t="shared" si="16"/>
        <v>6.8969760834358587</v>
      </c>
      <c r="Q14" s="1">
        <f t="shared" si="17"/>
        <v>9.6660718929817433E-4</v>
      </c>
      <c r="S14">
        <f t="shared" si="18"/>
        <v>1.2581411130037069E+18</v>
      </c>
      <c r="T14">
        <f t="shared" si="52"/>
        <v>6.5484167501242982E+18</v>
      </c>
      <c r="U14">
        <f t="shared" si="19"/>
        <v>2.2373264361779385E-2</v>
      </c>
      <c r="V14">
        <f t="shared" si="3"/>
        <v>0.13423958617067636</v>
      </c>
      <c r="W14">
        <f t="shared" si="20"/>
        <v>7.4493674222786197</v>
      </c>
      <c r="X14" s="1">
        <f t="shared" si="21"/>
        <v>2.6847917234135259E-3</v>
      </c>
      <c r="Z14">
        <f t="shared" si="22"/>
        <v>1.0944203396025128E+18</v>
      </c>
      <c r="AA14">
        <f t="shared" si="53"/>
        <v>5.6962771579889562E+18</v>
      </c>
      <c r="AB14">
        <f t="shared" si="23"/>
        <v>1.9461851558429479E-2</v>
      </c>
      <c r="AC14">
        <f t="shared" si="4"/>
        <v>0.11677110935057694</v>
      </c>
      <c r="AD14">
        <f t="shared" si="24"/>
        <v>8.5637620945926152</v>
      </c>
      <c r="AE14" s="1">
        <f t="shared" si="25"/>
        <v>7.7847406233717928E-4</v>
      </c>
      <c r="AG14">
        <f t="shared" si="26"/>
        <v>1.2625550351590042E+18</v>
      </c>
      <c r="AH14">
        <f t="shared" si="54"/>
        <v>6.5713904861200067E+18</v>
      </c>
      <c r="AI14">
        <f t="shared" si="27"/>
        <v>2.2451756230642182E-2</v>
      </c>
      <c r="AJ14">
        <f t="shared" si="5"/>
        <v>0.13471053738385314</v>
      </c>
      <c r="AK14">
        <f t="shared" si="28"/>
        <v>7.4233242582243859</v>
      </c>
      <c r="AL14" s="1">
        <f t="shared" si="29"/>
        <v>2.6942107476770616E-3</v>
      </c>
      <c r="AN14">
        <f t="shared" si="30"/>
        <v>1.1689330634264266E+18</v>
      </c>
      <c r="AO14">
        <f t="shared" si="55"/>
        <v>6.0841035820225741E+18</v>
      </c>
      <c r="AP14">
        <f t="shared" si="31"/>
        <v>2.07868959840493E-2</v>
      </c>
      <c r="AQ14">
        <f t="shared" si="6"/>
        <v>0.12472137590429587</v>
      </c>
      <c r="AR14">
        <f t="shared" si="32"/>
        <v>8.0178717781893578</v>
      </c>
      <c r="AS14" s="1">
        <f t="shared" si="33"/>
        <v>7.4832825542577482E-3</v>
      </c>
      <c r="AU14">
        <f t="shared" si="34"/>
        <v>1.0168208534204274E+18</v>
      </c>
      <c r="AV14">
        <f t="shared" si="56"/>
        <v>5.2923846455643105E+18</v>
      </c>
      <c r="AW14">
        <f t="shared" si="35"/>
        <v>1.808191587335746E-2</v>
      </c>
      <c r="AX14">
        <f t="shared" si="7"/>
        <v>0.1084914952401448</v>
      </c>
      <c r="AY14">
        <f t="shared" si="36"/>
        <v>9.2173123597062645</v>
      </c>
      <c r="AZ14" s="1">
        <f t="shared" si="37"/>
        <v>2.1698299048028952E-3</v>
      </c>
      <c r="BB14">
        <f t="shared" si="38"/>
        <v>1.1662021508968699E+18</v>
      </c>
      <c r="BC14">
        <f t="shared" si="57"/>
        <v>6.0698896332319027E+18</v>
      </c>
      <c r="BD14">
        <f t="shared" si="39"/>
        <v>2.0738332728830022E-2</v>
      </c>
      <c r="BE14">
        <f t="shared" si="8"/>
        <v>0.12442999637298018</v>
      </c>
      <c r="BF14">
        <f t="shared" si="40"/>
        <v>8.0366473450862266</v>
      </c>
      <c r="BG14" s="1">
        <f t="shared" si="41"/>
        <v>8.2953330915320101E-4</v>
      </c>
      <c r="BI14">
        <f t="shared" si="42"/>
        <v>1.079725013849147E+18</v>
      </c>
      <c r="BJ14">
        <f t="shared" si="58"/>
        <v>5.619790413920853E+18</v>
      </c>
      <c r="BK14">
        <f t="shared" si="43"/>
        <v>1.9200527606319229E-2</v>
      </c>
      <c r="BL14">
        <f t="shared" si="9"/>
        <v>0.11520316563791543</v>
      </c>
      <c r="BM14">
        <f t="shared" si="44"/>
        <v>8.6803170248203845</v>
      </c>
      <c r="BN14" s="1">
        <f t="shared" si="45"/>
        <v>2.3040633127583074E-3</v>
      </c>
      <c r="BP14">
        <f t="shared" si="46"/>
        <v>9.392213672383424E+17</v>
      </c>
      <c r="BQ14">
        <f t="shared" si="59"/>
        <v>4.888492133139668E+18</v>
      </c>
      <c r="BR14">
        <f t="shared" si="47"/>
        <v>1.6701980188285448E-2</v>
      </c>
      <c r="BS14">
        <f t="shared" si="10"/>
        <v>0.10021188112971274</v>
      </c>
      <c r="BT14">
        <f t="shared" si="48"/>
        <v>9.9788566857218761</v>
      </c>
      <c r="BU14" s="1">
        <f t="shared" si="49"/>
        <v>6.6807920753141807E-4</v>
      </c>
    </row>
    <row r="15" spans="2:73" x14ac:dyDescent="0.35">
      <c r="B15" s="1">
        <f>Digitising!B15</f>
        <v>7.2</v>
      </c>
      <c r="C15">
        <f>Digitising!D15</f>
        <v>0.1</v>
      </c>
      <c r="D15">
        <f t="shared" si="11"/>
        <v>2.0000000000000004E-2</v>
      </c>
      <c r="E15" s="2">
        <f t="shared" si="12"/>
        <v>10</v>
      </c>
      <c r="F15">
        <f t="shared" si="0"/>
        <v>7.9432823472428286E+19</v>
      </c>
      <c r="G15">
        <f t="shared" si="1"/>
        <v>1.588656469448566E+18</v>
      </c>
      <c r="H15">
        <f t="shared" si="50"/>
        <v>7.442443958154114E+18</v>
      </c>
      <c r="I15" s="4">
        <f t="shared" si="13"/>
        <v>1.9931768725552315E-2</v>
      </c>
      <c r="J15" s="4"/>
      <c r="L15">
        <f t="shared" si="14"/>
        <v>1.9195084558675497E+18</v>
      </c>
      <c r="M15">
        <f t="shared" si="51"/>
        <v>8.9923997948756644E+18</v>
      </c>
      <c r="N15">
        <f t="shared" si="15"/>
        <v>2.416517973245437E-2</v>
      </c>
      <c r="O15">
        <f t="shared" si="2"/>
        <v>0.12082589866227182</v>
      </c>
      <c r="P15">
        <f t="shared" si="16"/>
        <v>8.2763713001230297</v>
      </c>
      <c r="Q15" s="1">
        <f t="shared" si="17"/>
        <v>9.6660718929817498E-4</v>
      </c>
      <c r="S15">
        <f t="shared" si="18"/>
        <v>1.7771715585511939E+18</v>
      </c>
      <c r="T15">
        <f t="shared" si="52"/>
        <v>8.3255883086754918E+18</v>
      </c>
      <c r="U15">
        <f t="shared" si="19"/>
        <v>2.2373264361779398E-2</v>
      </c>
      <c r="V15">
        <f t="shared" si="3"/>
        <v>0.11186632180889697</v>
      </c>
      <c r="W15">
        <f t="shared" si="20"/>
        <v>8.9392409067343443</v>
      </c>
      <c r="X15" s="1">
        <f t="shared" si="21"/>
        <v>2.6847917234135276E-3</v>
      </c>
      <c r="Z15">
        <f t="shared" si="22"/>
        <v>1.5459098192873331E+18</v>
      </c>
      <c r="AA15">
        <f t="shared" si="53"/>
        <v>7.242186977276289E+18</v>
      </c>
      <c r="AB15">
        <f t="shared" si="23"/>
        <v>1.9461851558429492E-2</v>
      </c>
      <c r="AC15">
        <f t="shared" si="4"/>
        <v>9.7309257792147469E-2</v>
      </c>
      <c r="AD15">
        <f t="shared" si="24"/>
        <v>10.276514513511135</v>
      </c>
      <c r="AE15" s="1">
        <f t="shared" si="25"/>
        <v>7.7847406233717983E-4</v>
      </c>
      <c r="AG15">
        <f t="shared" si="26"/>
        <v>1.7834063893145938E+18</v>
      </c>
      <c r="AH15">
        <f t="shared" si="54"/>
        <v>8.3547968754346004E+18</v>
      </c>
      <c r="AI15">
        <f t="shared" si="27"/>
        <v>2.24517562306422E-2</v>
      </c>
      <c r="AJ15">
        <f t="shared" si="5"/>
        <v>0.11225878115321096</v>
      </c>
      <c r="AK15">
        <f t="shared" si="28"/>
        <v>8.9079891098692627</v>
      </c>
      <c r="AL15" s="1">
        <f t="shared" si="29"/>
        <v>2.6942107476770638E-3</v>
      </c>
      <c r="AN15">
        <f t="shared" si="30"/>
        <v>1.6511618392407178E+18</v>
      </c>
      <c r="AO15">
        <f t="shared" si="55"/>
        <v>7.7352654212632924E+18</v>
      </c>
      <c r="AP15">
        <f t="shared" si="31"/>
        <v>2.0786895984049317E-2</v>
      </c>
      <c r="AQ15">
        <f t="shared" si="6"/>
        <v>0.10393447992024657</v>
      </c>
      <c r="AR15">
        <f t="shared" si="32"/>
        <v>9.6214461338272272</v>
      </c>
      <c r="AS15" s="1">
        <f t="shared" si="33"/>
        <v>7.4832825542577542E-3</v>
      </c>
      <c r="AU15">
        <f t="shared" si="34"/>
        <v>1.436297631611703E+18</v>
      </c>
      <c r="AV15">
        <f t="shared" si="56"/>
        <v>6.7286822771760138E+18</v>
      </c>
      <c r="AW15">
        <f t="shared" si="35"/>
        <v>1.8081915873357474E-2</v>
      </c>
      <c r="AX15">
        <f t="shared" si="7"/>
        <v>9.040957936678734E-2</v>
      </c>
      <c r="AY15">
        <f t="shared" si="36"/>
        <v>11.060774831647516</v>
      </c>
      <c r="AZ15" s="1">
        <f t="shared" si="37"/>
        <v>2.169829904802897E-3</v>
      </c>
      <c r="BB15">
        <f t="shared" si="38"/>
        <v>1.6473043227616379E+18</v>
      </c>
      <c r="BC15">
        <f t="shared" si="57"/>
        <v>7.7171939559935406E+18</v>
      </c>
      <c r="BD15">
        <f t="shared" si="39"/>
        <v>2.0738332728830033E-2</v>
      </c>
      <c r="BE15">
        <f t="shared" si="8"/>
        <v>0.10369166364415015</v>
      </c>
      <c r="BF15">
        <f t="shared" si="40"/>
        <v>9.6439768141034712</v>
      </c>
      <c r="BG15" s="1">
        <f t="shared" si="41"/>
        <v>8.2953330915320144E-4</v>
      </c>
      <c r="BI15">
        <f t="shared" si="42"/>
        <v>1.5251521199302423E+18</v>
      </c>
      <c r="BJ15">
        <f t="shared" si="58"/>
        <v>7.144942533851095E+18</v>
      </c>
      <c r="BK15">
        <f t="shared" si="43"/>
        <v>1.920052760631924E-2</v>
      </c>
      <c r="BL15">
        <f t="shared" si="9"/>
        <v>9.6002638031596199E-2</v>
      </c>
      <c r="BM15">
        <f t="shared" si="44"/>
        <v>10.416380429784461</v>
      </c>
      <c r="BN15" s="1">
        <f t="shared" si="45"/>
        <v>2.3040633127583087E-3</v>
      </c>
      <c r="BP15">
        <f t="shared" si="46"/>
        <v>1.3266854439360732E+18</v>
      </c>
      <c r="BQ15">
        <f t="shared" si="59"/>
        <v>6.2151775770757407E+18</v>
      </c>
      <c r="BR15">
        <f t="shared" si="47"/>
        <v>1.6701980188285455E-2</v>
      </c>
      <c r="BS15">
        <f t="shared" si="10"/>
        <v>8.3509900941427295E-2</v>
      </c>
      <c r="BT15">
        <f t="shared" si="48"/>
        <v>11.97462802286625</v>
      </c>
      <c r="BU15" s="1">
        <f t="shared" si="49"/>
        <v>6.6807920753141829E-4</v>
      </c>
    </row>
    <row r="16" spans="2:73" x14ac:dyDescent="0.35">
      <c r="B16" s="1">
        <f>Digitising!B16</f>
        <v>7.3</v>
      </c>
      <c r="C16">
        <f>Digitising!D16</f>
        <v>0.08</v>
      </c>
      <c r="D16">
        <f t="shared" si="11"/>
        <v>1.1999999999999997E-2</v>
      </c>
      <c r="E16" s="2">
        <f t="shared" si="12"/>
        <v>12.5</v>
      </c>
      <c r="F16">
        <f t="shared" si="0"/>
        <v>1.1220184543019637E+20</v>
      </c>
      <c r="G16">
        <f t="shared" si="1"/>
        <v>1.3464221451623562E+18</v>
      </c>
      <c r="H16">
        <f t="shared" si="50"/>
        <v>8.7888661033164698E+18</v>
      </c>
      <c r="I16" s="4">
        <f t="shared" si="13"/>
        <v>2.3537650738937894E-2</v>
      </c>
      <c r="J16" s="4"/>
      <c r="L16">
        <f t="shared" si="14"/>
        <v>1.626826656680255E+18</v>
      </c>
      <c r="M16">
        <f t="shared" si="51"/>
        <v>1.061922645155592E+19</v>
      </c>
      <c r="N16">
        <f t="shared" si="15"/>
        <v>1.4499107839472617E-2</v>
      </c>
      <c r="O16">
        <f t="shared" si="2"/>
        <v>9.6660718929817452E-2</v>
      </c>
      <c r="P16">
        <f t="shared" si="16"/>
        <v>10.345464125153788</v>
      </c>
      <c r="Q16" s="1">
        <f t="shared" si="17"/>
        <v>5.7996431357890479E-4</v>
      </c>
      <c r="S16">
        <f t="shared" si="18"/>
        <v>1.5061929298135754E+18</v>
      </c>
      <c r="T16">
        <f t="shared" si="52"/>
        <v>9.8317812384890675E+18</v>
      </c>
      <c r="U16">
        <f t="shared" si="19"/>
        <v>1.3423958617067635E-2</v>
      </c>
      <c r="V16">
        <f t="shared" si="3"/>
        <v>8.9493057447117566E-2</v>
      </c>
      <c r="W16">
        <f t="shared" si="20"/>
        <v>11.174051133417931</v>
      </c>
      <c r="X16" s="1">
        <f t="shared" si="21"/>
        <v>1.610875034048116E-3</v>
      </c>
      <c r="Z16">
        <f t="shared" si="22"/>
        <v>1.3101933962065989E+18</v>
      </c>
      <c r="AA16">
        <f t="shared" si="53"/>
        <v>8.5523803734828882E+18</v>
      </c>
      <c r="AB16">
        <f t="shared" si="23"/>
        <v>1.1677110935057692E-2</v>
      </c>
      <c r="AC16">
        <f t="shared" si="4"/>
        <v>7.784740623371797E-2</v>
      </c>
      <c r="AD16">
        <f t="shared" si="24"/>
        <v>12.845643141888919</v>
      </c>
      <c r="AE16" s="1">
        <f t="shared" si="25"/>
        <v>4.6708443740230778E-4</v>
      </c>
      <c r="AG16">
        <f t="shared" si="26"/>
        <v>1.5114770893361779E+18</v>
      </c>
      <c r="AH16">
        <f t="shared" si="54"/>
        <v>9.8662739647707791E+18</v>
      </c>
      <c r="AI16">
        <f t="shared" si="27"/>
        <v>1.3471053738385313E-2</v>
      </c>
      <c r="AJ16">
        <f t="shared" si="5"/>
        <v>8.9807024922568757E-2</v>
      </c>
      <c r="AK16">
        <f t="shared" si="28"/>
        <v>11.134986387336578</v>
      </c>
      <c r="AL16" s="1">
        <f t="shared" si="29"/>
        <v>1.6165264486062375E-3</v>
      </c>
      <c r="AN16">
        <f t="shared" si="30"/>
        <v>1.3993968541055222E+18</v>
      </c>
      <c r="AO16">
        <f t="shared" si="55"/>
        <v>9.1346622753688146E+18</v>
      </c>
      <c r="AP16">
        <f t="shared" si="31"/>
        <v>1.2472137590429585E-2</v>
      </c>
      <c r="AQ16">
        <f t="shared" si="6"/>
        <v>8.3147583936197256E-2</v>
      </c>
      <c r="AR16">
        <f t="shared" si="32"/>
        <v>12.026807667284034</v>
      </c>
      <c r="AS16" s="1">
        <f t="shared" si="33"/>
        <v>4.4899695325546505E-3</v>
      </c>
      <c r="AU16">
        <f t="shared" si="34"/>
        <v>1.217294597942561E+18</v>
      </c>
      <c r="AV16">
        <f t="shared" si="56"/>
        <v>7.9459768751185746E+18</v>
      </c>
      <c r="AW16">
        <f t="shared" si="35"/>
        <v>1.0849149524014478E-2</v>
      </c>
      <c r="AX16">
        <f t="shared" si="7"/>
        <v>7.2327663493429867E-2</v>
      </c>
      <c r="AY16">
        <f t="shared" si="36"/>
        <v>13.825968539559396</v>
      </c>
      <c r="AZ16" s="1">
        <f t="shared" si="37"/>
        <v>1.3018979428817373E-3</v>
      </c>
      <c r="BB16">
        <f t="shared" si="38"/>
        <v>1.3961275219921014E+18</v>
      </c>
      <c r="BC16">
        <f t="shared" si="57"/>
        <v>9.1133214779856425E+18</v>
      </c>
      <c r="BD16">
        <f t="shared" si="39"/>
        <v>1.2442999637298014E-2</v>
      </c>
      <c r="BE16">
        <f t="shared" si="8"/>
        <v>8.2953330915320117E-2</v>
      </c>
      <c r="BF16">
        <f t="shared" si="40"/>
        <v>12.05497101762934</v>
      </c>
      <c r="BG16" s="1">
        <f t="shared" si="41"/>
        <v>4.9771998549192069E-4</v>
      </c>
      <c r="BI16">
        <f t="shared" si="42"/>
        <v>1.2926007783974694E+18</v>
      </c>
      <c r="BJ16">
        <f t="shared" si="58"/>
        <v>8.4375433122485647E+18</v>
      </c>
      <c r="BK16">
        <f t="shared" si="43"/>
        <v>1.152031656379154E-2</v>
      </c>
      <c r="BL16">
        <f t="shared" si="9"/>
        <v>7.6802110425276959E-2</v>
      </c>
      <c r="BM16">
        <f t="shared" si="44"/>
        <v>13.020475537230576</v>
      </c>
      <c r="BN16" s="1">
        <f t="shared" si="45"/>
        <v>1.3824379876549847E-3</v>
      </c>
      <c r="BP16">
        <f t="shared" si="46"/>
        <v>1.1243957996785238E+18</v>
      </c>
      <c r="BQ16">
        <f t="shared" si="59"/>
        <v>7.3395733767542641E+18</v>
      </c>
      <c r="BR16">
        <f t="shared" si="47"/>
        <v>1.0021188112971272E-2</v>
      </c>
      <c r="BS16">
        <f t="shared" si="10"/>
        <v>6.6807920753141833E-2</v>
      </c>
      <c r="BT16">
        <f t="shared" si="48"/>
        <v>14.968285028582814</v>
      </c>
      <c r="BU16" s="1">
        <f t="shared" si="49"/>
        <v>4.0084752451885095E-4</v>
      </c>
    </row>
    <row r="17" spans="2:73" x14ac:dyDescent="0.35">
      <c r="B17" s="1">
        <f>Digitising!B17</f>
        <v>7.4</v>
      </c>
      <c r="C17">
        <f>Digitising!D17</f>
        <v>6.8000000000000005E-2</v>
      </c>
      <c r="D17">
        <f t="shared" si="11"/>
        <v>1.0000000000000002E-2</v>
      </c>
      <c r="E17" s="2">
        <f t="shared" si="12"/>
        <v>14.705882352941176</v>
      </c>
      <c r="F17">
        <f t="shared" si="0"/>
        <v>1.5848931924611341E+20</v>
      </c>
      <c r="G17">
        <f t="shared" si="1"/>
        <v>1.5848931924611343E+18</v>
      </c>
      <c r="H17">
        <f t="shared" si="50"/>
        <v>1.0373759295777604E+19</v>
      </c>
      <c r="I17" s="4">
        <f t="shared" si="13"/>
        <v>2.7782187176760467E-2</v>
      </c>
      <c r="J17" s="4"/>
      <c r="L17">
        <f t="shared" si="14"/>
        <v>1.9149614426283348E+18</v>
      </c>
      <c r="M17">
        <f t="shared" si="51"/>
        <v>1.2534187894184255E+19</v>
      </c>
      <c r="N17">
        <f t="shared" si="15"/>
        <v>1.2082589866227183E-2</v>
      </c>
      <c r="O17">
        <f t="shared" si="2"/>
        <v>8.2161611090344838E-2</v>
      </c>
      <c r="P17">
        <f t="shared" si="16"/>
        <v>12.171134264886808</v>
      </c>
      <c r="Q17" s="1">
        <f t="shared" si="17"/>
        <v>4.8330359464908743E-4</v>
      </c>
      <c r="S17">
        <f t="shared" si="18"/>
        <v>1.7729617190058734E+18</v>
      </c>
      <c r="T17">
        <f t="shared" si="52"/>
        <v>1.1604742957494942E+19</v>
      </c>
      <c r="U17">
        <f t="shared" si="19"/>
        <v>1.1186632180889699E-2</v>
      </c>
      <c r="V17">
        <f t="shared" si="3"/>
        <v>7.6069098830049933E-2</v>
      </c>
      <c r="W17">
        <f t="shared" si="20"/>
        <v>13.145942509903447</v>
      </c>
      <c r="X17" s="1">
        <f t="shared" si="21"/>
        <v>1.3423958617067638E-3</v>
      </c>
      <c r="Z17">
        <f t="shared" si="22"/>
        <v>1.5422478023822008E+18</v>
      </c>
      <c r="AA17">
        <f t="shared" si="53"/>
        <v>1.009462817586509E+19</v>
      </c>
      <c r="AB17">
        <f t="shared" si="23"/>
        <v>9.7309257792147462E-3</v>
      </c>
      <c r="AC17">
        <f t="shared" si="4"/>
        <v>6.6170295298660281E-2</v>
      </c>
      <c r="AD17">
        <f t="shared" si="24"/>
        <v>15.112521343398727</v>
      </c>
      <c r="AE17" s="1">
        <f t="shared" si="25"/>
        <v>3.8923703116858991E-4</v>
      </c>
      <c r="AG17">
        <f t="shared" si="26"/>
        <v>1.7791817804370836E+18</v>
      </c>
      <c r="AH17">
        <f t="shared" si="54"/>
        <v>1.1645455745207863E+19</v>
      </c>
      <c r="AI17">
        <f t="shared" si="27"/>
        <v>1.12258781153211E-2</v>
      </c>
      <c r="AJ17">
        <f t="shared" si="5"/>
        <v>7.6335971184183449E-2</v>
      </c>
      <c r="AK17">
        <f t="shared" si="28"/>
        <v>13.099983985101856</v>
      </c>
      <c r="AL17" s="1">
        <f t="shared" si="29"/>
        <v>1.3471053738385319E-3</v>
      </c>
      <c r="AN17">
        <f t="shared" si="30"/>
        <v>1.6472504968758723E+18</v>
      </c>
      <c r="AO17">
        <f t="shared" si="55"/>
        <v>1.0781912772244687E+19</v>
      </c>
      <c r="AP17">
        <f t="shared" si="31"/>
        <v>1.0393447992024657E-2</v>
      </c>
      <c r="AQ17">
        <f t="shared" si="6"/>
        <v>7.0675446345767667E-2</v>
      </c>
      <c r="AR17">
        <f t="shared" si="32"/>
        <v>14.149185490922394</v>
      </c>
      <c r="AS17" s="1">
        <f t="shared" si="33"/>
        <v>3.7416412771288762E-3</v>
      </c>
      <c r="AU17">
        <f t="shared" si="34"/>
        <v>1.432895268716959E+18</v>
      </c>
      <c r="AV17">
        <f t="shared" si="56"/>
        <v>9.3788721438355333E+18</v>
      </c>
      <c r="AW17">
        <f t="shared" si="35"/>
        <v>9.0409579366787368E-3</v>
      </c>
      <c r="AX17">
        <f t="shared" si="7"/>
        <v>6.1478513969415394E-2</v>
      </c>
      <c r="AY17">
        <f t="shared" si="36"/>
        <v>16.26584534065811</v>
      </c>
      <c r="AZ17" s="1">
        <f t="shared" si="37"/>
        <v>1.0849149524014485E-3</v>
      </c>
      <c r="BB17">
        <f t="shared" si="38"/>
        <v>1.6434021182458327E+18</v>
      </c>
      <c r="BC17">
        <f t="shared" si="57"/>
        <v>1.0756723596231475E+19</v>
      </c>
      <c r="BD17">
        <f t="shared" si="39"/>
        <v>1.0369166364415016E-2</v>
      </c>
      <c r="BE17">
        <f t="shared" si="8"/>
        <v>7.0510331278022101E-2</v>
      </c>
      <c r="BF17">
        <f t="shared" si="40"/>
        <v>14.182318844269812</v>
      </c>
      <c r="BG17" s="1">
        <f t="shared" si="41"/>
        <v>4.1476665457660072E-4</v>
      </c>
      <c r="BI17">
        <f t="shared" si="42"/>
        <v>1.5215392747458719E+18</v>
      </c>
      <c r="BJ17">
        <f t="shared" si="58"/>
        <v>9.9590825869944361E+18</v>
      </c>
      <c r="BK17">
        <f t="shared" si="43"/>
        <v>9.6002638031596199E-3</v>
      </c>
      <c r="BL17">
        <f t="shared" si="9"/>
        <v>6.5281793861485415E-2</v>
      </c>
      <c r="BM17">
        <f t="shared" si="44"/>
        <v>15.318206514388912</v>
      </c>
      <c r="BN17" s="1">
        <f t="shared" si="45"/>
        <v>1.1520316563791543E-3</v>
      </c>
      <c r="BP17">
        <f t="shared" si="46"/>
        <v>1.3235427350517176E+18</v>
      </c>
      <c r="BQ17">
        <f t="shared" si="59"/>
        <v>8.6631161118059817E+18</v>
      </c>
      <c r="BR17">
        <f t="shared" si="47"/>
        <v>8.3509900941427292E-3</v>
      </c>
      <c r="BS17">
        <f t="shared" si="10"/>
        <v>5.6786732640170562E-2</v>
      </c>
      <c r="BT17">
        <f t="shared" si="48"/>
        <v>17.60974709245037</v>
      </c>
      <c r="BU17" s="1">
        <f t="shared" si="49"/>
        <v>3.3403960376570925E-4</v>
      </c>
    </row>
    <row r="18" spans="2:73" x14ac:dyDescent="0.35">
      <c r="B18" s="1">
        <f>Digitising!B18</f>
        <v>7.4999999999999902</v>
      </c>
      <c r="C18">
        <f>Digitising!D18</f>
        <v>5.8000000000000003E-2</v>
      </c>
      <c r="D18">
        <f t="shared" si="11"/>
        <v>1.0000000000000002E-2</v>
      </c>
      <c r="E18" s="2">
        <f t="shared" si="12"/>
        <v>17.241379310344826</v>
      </c>
      <c r="F18">
        <f t="shared" si="0"/>
        <v>2.238721138568286E+20</v>
      </c>
      <c r="G18">
        <f t="shared" si="1"/>
        <v>2.2387211385682865E+18</v>
      </c>
      <c r="H18">
        <f t="shared" si="50"/>
        <v>1.261248043434589E+19</v>
      </c>
      <c r="I18" s="4">
        <f t="shared" si="13"/>
        <v>3.3777754254703959E-2</v>
      </c>
      <c r="J18" s="4"/>
      <c r="L18">
        <f t="shared" si="14"/>
        <v>2.7049549342173757E+18</v>
      </c>
      <c r="M18">
        <f t="shared" si="51"/>
        <v>1.5239142828401631E+19</v>
      </c>
      <c r="N18">
        <f t="shared" si="15"/>
        <v>1.2082589866227185E-2</v>
      </c>
      <c r="O18">
        <f t="shared" si="2"/>
        <v>7.007902122411766E-2</v>
      </c>
      <c r="P18">
        <f t="shared" si="16"/>
        <v>14.269605689867291</v>
      </c>
      <c r="Q18" s="1">
        <f t="shared" si="17"/>
        <v>4.8330359464908749E-4</v>
      </c>
      <c r="S18">
        <f t="shared" si="18"/>
        <v>2.5043749932746015E+18</v>
      </c>
      <c r="T18">
        <f t="shared" si="52"/>
        <v>1.4109117950769543E+19</v>
      </c>
      <c r="U18">
        <f t="shared" si="19"/>
        <v>1.1186632180889699E-2</v>
      </c>
      <c r="V18">
        <f t="shared" si="3"/>
        <v>6.4882466649160239E-2</v>
      </c>
      <c r="W18">
        <f t="shared" si="20"/>
        <v>15.412484321955764</v>
      </c>
      <c r="X18" s="1">
        <f t="shared" si="21"/>
        <v>1.3423958617067638E-3</v>
      </c>
      <c r="Z18">
        <f t="shared" si="22"/>
        <v>2.1784829239767122E+18</v>
      </c>
      <c r="AA18">
        <f t="shared" si="53"/>
        <v>1.2273111099841802E+19</v>
      </c>
      <c r="AB18">
        <f t="shared" si="23"/>
        <v>9.7309257792147462E-3</v>
      </c>
      <c r="AC18">
        <f t="shared" si="4"/>
        <v>5.6439369519445531E-2</v>
      </c>
      <c r="AD18">
        <f t="shared" si="24"/>
        <v>17.718128471570925</v>
      </c>
      <c r="AE18" s="1">
        <f t="shared" si="25"/>
        <v>3.8923703116858991E-4</v>
      </c>
      <c r="AG18">
        <f t="shared" si="26"/>
        <v>2.5131610635760456E+18</v>
      </c>
      <c r="AH18">
        <f t="shared" si="54"/>
        <v>1.4158616808783909E+19</v>
      </c>
      <c r="AI18">
        <f t="shared" si="27"/>
        <v>1.1225878115321098E-2</v>
      </c>
      <c r="AJ18">
        <f t="shared" si="5"/>
        <v>6.5110093068862354E-2</v>
      </c>
      <c r="AK18">
        <f t="shared" si="28"/>
        <v>15.358601913567695</v>
      </c>
      <c r="AL18" s="1">
        <f t="shared" si="29"/>
        <v>1.3471053738385317E-3</v>
      </c>
      <c r="AN18">
        <f t="shared" si="30"/>
        <v>2.3268031722355707E+18</v>
      </c>
      <c r="AO18">
        <f t="shared" si="55"/>
        <v>1.3108715944480258E+19</v>
      </c>
      <c r="AP18">
        <f t="shared" si="31"/>
        <v>1.0393447992024657E-2</v>
      </c>
      <c r="AQ18">
        <f t="shared" si="6"/>
        <v>6.028199835374301E-2</v>
      </c>
      <c r="AR18">
        <f t="shared" si="32"/>
        <v>16.588700230736599</v>
      </c>
      <c r="AS18" s="1">
        <f t="shared" si="33"/>
        <v>3.7416412771288762E-3</v>
      </c>
      <c r="AU18">
        <f t="shared" si="34"/>
        <v>2.0240183645749402E+18</v>
      </c>
      <c r="AV18">
        <f t="shared" si="56"/>
        <v>1.1402890508410474E+19</v>
      </c>
      <c r="AW18">
        <f t="shared" si="35"/>
        <v>9.0409579366787351E-3</v>
      </c>
      <c r="AX18">
        <f t="shared" si="7"/>
        <v>5.2437556032736657E-2</v>
      </c>
      <c r="AY18">
        <f t="shared" si="36"/>
        <v>19.070301433875027</v>
      </c>
      <c r="AZ18" s="1">
        <f t="shared" si="37"/>
        <v>1.0849149524014483E-3</v>
      </c>
      <c r="BB18">
        <f t="shared" si="38"/>
        <v>2.3213671929347159E+18</v>
      </c>
      <c r="BC18">
        <f t="shared" si="57"/>
        <v>1.3078090789166191E+19</v>
      </c>
      <c r="BD18">
        <f t="shared" si="39"/>
        <v>1.0369166364415016E-2</v>
      </c>
      <c r="BE18">
        <f t="shared" si="8"/>
        <v>6.014116491360709E-2</v>
      </c>
      <c r="BF18">
        <f t="shared" si="40"/>
        <v>16.627546231212882</v>
      </c>
      <c r="BG18" s="1">
        <f t="shared" si="41"/>
        <v>4.1476665457660072E-4</v>
      </c>
      <c r="BI18">
        <f t="shared" si="42"/>
        <v>2.1492313511965409E+18</v>
      </c>
      <c r="BJ18">
        <f t="shared" si="58"/>
        <v>1.2108313938190977E+19</v>
      </c>
      <c r="BK18">
        <f t="shared" si="43"/>
        <v>9.6002638031596199E-3</v>
      </c>
      <c r="BL18">
        <f t="shared" si="9"/>
        <v>5.5681530058325795E-2</v>
      </c>
      <c r="BM18">
        <f t="shared" si="44"/>
        <v>17.959276603076656</v>
      </c>
      <c r="BN18" s="1">
        <f t="shared" si="45"/>
        <v>1.1520316563791543E-3</v>
      </c>
      <c r="BP18">
        <f t="shared" si="46"/>
        <v>1.8695538051731689E+18</v>
      </c>
      <c r="BQ18">
        <f t="shared" si="59"/>
        <v>1.0532669916979151E+19</v>
      </c>
      <c r="BR18">
        <f t="shared" si="47"/>
        <v>8.3509900941427292E-3</v>
      </c>
      <c r="BS18">
        <f t="shared" si="10"/>
        <v>4.8435742546027831E-2</v>
      </c>
      <c r="BT18">
        <f t="shared" si="48"/>
        <v>20.645910384252158</v>
      </c>
      <c r="BU18" s="1">
        <f t="shared" si="49"/>
        <v>3.3403960376570925E-4</v>
      </c>
    </row>
    <row r="19" spans="2:73" x14ac:dyDescent="0.35">
      <c r="B19" s="1">
        <f>Digitising!B19</f>
        <v>7.5999999999999899</v>
      </c>
      <c r="C19">
        <f>Digitising!D19</f>
        <v>4.8000000000000001E-2</v>
      </c>
      <c r="D19">
        <f t="shared" si="11"/>
        <v>8.0000000000000002E-3</v>
      </c>
      <c r="E19" s="2">
        <f t="shared" si="12"/>
        <v>20.833333333333332</v>
      </c>
      <c r="F19">
        <f t="shared" si="0"/>
        <v>3.1622776601682995E+20</v>
      </c>
      <c r="G19">
        <f t="shared" si="1"/>
        <v>2.5298221281346396E+18</v>
      </c>
      <c r="H19">
        <f t="shared" si="50"/>
        <v>1.5142302562480529E+19</v>
      </c>
      <c r="I19" s="4">
        <f t="shared" si="13"/>
        <v>4.05529251338234E-2</v>
      </c>
      <c r="J19" s="4"/>
      <c r="L19">
        <f t="shared" si="14"/>
        <v>3.0566803208756879E+18</v>
      </c>
      <c r="M19">
        <f t="shared" si="51"/>
        <v>1.8295823149277319E+19</v>
      </c>
      <c r="N19">
        <f t="shared" si="15"/>
        <v>9.6660718929817459E-3</v>
      </c>
      <c r="O19">
        <f t="shared" si="2"/>
        <v>5.7996431357890468E-2</v>
      </c>
      <c r="P19">
        <f t="shared" si="16"/>
        <v>17.242440208589645</v>
      </c>
      <c r="Q19" s="1">
        <f t="shared" si="17"/>
        <v>3.8664287571926992E-4</v>
      </c>
      <c r="S19">
        <f t="shared" si="18"/>
        <v>2.8300189630517821E+18</v>
      </c>
      <c r="T19">
        <f t="shared" si="52"/>
        <v>1.6939136913821325E+19</v>
      </c>
      <c r="U19">
        <f t="shared" si="19"/>
        <v>8.9493057447117587E-3</v>
      </c>
      <c r="V19">
        <f t="shared" si="3"/>
        <v>5.3695834468270545E-2</v>
      </c>
      <c r="W19">
        <f t="shared" si="20"/>
        <v>18.623418555696549</v>
      </c>
      <c r="X19" s="1">
        <f t="shared" si="21"/>
        <v>1.073916689365411E-3</v>
      </c>
      <c r="Z19">
        <f t="shared" si="22"/>
        <v>2.4617511363493268E+18</v>
      </c>
      <c r="AA19">
        <f t="shared" si="53"/>
        <v>1.473486223619113E+19</v>
      </c>
      <c r="AB19">
        <f t="shared" si="23"/>
        <v>7.7847406233717952E-3</v>
      </c>
      <c r="AC19">
        <f t="shared" si="4"/>
        <v>4.6708443740230782E-2</v>
      </c>
      <c r="AD19">
        <f t="shared" si="24"/>
        <v>21.409405236481533</v>
      </c>
      <c r="AE19" s="1">
        <f t="shared" si="25"/>
        <v>3.1138962493487189E-4</v>
      </c>
      <c r="AG19">
        <f t="shared" si="26"/>
        <v>2.8399474863881697E+18</v>
      </c>
      <c r="AH19">
        <f t="shared" si="54"/>
        <v>1.699856429517208E+19</v>
      </c>
      <c r="AI19">
        <f t="shared" si="27"/>
        <v>8.9807024922568778E-3</v>
      </c>
      <c r="AJ19">
        <f t="shared" si="5"/>
        <v>5.388421495354126E-2</v>
      </c>
      <c r="AK19">
        <f t="shared" si="28"/>
        <v>18.558310645560962</v>
      </c>
      <c r="AL19" s="1">
        <f t="shared" si="29"/>
        <v>1.0776842990708254E-3</v>
      </c>
      <c r="AN19">
        <f t="shared" si="30"/>
        <v>2.6293574717840512E+18</v>
      </c>
      <c r="AO19">
        <f t="shared" si="55"/>
        <v>1.5738073416264309E+19</v>
      </c>
      <c r="AP19">
        <f t="shared" si="31"/>
        <v>8.3147583936197256E-3</v>
      </c>
      <c r="AQ19">
        <f t="shared" si="6"/>
        <v>4.9888550361718353E-2</v>
      </c>
      <c r="AR19">
        <f t="shared" si="32"/>
        <v>20.044679445473392</v>
      </c>
      <c r="AS19" s="1">
        <f t="shared" si="33"/>
        <v>2.9933130217031012E-3</v>
      </c>
      <c r="AU19">
        <f t="shared" si="34"/>
        <v>2.2872015447744356E+18</v>
      </c>
      <c r="AV19">
        <f t="shared" si="56"/>
        <v>1.3690092053184909E+19</v>
      </c>
      <c r="AW19">
        <f t="shared" si="35"/>
        <v>7.2327663493429875E-3</v>
      </c>
      <c r="AX19">
        <f t="shared" si="7"/>
        <v>4.339659809605792E-2</v>
      </c>
      <c r="AY19">
        <f t="shared" si="36"/>
        <v>23.04328089926566</v>
      </c>
      <c r="AZ19" s="1">
        <f t="shared" si="37"/>
        <v>8.6793196192115846E-4</v>
      </c>
      <c r="BB19">
        <f t="shared" si="38"/>
        <v>2.6232146519006515E+18</v>
      </c>
      <c r="BC19">
        <f t="shared" si="57"/>
        <v>1.5701305441066842E+19</v>
      </c>
      <c r="BD19">
        <f t="shared" si="39"/>
        <v>8.2953330915320114E-3</v>
      </c>
      <c r="BE19">
        <f t="shared" si="8"/>
        <v>4.9771998549192072E-2</v>
      </c>
      <c r="BF19">
        <f t="shared" si="40"/>
        <v>20.091618362715568</v>
      </c>
      <c r="BG19" s="1">
        <f t="shared" si="41"/>
        <v>3.3181332366128053E-4</v>
      </c>
      <c r="BI19">
        <f t="shared" si="42"/>
        <v>2.4286959805163218E+18</v>
      </c>
      <c r="BJ19">
        <f t="shared" si="58"/>
        <v>1.4537009918707298E+19</v>
      </c>
      <c r="BK19">
        <f t="shared" si="43"/>
        <v>7.6802110425276959E-3</v>
      </c>
      <c r="BL19">
        <f t="shared" si="9"/>
        <v>4.6081266255166176E-2</v>
      </c>
      <c r="BM19">
        <f t="shared" si="44"/>
        <v>21.70079256205096</v>
      </c>
      <c r="BN19" s="1">
        <f t="shared" si="45"/>
        <v>9.2162532510332352E-4</v>
      </c>
      <c r="BP19">
        <f t="shared" si="46"/>
        <v>2.1126519531995448E+18</v>
      </c>
      <c r="BQ19">
        <f t="shared" si="59"/>
        <v>1.2645321870178695E+19</v>
      </c>
      <c r="BR19">
        <f t="shared" si="47"/>
        <v>6.6807920753141816E-3</v>
      </c>
      <c r="BS19">
        <f t="shared" si="10"/>
        <v>4.00847524518851E-2</v>
      </c>
      <c r="BT19">
        <f t="shared" si="48"/>
        <v>24.947141714304692</v>
      </c>
      <c r="BU19" s="1">
        <f t="shared" si="49"/>
        <v>2.6723168301256734E-4</v>
      </c>
    </row>
    <row r="20" spans="2:73" x14ac:dyDescent="0.35">
      <c r="B20" s="1">
        <f>Digitising!B20</f>
        <v>7.6999999999999904</v>
      </c>
      <c r="C20">
        <f>Digitising!D20</f>
        <v>0.04</v>
      </c>
      <c r="D20">
        <f t="shared" si="11"/>
        <v>6.9999999999999993E-3</v>
      </c>
      <c r="E20" s="2">
        <f t="shared" si="12"/>
        <v>25</v>
      </c>
      <c r="F20">
        <f t="shared" si="0"/>
        <v>4.4668359215094799E+20</v>
      </c>
      <c r="G20">
        <f t="shared" si="1"/>
        <v>3.1267851450566354E+18</v>
      </c>
      <c r="H20">
        <f t="shared" si="50"/>
        <v>1.8269087707537164E+19</v>
      </c>
      <c r="I20" s="4">
        <f t="shared" si="13"/>
        <v>4.8926835467065423E-2</v>
      </c>
      <c r="J20" s="4"/>
      <c r="L20">
        <f t="shared" si="14"/>
        <v>3.7779662507530993E+18</v>
      </c>
      <c r="M20">
        <f t="shared" si="51"/>
        <v>2.2073789400030417E+19</v>
      </c>
      <c r="N20">
        <f t="shared" si="15"/>
        <v>8.4578129063590263E-3</v>
      </c>
      <c r="O20">
        <f t="shared" si="2"/>
        <v>4.8330359464908726E-2</v>
      </c>
      <c r="P20">
        <f t="shared" si="16"/>
        <v>20.690928250307575</v>
      </c>
      <c r="Q20" s="1">
        <f t="shared" si="17"/>
        <v>3.383125162543611E-4</v>
      </c>
      <c r="S20">
        <f t="shared" si="18"/>
        <v>3.4978195326418417E+18</v>
      </c>
      <c r="T20">
        <f t="shared" si="52"/>
        <v>2.0436956446463169E+19</v>
      </c>
      <c r="U20">
        <f t="shared" si="19"/>
        <v>7.8306425266227858E-3</v>
      </c>
      <c r="V20">
        <f t="shared" si="3"/>
        <v>4.4746528723558783E-2</v>
      </c>
      <c r="W20">
        <f t="shared" si="20"/>
        <v>22.348102266835863</v>
      </c>
      <c r="X20" s="1">
        <f t="shared" si="21"/>
        <v>9.3967710319473432E-4</v>
      </c>
      <c r="Z20">
        <f t="shared" si="22"/>
        <v>3.0426514174097326E+18</v>
      </c>
      <c r="AA20">
        <f t="shared" si="53"/>
        <v>1.7777513653600862E+19</v>
      </c>
      <c r="AB20">
        <f t="shared" si="23"/>
        <v>6.8116480454503197E-3</v>
      </c>
      <c r="AC20">
        <f t="shared" si="4"/>
        <v>3.8923703116858985E-2</v>
      </c>
      <c r="AD20">
        <f t="shared" si="24"/>
        <v>25.691286283777838</v>
      </c>
      <c r="AE20" s="1">
        <f t="shared" si="25"/>
        <v>2.7246592181801282E-4</v>
      </c>
      <c r="AG20">
        <f t="shared" si="26"/>
        <v>3.5100908931202386E+18</v>
      </c>
      <c r="AH20">
        <f t="shared" si="54"/>
        <v>2.0508655188292317E+19</v>
      </c>
      <c r="AI20">
        <f t="shared" si="27"/>
        <v>7.8581146807247676E-3</v>
      </c>
      <c r="AJ20">
        <f t="shared" si="5"/>
        <v>4.4903512461284385E-2</v>
      </c>
      <c r="AK20">
        <f t="shared" si="28"/>
        <v>22.269972774673153</v>
      </c>
      <c r="AL20" s="1">
        <f t="shared" si="29"/>
        <v>9.4297376168697212E-4</v>
      </c>
      <c r="AN20">
        <f t="shared" si="30"/>
        <v>3.2498078787381412E+18</v>
      </c>
      <c r="AO20">
        <f t="shared" si="55"/>
        <v>1.8987881295002452E+19</v>
      </c>
      <c r="AP20">
        <f t="shared" si="31"/>
        <v>7.2754135944172581E-3</v>
      </c>
      <c r="AQ20">
        <f t="shared" si="6"/>
        <v>4.1573791968098628E-2</v>
      </c>
      <c r="AR20">
        <f t="shared" si="32"/>
        <v>24.053615334568068</v>
      </c>
      <c r="AS20" s="1">
        <f t="shared" si="33"/>
        <v>2.619148893990213E-3</v>
      </c>
      <c r="AU20">
        <f t="shared" si="34"/>
        <v>2.8269132973488952E+18</v>
      </c>
      <c r="AV20">
        <f t="shared" si="56"/>
        <v>1.6517005350533804E+19</v>
      </c>
      <c r="AW20">
        <f t="shared" si="35"/>
        <v>6.3286705556751125E-3</v>
      </c>
      <c r="AX20">
        <f t="shared" si="7"/>
        <v>3.6163831746714933E-2</v>
      </c>
      <c r="AY20">
        <f t="shared" si="36"/>
        <v>27.651937079118792</v>
      </c>
      <c r="AZ20" s="1">
        <f t="shared" si="37"/>
        <v>7.594404666810135E-4</v>
      </c>
      <c r="BB20">
        <f t="shared" si="38"/>
        <v>3.2422155354873784E+18</v>
      </c>
      <c r="BC20">
        <f t="shared" si="57"/>
        <v>1.8943520976554222E+19</v>
      </c>
      <c r="BD20">
        <f t="shared" si="39"/>
        <v>7.2584164550905089E-3</v>
      </c>
      <c r="BE20">
        <f t="shared" si="8"/>
        <v>4.1476665457660059E-2</v>
      </c>
      <c r="BF20">
        <f t="shared" si="40"/>
        <v>24.10994203525868</v>
      </c>
      <c r="BG20" s="1">
        <f t="shared" si="41"/>
        <v>2.9033665820362038E-4</v>
      </c>
      <c r="BI20">
        <f t="shared" si="42"/>
        <v>3.0017962248344417E+18</v>
      </c>
      <c r="BJ20">
        <f t="shared" si="58"/>
        <v>1.753880614354174E+19</v>
      </c>
      <c r="BK20">
        <f t="shared" si="43"/>
        <v>6.7201846622117322E-3</v>
      </c>
      <c r="BL20">
        <f t="shared" si="9"/>
        <v>3.840105521263848E-2</v>
      </c>
      <c r="BM20">
        <f t="shared" si="44"/>
        <v>26.040951074461152</v>
      </c>
      <c r="BN20" s="1">
        <f t="shared" si="45"/>
        <v>8.0642215946540778E-4</v>
      </c>
      <c r="BP20">
        <f t="shared" si="46"/>
        <v>2.6111751772880594E+18</v>
      </c>
      <c r="BQ20">
        <f t="shared" si="59"/>
        <v>1.5256497047466754E+19</v>
      </c>
      <c r="BR20">
        <f t="shared" si="47"/>
        <v>5.8456930658999087E-3</v>
      </c>
      <c r="BS20">
        <f t="shared" si="10"/>
        <v>3.3403960376570917E-2</v>
      </c>
      <c r="BT20">
        <f t="shared" si="48"/>
        <v>29.936570057165628</v>
      </c>
      <c r="BU20" s="1">
        <f t="shared" si="49"/>
        <v>2.3382772263599638E-4</v>
      </c>
    </row>
    <row r="21" spans="2:73" x14ac:dyDescent="0.35">
      <c r="B21" s="1">
        <f>Digitising!B21</f>
        <v>7.7999999999999901</v>
      </c>
      <c r="C21">
        <f>Digitising!D21</f>
        <v>3.3000000000000002E-2</v>
      </c>
      <c r="D21">
        <f t="shared" si="11"/>
        <v>5.000000000000001E-3</v>
      </c>
      <c r="E21" s="2">
        <f t="shared" si="12"/>
        <v>30.303030303030301</v>
      </c>
      <c r="F21">
        <f t="shared" si="0"/>
        <v>6.30957344480171E+20</v>
      </c>
      <c r="G21">
        <f t="shared" si="1"/>
        <v>3.1547867224008556E+18</v>
      </c>
      <c r="H21">
        <f t="shared" si="50"/>
        <v>2.142387442993802E+19</v>
      </c>
      <c r="I21" s="4">
        <f t="shared" si="13"/>
        <v>5.7375737424928845E-2</v>
      </c>
      <c r="J21" s="4"/>
      <c r="L21">
        <f t="shared" si="14"/>
        <v>3.8117994082188646E+18</v>
      </c>
      <c r="M21">
        <f t="shared" si="51"/>
        <v>2.5885588808249283E+19</v>
      </c>
      <c r="N21">
        <f t="shared" si="15"/>
        <v>6.0412949331135925E-3</v>
      </c>
      <c r="O21">
        <f t="shared" si="2"/>
        <v>3.9872546558549701E-2</v>
      </c>
      <c r="P21">
        <f t="shared" si="16"/>
        <v>25.079913030675847</v>
      </c>
      <c r="Q21" s="1">
        <f t="shared" si="17"/>
        <v>2.4165179732454374E-4</v>
      </c>
      <c r="S21">
        <f t="shared" si="18"/>
        <v>3.5291438672652943E+18</v>
      </c>
      <c r="T21">
        <f t="shared" si="52"/>
        <v>2.3966100313728463E+19</v>
      </c>
      <c r="U21">
        <f t="shared" si="19"/>
        <v>5.5933160904448496E-3</v>
      </c>
      <c r="V21">
        <f t="shared" si="3"/>
        <v>3.6915886196935997E-2</v>
      </c>
      <c r="W21">
        <f t="shared" si="20"/>
        <v>27.08860880828589</v>
      </c>
      <c r="X21" s="1">
        <f t="shared" si="21"/>
        <v>6.711979308533819E-4</v>
      </c>
      <c r="Z21">
        <f t="shared" si="22"/>
        <v>3.0698995444934876E+18</v>
      </c>
      <c r="AA21">
        <f t="shared" si="53"/>
        <v>2.0847413198094348E+19</v>
      </c>
      <c r="AB21">
        <f t="shared" si="23"/>
        <v>4.8654628896073731E-3</v>
      </c>
      <c r="AC21">
        <f t="shared" si="4"/>
        <v>3.2112055071408664E-2</v>
      </c>
      <c r="AD21">
        <f t="shared" si="24"/>
        <v>31.140953071245864</v>
      </c>
      <c r="AE21" s="1">
        <f t="shared" si="25"/>
        <v>1.9461851558429496E-4</v>
      </c>
      <c r="AG21">
        <f t="shared" si="26"/>
        <v>3.5415251225505336E+18</v>
      </c>
      <c r="AH21">
        <f t="shared" si="54"/>
        <v>2.4050180310842851E+19</v>
      </c>
      <c r="AI21">
        <f t="shared" si="27"/>
        <v>5.612939057660549E-3</v>
      </c>
      <c r="AJ21">
        <f t="shared" si="5"/>
        <v>3.7045397780559618E-2</v>
      </c>
      <c r="AK21">
        <f t="shared" si="28"/>
        <v>26.993906393543217</v>
      </c>
      <c r="AL21" s="1">
        <f t="shared" si="29"/>
        <v>6.7355268691926583E-4</v>
      </c>
      <c r="AN21">
        <f t="shared" si="30"/>
        <v>3.2789111725203215E+18</v>
      </c>
      <c r="AO21">
        <f t="shared" si="55"/>
        <v>2.2266792467522773E+19</v>
      </c>
      <c r="AP21">
        <f t="shared" si="31"/>
        <v>5.1967239960123285E-3</v>
      </c>
      <c r="AQ21">
        <f t="shared" si="6"/>
        <v>3.4298378373681368E-2</v>
      </c>
      <c r="AR21">
        <f t="shared" si="32"/>
        <v>29.155897375234023</v>
      </c>
      <c r="AS21" s="1">
        <f t="shared" si="33"/>
        <v>1.8708206385644381E-3</v>
      </c>
      <c r="AU21">
        <f t="shared" si="34"/>
        <v>2.8522294056418703E+18</v>
      </c>
      <c r="AV21">
        <f t="shared" si="56"/>
        <v>1.9369234756175675E+19</v>
      </c>
      <c r="AW21">
        <f t="shared" si="35"/>
        <v>4.5204789683393675E-3</v>
      </c>
      <c r="AX21">
        <f t="shared" si="7"/>
        <v>2.9835161191039822E-2</v>
      </c>
      <c r="AY21">
        <f t="shared" si="36"/>
        <v>33.517499489840958</v>
      </c>
      <c r="AZ21" s="1">
        <f t="shared" si="37"/>
        <v>5.4245747620072413E-4</v>
      </c>
      <c r="BB21">
        <f t="shared" si="38"/>
        <v>3.2712508368822036E+18</v>
      </c>
      <c r="BC21">
        <f t="shared" si="57"/>
        <v>2.2214771813436424E+19</v>
      </c>
      <c r="BD21">
        <f t="shared" si="39"/>
        <v>5.1845831822075082E-3</v>
      </c>
      <c r="BE21">
        <f t="shared" si="8"/>
        <v>3.4218249002569548E-2</v>
      </c>
      <c r="BF21">
        <f t="shared" si="40"/>
        <v>29.224172163949916</v>
      </c>
      <c r="BG21" s="1">
        <f t="shared" si="41"/>
        <v>2.0738332728830036E-4</v>
      </c>
      <c r="BI21">
        <f t="shared" si="42"/>
        <v>3.0286784777753508E+18</v>
      </c>
      <c r="BJ21">
        <f t="shared" si="58"/>
        <v>2.0567484621317091E+19</v>
      </c>
      <c r="BK21">
        <f t="shared" si="43"/>
        <v>4.8001319015798108E-3</v>
      </c>
      <c r="BL21">
        <f t="shared" si="9"/>
        <v>3.1680870550426746E-2</v>
      </c>
      <c r="BM21">
        <f t="shared" si="44"/>
        <v>31.564789181165033</v>
      </c>
      <c r="BN21" s="1">
        <f t="shared" si="45"/>
        <v>5.7601582818957728E-4</v>
      </c>
      <c r="BP21">
        <f t="shared" si="46"/>
        <v>2.6345592667902546E+18</v>
      </c>
      <c r="BQ21">
        <f t="shared" si="59"/>
        <v>1.7891056314257009E+19</v>
      </c>
      <c r="BR21">
        <f t="shared" si="47"/>
        <v>4.1754950470713646E-3</v>
      </c>
      <c r="BS21">
        <f t="shared" si="10"/>
        <v>2.7558267310671007E-2</v>
      </c>
      <c r="BT21">
        <f t="shared" si="48"/>
        <v>36.286751584443188</v>
      </c>
      <c r="BU21" s="1">
        <f t="shared" si="49"/>
        <v>1.6701980188285463E-4</v>
      </c>
    </row>
    <row r="22" spans="2:73" x14ac:dyDescent="0.35">
      <c r="B22" s="1">
        <f>Digitising!B22</f>
        <v>7.8999999999999897</v>
      </c>
      <c r="C22">
        <f>Digitising!D22</f>
        <v>2.8000000000000001E-2</v>
      </c>
      <c r="D22">
        <f t="shared" si="11"/>
        <v>5.000000000000001E-3</v>
      </c>
      <c r="E22" s="2">
        <f t="shared" si="12"/>
        <v>35.714285714285715</v>
      </c>
      <c r="F22">
        <f t="shared" si="0"/>
        <v>8.9125093813371286E+20</v>
      </c>
      <c r="G22">
        <f t="shared" si="1"/>
        <v>4.456254690668565E+18</v>
      </c>
      <c r="H22">
        <f t="shared" si="50"/>
        <v>2.5880129120606585E+19</v>
      </c>
      <c r="I22" s="4">
        <f t="shared" si="13"/>
        <v>6.9310128651247596E-2</v>
      </c>
      <c r="J22" s="4"/>
      <c r="L22">
        <f t="shared" si="14"/>
        <v>5.384309776679935E+18</v>
      </c>
      <c r="M22">
        <f t="shared" si="51"/>
        <v>3.1269898584929219E+19</v>
      </c>
      <c r="N22">
        <f t="shared" si="15"/>
        <v>6.0412949331135916E-3</v>
      </c>
      <c r="O22">
        <f t="shared" si="2"/>
        <v>3.3831251625436112E-2</v>
      </c>
      <c r="P22">
        <f t="shared" si="16"/>
        <v>29.558468929010818</v>
      </c>
      <c r="Q22" s="1">
        <f t="shared" si="17"/>
        <v>2.4165179732454372E-4</v>
      </c>
      <c r="S22">
        <f t="shared" si="18"/>
        <v>4.9850482128873636E+18</v>
      </c>
      <c r="T22">
        <f t="shared" si="52"/>
        <v>2.8951148526615826E+19</v>
      </c>
      <c r="U22">
        <f t="shared" si="19"/>
        <v>5.5933160904448496E-3</v>
      </c>
      <c r="V22">
        <f t="shared" si="3"/>
        <v>3.132257010649115E-2</v>
      </c>
      <c r="W22">
        <f t="shared" si="20"/>
        <v>31.925860381194084</v>
      </c>
      <c r="X22" s="1">
        <f t="shared" si="21"/>
        <v>6.711979308533819E-4</v>
      </c>
      <c r="Z22">
        <f t="shared" si="22"/>
        <v>4.3363483648173363E+18</v>
      </c>
      <c r="AA22">
        <f t="shared" si="53"/>
        <v>2.5183761562911687E+19</v>
      </c>
      <c r="AB22">
        <f t="shared" si="23"/>
        <v>4.8654628896073731E-3</v>
      </c>
      <c r="AC22">
        <f t="shared" si="4"/>
        <v>2.7246592181801289E-2</v>
      </c>
      <c r="AD22">
        <f t="shared" si="24"/>
        <v>36.701837548254055</v>
      </c>
      <c r="AE22" s="1">
        <f t="shared" si="25"/>
        <v>1.9461851558429496E-4</v>
      </c>
      <c r="AG22">
        <f t="shared" si="26"/>
        <v>5.0025372008273234E+18</v>
      </c>
      <c r="AH22">
        <f t="shared" si="54"/>
        <v>2.9052717511670174E+19</v>
      </c>
      <c r="AI22">
        <f t="shared" si="27"/>
        <v>5.6129390576605499E-3</v>
      </c>
      <c r="AJ22">
        <f t="shared" si="5"/>
        <v>3.143245872289907E-2</v>
      </c>
      <c r="AK22">
        <f t="shared" si="28"/>
        <v>31.81424682096165</v>
      </c>
      <c r="AL22" s="1">
        <f t="shared" si="29"/>
        <v>6.7355268691926594E-4</v>
      </c>
      <c r="AN22">
        <f t="shared" si="30"/>
        <v>4.6315851366679654E+18</v>
      </c>
      <c r="AO22">
        <f t="shared" si="55"/>
        <v>2.689837760419074E+19</v>
      </c>
      <c r="AP22">
        <f t="shared" si="31"/>
        <v>5.1967239960123294E-3</v>
      </c>
      <c r="AQ22">
        <f t="shared" si="6"/>
        <v>2.910165437766904E-2</v>
      </c>
      <c r="AR22">
        <f t="shared" si="32"/>
        <v>34.362307620811528</v>
      </c>
      <c r="AS22" s="1">
        <f t="shared" si="33"/>
        <v>1.8708206385644386E-3</v>
      </c>
      <c r="AU22">
        <f t="shared" si="34"/>
        <v>4.0288811213461801E+18</v>
      </c>
      <c r="AV22">
        <f t="shared" si="56"/>
        <v>2.3398115877521854E+19</v>
      </c>
      <c r="AW22">
        <f t="shared" si="35"/>
        <v>4.5204789683393675E-3</v>
      </c>
      <c r="AX22">
        <f t="shared" si="7"/>
        <v>2.5314682222700453E-2</v>
      </c>
      <c r="AY22">
        <f t="shared" si="36"/>
        <v>39.502767255883988</v>
      </c>
      <c r="AZ22" s="1">
        <f t="shared" si="37"/>
        <v>5.4245747620072413E-4</v>
      </c>
      <c r="BB22">
        <f t="shared" si="38"/>
        <v>4.6207646249747118E+18</v>
      </c>
      <c r="BC22">
        <f t="shared" si="57"/>
        <v>2.6835536438411137E+19</v>
      </c>
      <c r="BD22">
        <f t="shared" si="39"/>
        <v>5.1845831822075082E-3</v>
      </c>
      <c r="BE22">
        <f t="shared" si="8"/>
        <v>2.9033665820362042E-2</v>
      </c>
      <c r="BF22">
        <f t="shared" si="40"/>
        <v>34.442774336083829</v>
      </c>
      <c r="BG22" s="1">
        <f t="shared" si="41"/>
        <v>2.0738332728830036E-4</v>
      </c>
      <c r="BI22">
        <f t="shared" si="42"/>
        <v>4.2781220604485688E+18</v>
      </c>
      <c r="BJ22">
        <f t="shared" si="58"/>
        <v>2.4845606681765659E+19</v>
      </c>
      <c r="BK22">
        <f t="shared" si="43"/>
        <v>4.80013190157981E-3</v>
      </c>
      <c r="BL22">
        <f t="shared" si="9"/>
        <v>2.6880738648846932E-2</v>
      </c>
      <c r="BM22">
        <f t="shared" si="44"/>
        <v>37.20135867780165</v>
      </c>
      <c r="BN22" s="1">
        <f t="shared" si="45"/>
        <v>5.7601582818957717E-4</v>
      </c>
      <c r="BP22">
        <f t="shared" si="46"/>
        <v>3.7214138778750249E+18</v>
      </c>
      <c r="BQ22">
        <f t="shared" si="59"/>
        <v>2.1612470192132035E+19</v>
      </c>
      <c r="BR22">
        <f t="shared" si="47"/>
        <v>4.1754950470713646E-3</v>
      </c>
      <c r="BS22">
        <f t="shared" si="10"/>
        <v>2.3382772263599642E-2</v>
      </c>
      <c r="BT22">
        <f t="shared" si="48"/>
        <v>42.766528653093758</v>
      </c>
      <c r="BU22" s="1">
        <f t="shared" si="49"/>
        <v>1.6701980188285463E-4</v>
      </c>
    </row>
    <row r="23" spans="2:73" x14ac:dyDescent="0.35">
      <c r="B23" s="1">
        <f>Digitising!B23</f>
        <v>7.9999999999999902</v>
      </c>
      <c r="C23">
        <f>Digitising!D23</f>
        <v>2.3E-2</v>
      </c>
      <c r="D23">
        <f t="shared" si="11"/>
        <v>4.0000000000000001E-3</v>
      </c>
      <c r="E23" s="2">
        <f t="shared" si="12"/>
        <v>43.478260869565219</v>
      </c>
      <c r="F23">
        <f t="shared" si="0"/>
        <v>1.2589254117941371E+21</v>
      </c>
      <c r="G23">
        <f t="shared" si="1"/>
        <v>5.0357016471765484E+18</v>
      </c>
      <c r="H23">
        <f t="shared" si="50"/>
        <v>3.0915830767783133E+19</v>
      </c>
      <c r="I23" s="4">
        <f t="shared" si="13"/>
        <v>8.2796349194761087E-2</v>
      </c>
      <c r="J23" s="4"/>
      <c r="L23">
        <f t="shared" si="14"/>
        <v>6.0844317691518894E+18</v>
      </c>
      <c r="M23">
        <f t="shared" si="51"/>
        <v>3.7354330354081104E+19</v>
      </c>
      <c r="N23">
        <f t="shared" si="15"/>
        <v>4.8330359464908729E-3</v>
      </c>
      <c r="O23">
        <f t="shared" si="2"/>
        <v>2.7789956692322523E-2</v>
      </c>
      <c r="P23">
        <f t="shared" si="16"/>
        <v>35.984223044013163</v>
      </c>
      <c r="Q23" s="1">
        <f t="shared" si="17"/>
        <v>1.9332143785963496E-4</v>
      </c>
      <c r="S23">
        <f t="shared" si="18"/>
        <v>5.6332542099664435E+18</v>
      </c>
      <c r="T23">
        <f t="shared" si="52"/>
        <v>3.4584402736582271E+19</v>
      </c>
      <c r="U23">
        <f t="shared" si="19"/>
        <v>4.4746528723558793E-3</v>
      </c>
      <c r="V23">
        <f t="shared" si="3"/>
        <v>2.5729254016046303E-2</v>
      </c>
      <c r="W23">
        <f t="shared" si="20"/>
        <v>38.866264811888449</v>
      </c>
      <c r="X23" s="1">
        <f t="shared" si="21"/>
        <v>5.3695834468270548E-4</v>
      </c>
      <c r="Z23">
        <f t="shared" si="22"/>
        <v>4.900203897494442E+18</v>
      </c>
      <c r="AA23">
        <f t="shared" si="53"/>
        <v>3.0083965460406129E+19</v>
      </c>
      <c r="AB23">
        <f t="shared" si="23"/>
        <v>3.8923703116858972E-3</v>
      </c>
      <c r="AC23">
        <f t="shared" si="4"/>
        <v>2.2381129292193915E-2</v>
      </c>
      <c r="AD23">
        <f t="shared" si="24"/>
        <v>44.680497884831027</v>
      </c>
      <c r="AE23" s="1">
        <f t="shared" si="25"/>
        <v>1.5569481246743592E-4</v>
      </c>
      <c r="AG23">
        <f t="shared" si="26"/>
        <v>5.6530172916325612E+18</v>
      </c>
      <c r="AH23">
        <f t="shared" si="54"/>
        <v>3.4705734803302736E+19</v>
      </c>
      <c r="AI23">
        <f t="shared" si="27"/>
        <v>4.4903512461284389E-3</v>
      </c>
      <c r="AJ23">
        <f t="shared" si="5"/>
        <v>2.5819519665238523E-2</v>
      </c>
      <c r="AK23">
        <f t="shared" si="28"/>
        <v>38.73038743421418</v>
      </c>
      <c r="AL23" s="1">
        <f t="shared" si="29"/>
        <v>5.3884214953541269E-4</v>
      </c>
      <c r="AN23">
        <f t="shared" si="30"/>
        <v>5.2338303173282345E+18</v>
      </c>
      <c r="AO23">
        <f t="shared" si="55"/>
        <v>3.2132207921518977E+19</v>
      </c>
      <c r="AP23">
        <f t="shared" si="31"/>
        <v>4.1573791968098619E-3</v>
      </c>
      <c r="AQ23">
        <f t="shared" si="6"/>
        <v>2.3904930381656711E-2</v>
      </c>
      <c r="AR23">
        <f t="shared" si="32"/>
        <v>41.832374494900989</v>
      </c>
      <c r="AS23" s="1">
        <f t="shared" si="33"/>
        <v>1.4966565108515502E-3</v>
      </c>
      <c r="AU23">
        <f t="shared" si="34"/>
        <v>4.5527566773786988E+18</v>
      </c>
      <c r="AV23">
        <f t="shared" si="56"/>
        <v>2.7950872554900554E+19</v>
      </c>
      <c r="AW23">
        <f t="shared" si="35"/>
        <v>3.6163831746714933E-3</v>
      </c>
      <c r="AX23">
        <f t="shared" si="7"/>
        <v>2.0794203254361085E-2</v>
      </c>
      <c r="AY23">
        <f t="shared" si="36"/>
        <v>48.090325354989211</v>
      </c>
      <c r="AZ23" s="1">
        <f t="shared" si="37"/>
        <v>4.3396598096057917E-4</v>
      </c>
      <c r="BB23">
        <f t="shared" si="38"/>
        <v>5.2216028141132349E+18</v>
      </c>
      <c r="BC23">
        <f t="shared" si="57"/>
        <v>3.2057139252524372E+19</v>
      </c>
      <c r="BD23">
        <f t="shared" si="39"/>
        <v>4.1476665457660057E-3</v>
      </c>
      <c r="BE23">
        <f t="shared" si="8"/>
        <v>2.3849082638154533E-2</v>
      </c>
      <c r="BF23">
        <f t="shared" si="40"/>
        <v>41.930333974362924</v>
      </c>
      <c r="BG23" s="1">
        <f t="shared" si="41"/>
        <v>1.6590666183064027E-4</v>
      </c>
      <c r="BI23">
        <f t="shared" si="42"/>
        <v>4.8344064246900285E+18</v>
      </c>
      <c r="BJ23">
        <f t="shared" si="58"/>
        <v>2.9680013106455687E+19</v>
      </c>
      <c r="BK23">
        <f t="shared" si="43"/>
        <v>3.8401055212638471E-3</v>
      </c>
      <c r="BL23">
        <f t="shared" si="9"/>
        <v>2.2080606747267122E-2</v>
      </c>
      <c r="BM23">
        <f t="shared" si="44"/>
        <v>45.288610564280269</v>
      </c>
      <c r="BN23" s="1">
        <f t="shared" si="45"/>
        <v>4.6081266255166165E-4</v>
      </c>
      <c r="BP23">
        <f t="shared" si="46"/>
        <v>4.2053094572629571E+18</v>
      </c>
      <c r="BQ23">
        <f t="shared" si="59"/>
        <v>2.5817779649394991E+19</v>
      </c>
      <c r="BR23">
        <f t="shared" si="47"/>
        <v>3.3403960376570908E-3</v>
      </c>
      <c r="BS23">
        <f t="shared" si="10"/>
        <v>1.9207277216528276E-2</v>
      </c>
      <c r="BT23">
        <f t="shared" si="48"/>
        <v>52.063600099418487</v>
      </c>
      <c r="BU23" s="1">
        <f t="shared" si="49"/>
        <v>1.3361584150628367E-4</v>
      </c>
    </row>
    <row r="24" spans="2:73" x14ac:dyDescent="0.35">
      <c r="B24" s="1">
        <f>Digitising!B24</f>
        <v>8.0999999999999908</v>
      </c>
      <c r="C24">
        <f>Digitising!D24</f>
        <v>1.9E-2</v>
      </c>
      <c r="D24">
        <f t="shared" si="11"/>
        <v>2.9999999999999992E-3</v>
      </c>
      <c r="E24" s="2">
        <f t="shared" si="12"/>
        <v>52.631578947368425</v>
      </c>
      <c r="F24">
        <f t="shared" si="0"/>
        <v>1.7782794100388777E+21</v>
      </c>
      <c r="G24">
        <f t="shared" si="1"/>
        <v>5.3348382301166316E+18</v>
      </c>
      <c r="H24">
        <f t="shared" si="50"/>
        <v>3.6250668997899764E+19</v>
      </c>
      <c r="I24" s="4">
        <f t="shared" si="13"/>
        <v>9.7083693834342663E-2</v>
      </c>
      <c r="J24" s="4"/>
      <c r="L24">
        <f t="shared" si="14"/>
        <v>6.4458662337168568E+18</v>
      </c>
      <c r="M24">
        <f t="shared" si="51"/>
        <v>4.3800196587797963E+19</v>
      </c>
      <c r="N24">
        <f t="shared" si="15"/>
        <v>3.6247769598681534E-3</v>
      </c>
      <c r="O24">
        <f t="shared" si="2"/>
        <v>2.2956920745831649E-2</v>
      </c>
      <c r="P24">
        <f t="shared" si="16"/>
        <v>43.55984894801594</v>
      </c>
      <c r="Q24" s="1">
        <f t="shared" si="17"/>
        <v>1.4499107839472617E-4</v>
      </c>
      <c r="S24">
        <f t="shared" si="18"/>
        <v>5.9678873024863345E+18</v>
      </c>
      <c r="T24">
        <f t="shared" si="52"/>
        <v>4.0552290039068606E+19</v>
      </c>
      <c r="U24">
        <f t="shared" si="19"/>
        <v>3.3559896542669082E-3</v>
      </c>
      <c r="V24">
        <f t="shared" si="3"/>
        <v>2.1254601143690426E-2</v>
      </c>
      <c r="W24">
        <f t="shared" si="20"/>
        <v>47.048636351233384</v>
      </c>
      <c r="X24" s="1">
        <f t="shared" si="21"/>
        <v>4.0271875851202895E-4</v>
      </c>
      <c r="Z24">
        <f t="shared" si="22"/>
        <v>5.1912914861382287E+18</v>
      </c>
      <c r="AA24">
        <f t="shared" si="53"/>
        <v>3.5275256946544357E+19</v>
      </c>
      <c r="AB24">
        <f t="shared" si="23"/>
        <v>2.9192777337644221E-3</v>
      </c>
      <c r="AC24">
        <f t="shared" si="4"/>
        <v>1.8488758980508016E-2</v>
      </c>
      <c r="AD24">
        <f t="shared" si="24"/>
        <v>54.086918492163882</v>
      </c>
      <c r="AE24" s="1">
        <f t="shared" si="25"/>
        <v>1.167711093505769E-4</v>
      </c>
      <c r="AG24">
        <f t="shared" si="26"/>
        <v>5.9888243736244634E+18</v>
      </c>
      <c r="AH24">
        <f t="shared" si="54"/>
        <v>4.0694559176927199E+19</v>
      </c>
      <c r="AI24">
        <f t="shared" si="27"/>
        <v>3.3677634345963283E-3</v>
      </c>
      <c r="AJ24">
        <f t="shared" si="5"/>
        <v>2.1329168419110082E-2</v>
      </c>
      <c r="AK24">
        <f t="shared" si="28"/>
        <v>46.884153209838225</v>
      </c>
      <c r="AL24" s="1">
        <f t="shared" si="29"/>
        <v>4.0413161215155938E-4</v>
      </c>
      <c r="AN24">
        <f t="shared" si="30"/>
        <v>5.5447363690582077E+18</v>
      </c>
      <c r="AO24">
        <f t="shared" si="55"/>
        <v>3.7676944290577187E+19</v>
      </c>
      <c r="AP24">
        <f t="shared" si="31"/>
        <v>3.1180343976073962E-3</v>
      </c>
      <c r="AQ24">
        <f t="shared" si="6"/>
        <v>1.9747551184846848E-2</v>
      </c>
      <c r="AR24">
        <f t="shared" si="32"/>
        <v>50.639190178038042</v>
      </c>
      <c r="AS24" s="1">
        <f t="shared" si="33"/>
        <v>1.1224923831386626E-3</v>
      </c>
      <c r="AU24">
        <f t="shared" si="34"/>
        <v>4.8232048037470095E+18</v>
      </c>
      <c r="AV24">
        <f t="shared" si="56"/>
        <v>3.2774077358647562E+19</v>
      </c>
      <c r="AW24">
        <f t="shared" si="35"/>
        <v>2.7122873810036196E-3</v>
      </c>
      <c r="AX24">
        <f t="shared" si="7"/>
        <v>1.7177820079689592E-2</v>
      </c>
      <c r="AY24">
        <f t="shared" si="36"/>
        <v>58.214604377092201</v>
      </c>
      <c r="AZ24" s="1">
        <f t="shared" si="37"/>
        <v>3.2547448572043433E-4</v>
      </c>
      <c r="BB24">
        <f t="shared" si="38"/>
        <v>5.5317825135320699E+18</v>
      </c>
      <c r="BC24">
        <f t="shared" si="57"/>
        <v>3.7588921766056444E+19</v>
      </c>
      <c r="BD24">
        <f t="shared" si="39"/>
        <v>3.1107499093245032E-3</v>
      </c>
      <c r="BE24">
        <f t="shared" si="8"/>
        <v>1.9701416092388527E-2</v>
      </c>
      <c r="BF24">
        <f t="shared" si="40"/>
        <v>50.757772705807753</v>
      </c>
      <c r="BG24" s="1">
        <f t="shared" si="41"/>
        <v>1.2442999637298015E-4</v>
      </c>
      <c r="BI24">
        <f t="shared" si="42"/>
        <v>5.121585435630082E+18</v>
      </c>
      <c r="BJ24">
        <f t="shared" si="58"/>
        <v>3.4801598542085767E+19</v>
      </c>
      <c r="BK24">
        <f t="shared" si="43"/>
        <v>2.8800791409478847E-3</v>
      </c>
      <c r="BL24">
        <f t="shared" si="9"/>
        <v>1.8240501226003274E-2</v>
      </c>
      <c r="BM24">
        <f t="shared" si="44"/>
        <v>54.823054893602432</v>
      </c>
      <c r="BN24" s="1">
        <f t="shared" si="45"/>
        <v>3.4560949691374613E-4</v>
      </c>
      <c r="BP24">
        <f t="shared" si="46"/>
        <v>4.4551181213557908E+18</v>
      </c>
      <c r="BQ24">
        <f t="shared" si="59"/>
        <v>3.0272897770750783E+19</v>
      </c>
      <c r="BR24">
        <f t="shared" si="47"/>
        <v>2.5052970282428175E-3</v>
      </c>
      <c r="BS24">
        <f t="shared" si="10"/>
        <v>1.5866881178871185E-2</v>
      </c>
      <c r="BT24">
        <f t="shared" si="48"/>
        <v>63.024358015085539</v>
      </c>
      <c r="BU24" s="1">
        <f t="shared" si="49"/>
        <v>1.0021188112971271E-4</v>
      </c>
    </row>
    <row r="25" spans="2:73" x14ac:dyDescent="0.35">
      <c r="B25" s="1">
        <f>Digitising!B25</f>
        <v>8.1999999999999904</v>
      </c>
      <c r="C25">
        <f>Digitising!D25</f>
        <v>1.6E-2</v>
      </c>
      <c r="D25">
        <f t="shared" si="11"/>
        <v>3.0000000000000009E-3</v>
      </c>
      <c r="E25" s="2">
        <f t="shared" si="12"/>
        <v>62.5</v>
      </c>
      <c r="F25">
        <f t="shared" si="0"/>
        <v>2.5118864315094952E+21</v>
      </c>
      <c r="G25">
        <f t="shared" si="1"/>
        <v>7.5356592945284874E+18</v>
      </c>
      <c r="H25">
        <f t="shared" si="50"/>
        <v>4.3786328292428251E+19</v>
      </c>
      <c r="I25" s="4">
        <f t="shared" si="13"/>
        <v>0.11726510455071615</v>
      </c>
      <c r="J25" s="4"/>
      <c r="L25">
        <f t="shared" si="14"/>
        <v>9.1050280627410586E+18</v>
      </c>
      <c r="M25">
        <f t="shared" si="51"/>
        <v>5.2905224650539024E+19</v>
      </c>
      <c r="N25">
        <f t="shared" si="15"/>
        <v>3.624776959868156E-3</v>
      </c>
      <c r="O25">
        <f t="shared" si="2"/>
        <v>1.9332143785963495E-2</v>
      </c>
      <c r="P25">
        <f t="shared" si="16"/>
        <v>51.727320625768925</v>
      </c>
      <c r="Q25" s="1">
        <f t="shared" si="17"/>
        <v>1.4499107839472628E-4</v>
      </c>
      <c r="S25">
        <f t="shared" si="18"/>
        <v>8.4298648768392929E+18</v>
      </c>
      <c r="T25">
        <f t="shared" si="52"/>
        <v>4.8982154915907895E+19</v>
      </c>
      <c r="U25">
        <f t="shared" si="19"/>
        <v>3.3559896542669099E-3</v>
      </c>
      <c r="V25">
        <f t="shared" si="3"/>
        <v>1.7898611489423517E-2</v>
      </c>
      <c r="W25">
        <f t="shared" si="20"/>
        <v>55.870255667089637</v>
      </c>
      <c r="X25" s="1">
        <f t="shared" si="21"/>
        <v>4.0271875851202916E-4</v>
      </c>
      <c r="Z25">
        <f t="shared" si="22"/>
        <v>7.332894129250645E+18</v>
      </c>
      <c r="AA25">
        <f t="shared" si="53"/>
        <v>4.2608151075795001E+19</v>
      </c>
      <c r="AB25">
        <f t="shared" si="23"/>
        <v>2.9192777337644239E-3</v>
      </c>
      <c r="AC25">
        <f t="shared" si="4"/>
        <v>1.5569481246743592E-2</v>
      </c>
      <c r="AD25">
        <f t="shared" si="24"/>
        <v>64.228215709444612</v>
      </c>
      <c r="AE25" s="1">
        <f t="shared" si="25"/>
        <v>1.1677110935057697E-4</v>
      </c>
      <c r="AG25">
        <f t="shared" si="26"/>
        <v>8.4594392758963364E+18</v>
      </c>
      <c r="AH25">
        <f t="shared" si="54"/>
        <v>4.915399845282354E+19</v>
      </c>
      <c r="AI25">
        <f t="shared" si="27"/>
        <v>3.36776343459633E-3</v>
      </c>
      <c r="AJ25">
        <f t="shared" si="5"/>
        <v>1.7961404984513756E-2</v>
      </c>
      <c r="AK25">
        <f t="shared" si="28"/>
        <v>55.674931936682881</v>
      </c>
      <c r="AL25" s="1">
        <f t="shared" si="29"/>
        <v>4.041316121515596E-4</v>
      </c>
      <c r="AN25">
        <f t="shared" si="30"/>
        <v>7.8321482963299041E+18</v>
      </c>
      <c r="AO25">
        <f t="shared" si="55"/>
        <v>4.5509092586907091E+19</v>
      </c>
      <c r="AP25">
        <f t="shared" si="31"/>
        <v>3.1180343976073975E-3</v>
      </c>
      <c r="AQ25">
        <f t="shared" si="6"/>
        <v>1.6629516787239451E-2</v>
      </c>
      <c r="AR25">
        <f t="shared" si="32"/>
        <v>60.134038336420176</v>
      </c>
      <c r="AS25" s="1">
        <f t="shared" si="33"/>
        <v>1.122492383138663E-3</v>
      </c>
      <c r="AU25">
        <f t="shared" si="34"/>
        <v>6.8129578706974198E+18</v>
      </c>
      <c r="AV25">
        <f t="shared" si="56"/>
        <v>3.9587035229344981E+19</v>
      </c>
      <c r="AW25">
        <f t="shared" si="35"/>
        <v>2.7122873810036209E-3</v>
      </c>
      <c r="AX25">
        <f t="shared" si="7"/>
        <v>1.4465532698685973E-2</v>
      </c>
      <c r="AY25">
        <f t="shared" si="36"/>
        <v>69.129842697796988</v>
      </c>
      <c r="AZ25" s="1">
        <f t="shared" si="37"/>
        <v>3.2547448572043449E-4</v>
      </c>
      <c r="BB25">
        <f t="shared" si="38"/>
        <v>7.8138504890516173E+18</v>
      </c>
      <c r="BC25">
        <f t="shared" si="57"/>
        <v>4.5402772255108063E+19</v>
      </c>
      <c r="BD25">
        <f t="shared" si="39"/>
        <v>3.1107499093245053E-3</v>
      </c>
      <c r="BE25">
        <f t="shared" si="8"/>
        <v>1.6590666183064023E-2</v>
      </c>
      <c r="BF25">
        <f t="shared" si="40"/>
        <v>60.274855088146708</v>
      </c>
      <c r="BG25" s="1">
        <f t="shared" si="41"/>
        <v>1.2442999637298023E-4</v>
      </c>
      <c r="BI25">
        <f t="shared" si="42"/>
        <v>7.2344317158205184E+18</v>
      </c>
      <c r="BJ25">
        <f t="shared" si="58"/>
        <v>4.2036030257906287E+19</v>
      </c>
      <c r="BK25">
        <f t="shared" si="43"/>
        <v>2.8800791409478864E-3</v>
      </c>
      <c r="BL25">
        <f t="shared" si="9"/>
        <v>1.536042208505539E-2</v>
      </c>
      <c r="BM25">
        <f t="shared" si="44"/>
        <v>65.102377686152892</v>
      </c>
      <c r="BN25" s="1">
        <f t="shared" si="45"/>
        <v>3.4560949691374635E-4</v>
      </c>
      <c r="BP25">
        <f t="shared" si="46"/>
        <v>6.2930216121441976E+18</v>
      </c>
      <c r="BQ25">
        <f t="shared" si="59"/>
        <v>3.6565919382894981E+19</v>
      </c>
      <c r="BR25">
        <f t="shared" si="47"/>
        <v>2.5052970282428192E-3</v>
      </c>
      <c r="BS25">
        <f t="shared" si="10"/>
        <v>1.3361584150628367E-2</v>
      </c>
      <c r="BT25">
        <f t="shared" si="48"/>
        <v>74.841425142914076</v>
      </c>
      <c r="BU25" s="1">
        <f t="shared" si="49"/>
        <v>1.0021188112971279E-4</v>
      </c>
    </row>
    <row r="26" spans="2:73" x14ac:dyDescent="0.35">
      <c r="B26" s="1">
        <f>Digitising!B26</f>
        <v>8.2999999999999901</v>
      </c>
      <c r="C26">
        <f>Digitising!D26</f>
        <v>1.2999999999999999E-2</v>
      </c>
      <c r="D26">
        <f t="shared" si="11"/>
        <v>2E-3</v>
      </c>
      <c r="E26" s="2">
        <f t="shared" si="12"/>
        <v>76.92307692307692</v>
      </c>
      <c r="F26">
        <f t="shared" si="0"/>
        <v>3.548133892335629E+21</v>
      </c>
      <c r="G26">
        <f t="shared" si="1"/>
        <v>7.0962677846712576E+18</v>
      </c>
      <c r="H26">
        <f t="shared" si="50"/>
        <v>5.0882596077099508E+19</v>
      </c>
      <c r="I26" s="4">
        <f t="shared" si="13"/>
        <v>0.13626977144426913</v>
      </c>
      <c r="J26" s="4"/>
      <c r="L26">
        <f t="shared" si="14"/>
        <v>8.5741293223103355E+18</v>
      </c>
      <c r="M26">
        <f t="shared" si="51"/>
        <v>6.1479353972849361E+19</v>
      </c>
      <c r="N26">
        <f t="shared" si="15"/>
        <v>2.4165179732454365E-3</v>
      </c>
      <c r="O26">
        <f t="shared" si="2"/>
        <v>1.5707366826095338E-2</v>
      </c>
      <c r="P26">
        <f t="shared" si="16"/>
        <v>63.664394616330988</v>
      </c>
      <c r="Q26" s="1">
        <f t="shared" si="17"/>
        <v>9.6660718929817479E-5</v>
      </c>
      <c r="S26">
        <f t="shared" si="18"/>
        <v>7.9383337564214333E+18</v>
      </c>
      <c r="T26">
        <f t="shared" si="52"/>
        <v>5.6920488672329327E+19</v>
      </c>
      <c r="U26">
        <f t="shared" si="19"/>
        <v>2.2373264361779392E-3</v>
      </c>
      <c r="V26">
        <f t="shared" si="3"/>
        <v>1.4542621835156606E-2</v>
      </c>
      <c r="W26">
        <f t="shared" si="20"/>
        <v>68.763391590264177</v>
      </c>
      <c r="X26" s="1">
        <f t="shared" si="21"/>
        <v>2.6847917234135268E-4</v>
      </c>
      <c r="Z26">
        <f t="shared" si="22"/>
        <v>6.9053255122068644E+18</v>
      </c>
      <c r="AA26">
        <f t="shared" si="53"/>
        <v>4.951347658800187E+19</v>
      </c>
      <c r="AB26">
        <f t="shared" si="23"/>
        <v>1.9461851558429488E-3</v>
      </c>
      <c r="AC26">
        <f t="shared" si="4"/>
        <v>1.2650203512979168E-2</v>
      </c>
      <c r="AD26">
        <f t="shared" si="24"/>
        <v>79.050111642393361</v>
      </c>
      <c r="AE26" s="1">
        <f t="shared" si="25"/>
        <v>7.7847406233717972E-5</v>
      </c>
      <c r="AG26">
        <f t="shared" si="26"/>
        <v>7.9661837224399196E+18</v>
      </c>
      <c r="AH26">
        <f t="shared" si="54"/>
        <v>5.7120182175263457E+19</v>
      </c>
      <c r="AI26">
        <f t="shared" si="27"/>
        <v>2.2451756230642194E-3</v>
      </c>
      <c r="AJ26">
        <f t="shared" si="5"/>
        <v>1.4593641549917425E-2</v>
      </c>
      <c r="AK26">
        <f t="shared" si="28"/>
        <v>68.522993152840471</v>
      </c>
      <c r="AL26" s="1">
        <f t="shared" si="29"/>
        <v>2.6942107476770634E-4</v>
      </c>
      <c r="AN26">
        <f t="shared" si="30"/>
        <v>7.3754690157460736E+18</v>
      </c>
      <c r="AO26">
        <f t="shared" si="55"/>
        <v>5.2884561602653168E+19</v>
      </c>
      <c r="AP26">
        <f t="shared" si="31"/>
        <v>2.078689598404931E-3</v>
      </c>
      <c r="AQ26">
        <f t="shared" si="6"/>
        <v>1.3511482389632052E-2</v>
      </c>
      <c r="AR26">
        <f t="shared" si="32"/>
        <v>74.011124106363297</v>
      </c>
      <c r="AS26" s="1">
        <f t="shared" si="33"/>
        <v>7.4832825542577508E-4</v>
      </c>
      <c r="AU26">
        <f t="shared" si="34"/>
        <v>6.415705854862122E+18</v>
      </c>
      <c r="AV26">
        <f t="shared" si="56"/>
        <v>4.6002741084207104E+19</v>
      </c>
      <c r="AW26">
        <f t="shared" si="35"/>
        <v>1.8081915873357467E-3</v>
      </c>
      <c r="AX26">
        <f t="shared" si="7"/>
        <v>1.1753245317682353E-2</v>
      </c>
      <c r="AY26">
        <f t="shared" si="36"/>
        <v>85.082883320365511</v>
      </c>
      <c r="AZ26" s="1">
        <f t="shared" si="37"/>
        <v>2.1698299048028959E-4</v>
      </c>
      <c r="BB26">
        <f t="shared" si="38"/>
        <v>7.3582381225695058E+18</v>
      </c>
      <c r="BC26">
        <f t="shared" si="57"/>
        <v>5.276101037767757E+19</v>
      </c>
      <c r="BD26">
        <f t="shared" si="39"/>
        <v>2.0738332728830028E-3</v>
      </c>
      <c r="BE26">
        <f t="shared" si="8"/>
        <v>1.3479916273739519E-2</v>
      </c>
      <c r="BF26">
        <f t="shared" si="40"/>
        <v>74.184437031565182</v>
      </c>
      <c r="BG26" s="1">
        <f t="shared" si="41"/>
        <v>8.2953330915320133E-5</v>
      </c>
      <c r="BI26">
        <f t="shared" si="42"/>
        <v>6.8126042750707169E+18</v>
      </c>
      <c r="BJ26">
        <f t="shared" si="58"/>
        <v>4.8848634532977E+19</v>
      </c>
      <c r="BK26">
        <f t="shared" si="43"/>
        <v>1.9200527606319235E-3</v>
      </c>
      <c r="BL26">
        <f t="shared" si="9"/>
        <v>1.2480342944107504E-2</v>
      </c>
      <c r="BM26">
        <f t="shared" si="44"/>
        <v>80.12600330603432</v>
      </c>
      <c r="BN26" s="1">
        <f t="shared" si="45"/>
        <v>2.3040633127583083E-4</v>
      </c>
      <c r="BP26">
        <f t="shared" si="46"/>
        <v>5.9260861975173827E+18</v>
      </c>
      <c r="BQ26">
        <f t="shared" si="59"/>
        <v>4.2492005580412363E+19</v>
      </c>
      <c r="BR26">
        <f t="shared" si="47"/>
        <v>1.6701980188285454E-3</v>
      </c>
      <c r="BS26">
        <f t="shared" si="10"/>
        <v>1.0856287122385547E-2</v>
      </c>
      <c r="BT26">
        <f t="shared" si="48"/>
        <v>92.112523252817326</v>
      </c>
      <c r="BU26" s="1">
        <f t="shared" si="49"/>
        <v>6.6807920753141835E-5</v>
      </c>
    </row>
    <row r="27" spans="2:73" x14ac:dyDescent="0.35">
      <c r="B27" s="1">
        <f>Digitising!B27</f>
        <v>8.3999999999999897</v>
      </c>
      <c r="C27">
        <f>Digitising!D27</f>
        <v>1.0999999999999999E-2</v>
      </c>
      <c r="D27">
        <f t="shared" si="11"/>
        <v>2E-3</v>
      </c>
      <c r="E27" s="2">
        <f t="shared" si="12"/>
        <v>90.909090909090921</v>
      </c>
      <c r="F27">
        <f t="shared" si="0"/>
        <v>5.0118723362725382E+21</v>
      </c>
      <c r="G27">
        <f t="shared" si="1"/>
        <v>1.0023744672545077E+19</v>
      </c>
      <c r="H27">
        <f t="shared" si="50"/>
        <v>6.0906340749644587E+19</v>
      </c>
      <c r="I27" s="4">
        <f t="shared" si="13"/>
        <v>0.1631145769544618</v>
      </c>
      <c r="J27" s="4"/>
      <c r="L27">
        <f t="shared" si="14"/>
        <v>1.2111279580214186E+19</v>
      </c>
      <c r="M27">
        <f t="shared" si="51"/>
        <v>7.3590633553063543E+19</v>
      </c>
      <c r="N27">
        <f t="shared" si="15"/>
        <v>2.4165179732454369E-3</v>
      </c>
      <c r="O27">
        <f t="shared" si="2"/>
        <v>1.3290848852849901E-2</v>
      </c>
      <c r="P27">
        <f t="shared" si="16"/>
        <v>75.239739092027534</v>
      </c>
      <c r="Q27" s="1">
        <f t="shared" si="17"/>
        <v>9.6660718929817492E-5</v>
      </c>
      <c r="S27">
        <f t="shared" si="18"/>
        <v>1.1213194472691442E+19</v>
      </c>
      <c r="T27">
        <f t="shared" si="52"/>
        <v>6.8133683145020768E+19</v>
      </c>
      <c r="U27">
        <f t="shared" si="19"/>
        <v>2.2373264361779397E-3</v>
      </c>
      <c r="V27">
        <f t="shared" si="3"/>
        <v>1.2305295398978667E-2</v>
      </c>
      <c r="W27">
        <f t="shared" si="20"/>
        <v>81.265826424857664</v>
      </c>
      <c r="X27" s="1">
        <f t="shared" si="21"/>
        <v>2.6847917234135274E-4</v>
      </c>
      <c r="Z27">
        <f t="shared" si="22"/>
        <v>9.7540315438335345E+18</v>
      </c>
      <c r="AA27">
        <f t="shared" si="53"/>
        <v>5.9267508131835404E+19</v>
      </c>
      <c r="AB27">
        <f t="shared" si="23"/>
        <v>1.946185155842949E-3</v>
      </c>
      <c r="AC27">
        <f t="shared" si="4"/>
        <v>1.0704018357136219E-2</v>
      </c>
      <c r="AD27">
        <f t="shared" si="24"/>
        <v>93.42285921373761</v>
      </c>
      <c r="AE27" s="1">
        <f t="shared" si="25"/>
        <v>7.7847406233717972E-5</v>
      </c>
      <c r="AG27">
        <f t="shared" si="26"/>
        <v>1.1252533595309021E+19</v>
      </c>
      <c r="AH27">
        <f t="shared" si="54"/>
        <v>6.8372715770572481E+19</v>
      </c>
      <c r="AI27">
        <f t="shared" si="27"/>
        <v>2.2451756230642194E-3</v>
      </c>
      <c r="AJ27">
        <f t="shared" si="5"/>
        <v>1.2348465926853205E-2</v>
      </c>
      <c r="AK27">
        <f t="shared" si="28"/>
        <v>80.981719180629668</v>
      </c>
      <c r="AL27" s="1">
        <f t="shared" si="29"/>
        <v>2.6942107476770634E-4</v>
      </c>
      <c r="AN27">
        <f t="shared" si="30"/>
        <v>1.0418126893943146E+19</v>
      </c>
      <c r="AO27">
        <f t="shared" si="55"/>
        <v>6.3302688496596312E+19</v>
      </c>
      <c r="AP27">
        <f t="shared" si="31"/>
        <v>2.078689598404931E-3</v>
      </c>
      <c r="AQ27">
        <f t="shared" si="6"/>
        <v>1.1432792791227121E-2</v>
      </c>
      <c r="AR27">
        <f t="shared" si="32"/>
        <v>87.467692125702087</v>
      </c>
      <c r="AS27" s="1">
        <f t="shared" si="33"/>
        <v>7.4832825542577508E-4</v>
      </c>
      <c r="AU27">
        <f t="shared" si="34"/>
        <v>9.0624253952487598E+18</v>
      </c>
      <c r="AV27">
        <f t="shared" si="56"/>
        <v>5.5065166479455863E+19</v>
      </c>
      <c r="AW27">
        <f t="shared" si="35"/>
        <v>1.8081915873357471E-3</v>
      </c>
      <c r="AX27">
        <f t="shared" si="7"/>
        <v>9.9450537303466067E-3</v>
      </c>
      <c r="AY27">
        <f t="shared" si="36"/>
        <v>100.55249846952289</v>
      </c>
      <c r="AZ27" s="1">
        <f t="shared" si="37"/>
        <v>2.1698299048028964E-4</v>
      </c>
      <c r="BB27">
        <f t="shared" si="38"/>
        <v>1.039378761040386E+19</v>
      </c>
      <c r="BC27">
        <f t="shared" si="57"/>
        <v>6.3154797988081435E+19</v>
      </c>
      <c r="BD27">
        <f t="shared" si="39"/>
        <v>2.0738332728830028E-3</v>
      </c>
      <c r="BE27">
        <f t="shared" si="8"/>
        <v>1.1406083000856515E-2</v>
      </c>
      <c r="BF27">
        <f t="shared" si="40"/>
        <v>87.672516491849763</v>
      </c>
      <c r="BG27" s="1">
        <f t="shared" si="41"/>
        <v>8.2953330915320133E-5</v>
      </c>
      <c r="BI27">
        <f t="shared" si="42"/>
        <v>9.6230593151948575E+18</v>
      </c>
      <c r="BJ27">
        <f t="shared" si="58"/>
        <v>5.8471693848171856E+19</v>
      </c>
      <c r="BK27">
        <f t="shared" si="43"/>
        <v>1.920052760631924E-3</v>
      </c>
      <c r="BL27">
        <f t="shared" si="9"/>
        <v>1.056029018347558E-2</v>
      </c>
      <c r="BM27">
        <f t="shared" si="44"/>
        <v>94.694367543495105</v>
      </c>
      <c r="BN27" s="1">
        <f t="shared" si="45"/>
        <v>2.3040633127583088E-4</v>
      </c>
      <c r="BP27">
        <f t="shared" si="46"/>
        <v>8.3708192466639872E+18</v>
      </c>
      <c r="BQ27">
        <f t="shared" si="59"/>
        <v>5.0862824827076346E+19</v>
      </c>
      <c r="BR27">
        <f t="shared" si="47"/>
        <v>1.6701980188285456E-3</v>
      </c>
      <c r="BS27">
        <f t="shared" si="10"/>
        <v>9.1860891035570012E-3</v>
      </c>
      <c r="BT27">
        <f t="shared" si="48"/>
        <v>108.86025475332957</v>
      </c>
      <c r="BU27" s="1">
        <f t="shared" si="49"/>
        <v>6.6807920753141835E-5</v>
      </c>
    </row>
    <row r="28" spans="2:73" x14ac:dyDescent="0.35">
      <c r="B28" s="1">
        <f>Digitising!B28</f>
        <v>8.4999999999999893</v>
      </c>
      <c r="C28">
        <f>Digitising!D28</f>
        <v>8.9999999999999993E-3</v>
      </c>
      <c r="D28">
        <f t="shared" si="11"/>
        <v>1.6999999999999993E-3</v>
      </c>
      <c r="E28" s="2">
        <f t="shared" si="12"/>
        <v>111.11111111111111</v>
      </c>
      <c r="F28">
        <f t="shared" si="0"/>
        <v>7.0794578438411591E+21</v>
      </c>
      <c r="G28">
        <f t="shared" si="1"/>
        <v>1.2035078334529966E+19</v>
      </c>
      <c r="H28">
        <f t="shared" si="50"/>
        <v>7.2941419084174557E+19</v>
      </c>
      <c r="I28" s="4">
        <f t="shared" si="13"/>
        <v>0.19534597826651845</v>
      </c>
      <c r="J28" s="4"/>
      <c r="L28">
        <f t="shared" si="14"/>
        <v>1.4541491552404208E+19</v>
      </c>
      <c r="M28">
        <f t="shared" si="51"/>
        <v>8.8132125105467752E+19</v>
      </c>
      <c r="N28">
        <f t="shared" si="15"/>
        <v>2.0540402772586202E-3</v>
      </c>
      <c r="O28">
        <f t="shared" si="2"/>
        <v>1.0874330879604464E-2</v>
      </c>
      <c r="P28">
        <f t="shared" si="16"/>
        <v>91.959681112478108</v>
      </c>
      <c r="Q28" s="1">
        <f t="shared" si="17"/>
        <v>8.2161611090344818E-5</v>
      </c>
      <c r="S28">
        <f t="shared" si="18"/>
        <v>1.3463199459658129E+19</v>
      </c>
      <c r="T28">
        <f t="shared" si="52"/>
        <v>8.1596882604678906E+19</v>
      </c>
      <c r="U28">
        <f t="shared" si="19"/>
        <v>1.9017274707512479E-3</v>
      </c>
      <c r="V28">
        <f t="shared" si="3"/>
        <v>1.0067968962800726E-2</v>
      </c>
      <c r="W28">
        <f t="shared" si="20"/>
        <v>99.324898963714929</v>
      </c>
      <c r="X28" s="1">
        <f t="shared" si="21"/>
        <v>2.2820729649014973E-4</v>
      </c>
      <c r="Z28">
        <f t="shared" si="22"/>
        <v>1.1711245402034649E+19</v>
      </c>
      <c r="AA28">
        <f t="shared" si="53"/>
        <v>7.0978753533870055E+19</v>
      </c>
      <c r="AB28">
        <f t="shared" si="23"/>
        <v>1.6542573824665059E-3</v>
      </c>
      <c r="AC28">
        <f t="shared" si="4"/>
        <v>8.7578332012932698E-3</v>
      </c>
      <c r="AD28">
        <f t="shared" si="24"/>
        <v>114.1834945945682</v>
      </c>
      <c r="AE28" s="1">
        <f t="shared" si="25"/>
        <v>6.6170295298660252E-5</v>
      </c>
      <c r="AG28">
        <f t="shared" si="26"/>
        <v>1.3510432249177502E+19</v>
      </c>
      <c r="AH28">
        <f t="shared" si="54"/>
        <v>8.1883148019749978E+19</v>
      </c>
      <c r="AI28">
        <f t="shared" si="27"/>
        <v>1.9083992796045857E-3</v>
      </c>
      <c r="AJ28">
        <f t="shared" si="5"/>
        <v>1.0103290303788986E-2</v>
      </c>
      <c r="AK28">
        <f t="shared" si="28"/>
        <v>98.977656776325134</v>
      </c>
      <c r="AL28" s="1">
        <f t="shared" si="29"/>
        <v>2.2900791355255027E-4</v>
      </c>
      <c r="AN28">
        <f t="shared" si="30"/>
        <v>1.2508596074987991E+19</v>
      </c>
      <c r="AO28">
        <f t="shared" si="55"/>
        <v>7.5811284571584299E+19</v>
      </c>
      <c r="AP28">
        <f t="shared" si="31"/>
        <v>1.7668861586441907E-3</v>
      </c>
      <c r="AQ28">
        <f t="shared" si="6"/>
        <v>9.3541031928221895E-3</v>
      </c>
      <c r="AR28">
        <f t="shared" si="32"/>
        <v>106.90495704252477</v>
      </c>
      <c r="AS28" s="1">
        <f t="shared" si="33"/>
        <v>6.3607901711190868E-4</v>
      </c>
      <c r="AU28">
        <f t="shared" si="34"/>
        <v>1.0880863698711898E+19</v>
      </c>
      <c r="AV28">
        <f t="shared" si="56"/>
        <v>6.5946030178167759E+19</v>
      </c>
      <c r="AW28">
        <f t="shared" si="35"/>
        <v>1.5369628492353843E-3</v>
      </c>
      <c r="AX28">
        <f t="shared" si="7"/>
        <v>8.13686214301086E-3</v>
      </c>
      <c r="AY28">
        <f t="shared" si="36"/>
        <v>122.89749812941686</v>
      </c>
      <c r="AZ28" s="1">
        <f t="shared" si="37"/>
        <v>1.8443554190824611E-4</v>
      </c>
      <c r="BB28">
        <f t="shared" si="38"/>
        <v>1.24793729459508E+19</v>
      </c>
      <c r="BC28">
        <f t="shared" si="57"/>
        <v>7.5634170934032237E+19</v>
      </c>
      <c r="BD28">
        <f t="shared" si="39"/>
        <v>1.7627582819505518E-3</v>
      </c>
      <c r="BE28">
        <f t="shared" si="8"/>
        <v>9.3322497279735121E-3</v>
      </c>
      <c r="BF28">
        <f t="shared" si="40"/>
        <v>107.15529793448304</v>
      </c>
      <c r="BG28" s="1">
        <f t="shared" si="41"/>
        <v>7.0510331278022091E-5</v>
      </c>
      <c r="BI28">
        <f t="shared" si="42"/>
        <v>1.1553992690317859E+19</v>
      </c>
      <c r="BJ28">
        <f t="shared" si="58"/>
        <v>7.0025686538489717E+19</v>
      </c>
      <c r="BK28">
        <f t="shared" si="43"/>
        <v>1.6320448465371347E-3</v>
      </c>
      <c r="BL28">
        <f t="shared" si="9"/>
        <v>8.6402374228436562E-3</v>
      </c>
      <c r="BM28">
        <f t="shared" si="44"/>
        <v>115.73756033093848</v>
      </c>
      <c r="BN28" s="1">
        <f t="shared" si="45"/>
        <v>1.9584538158445616E-4</v>
      </c>
      <c r="BP28">
        <f t="shared" si="46"/>
        <v>1.0050481995389149E+19</v>
      </c>
      <c r="BQ28">
        <f t="shared" si="59"/>
        <v>6.0913306822465495E+19</v>
      </c>
      <c r="BR28">
        <f t="shared" si="47"/>
        <v>1.4196683160042629E-3</v>
      </c>
      <c r="BS28">
        <f t="shared" si="10"/>
        <v>7.5158910847284554E-3</v>
      </c>
      <c r="BT28">
        <f t="shared" si="48"/>
        <v>133.05142247629169</v>
      </c>
      <c r="BU28" s="1">
        <f t="shared" si="49"/>
        <v>5.6786732640170531E-5</v>
      </c>
    </row>
    <row r="29" spans="2:73" x14ac:dyDescent="0.35">
      <c r="B29" s="1">
        <f>Digitising!B29</f>
        <v>8.5999999999999908</v>
      </c>
      <c r="C29">
        <f>Digitising!D29</f>
        <v>7.3000000000000001E-3</v>
      </c>
      <c r="D29">
        <f t="shared" si="11"/>
        <v>1.2999999999999999E-3</v>
      </c>
      <c r="E29" s="2">
        <f t="shared" si="12"/>
        <v>136.98630136986301</v>
      </c>
      <c r="F29">
        <f t="shared" si="0"/>
        <v>9.9999999999997462E+21</v>
      </c>
      <c r="G29">
        <f t="shared" si="1"/>
        <v>1.299999999999967E+19</v>
      </c>
      <c r="H29">
        <f t="shared" si="50"/>
        <v>8.594141908417423E+19</v>
      </c>
      <c r="I29" s="4">
        <f t="shared" si="13"/>
        <v>0.23016155697817048</v>
      </c>
      <c r="J29" s="4"/>
      <c r="L29">
        <f t="shared" si="14"/>
        <v>1.5707366826094938E+19</v>
      </c>
      <c r="M29">
        <f t="shared" si="51"/>
        <v>1.0383949193156269E+20</v>
      </c>
      <c r="N29">
        <f t="shared" si="15"/>
        <v>1.5707366826095337E-3</v>
      </c>
      <c r="O29">
        <f t="shared" si="2"/>
        <v>8.8202906023458431E-3</v>
      </c>
      <c r="P29">
        <f t="shared" si="16"/>
        <v>113.37494931675383</v>
      </c>
      <c r="Q29" s="1">
        <f t="shared" si="17"/>
        <v>6.2829467304381352E-5</v>
      </c>
      <c r="S29">
        <f t="shared" si="18"/>
        <v>1.4542621835156238E+19</v>
      </c>
      <c r="T29">
        <f t="shared" si="52"/>
        <v>9.6139504439835148E+19</v>
      </c>
      <c r="U29">
        <f t="shared" si="19"/>
        <v>1.4542621835156608E-3</v>
      </c>
      <c r="V29">
        <f t="shared" si="3"/>
        <v>8.1662414920494787E-3</v>
      </c>
      <c r="W29">
        <f t="shared" si="20"/>
        <v>122.45535488677183</v>
      </c>
      <c r="X29" s="1">
        <f t="shared" si="21"/>
        <v>1.7451146202187927E-4</v>
      </c>
      <c r="Z29">
        <f t="shared" si="22"/>
        <v>1.2650203512978846E+19</v>
      </c>
      <c r="AA29">
        <f t="shared" si="53"/>
        <v>8.3628957046848897E+19</v>
      </c>
      <c r="AB29">
        <f t="shared" si="23"/>
        <v>1.2650203512979167E-3</v>
      </c>
      <c r="AC29">
        <f t="shared" si="4"/>
        <v>7.1035758188267633E-3</v>
      </c>
      <c r="AD29">
        <f t="shared" si="24"/>
        <v>140.77417141796079</v>
      </c>
      <c r="AE29" s="1">
        <f t="shared" si="25"/>
        <v>5.0600814051916679E-5</v>
      </c>
      <c r="AG29">
        <f t="shared" si="26"/>
        <v>1.4593641549917057E+19</v>
      </c>
      <c r="AH29">
        <f t="shared" si="54"/>
        <v>9.6476789569667039E+19</v>
      </c>
      <c r="AI29">
        <f t="shared" si="27"/>
        <v>1.4593641549917426E-3</v>
      </c>
      <c r="AJ29">
        <f t="shared" si="5"/>
        <v>8.1948910241844003E-3</v>
      </c>
      <c r="AK29">
        <f t="shared" si="28"/>
        <v>122.02724808040085</v>
      </c>
      <c r="AL29" s="1">
        <f t="shared" si="29"/>
        <v>1.7512369859900911E-4</v>
      </c>
      <c r="AN29">
        <f t="shared" si="30"/>
        <v>1.3511482389631709E+19</v>
      </c>
      <c r="AO29">
        <f t="shared" si="55"/>
        <v>8.9322766961216012E+19</v>
      </c>
      <c r="AP29">
        <f t="shared" si="31"/>
        <v>1.3511482389632053E-3</v>
      </c>
      <c r="AQ29">
        <f t="shared" si="6"/>
        <v>7.5872170341779992E-3</v>
      </c>
      <c r="AR29">
        <f t="shared" si="32"/>
        <v>131.800631970236</v>
      </c>
      <c r="AS29" s="1">
        <f t="shared" si="33"/>
        <v>4.8641336602675388E-4</v>
      </c>
      <c r="AU29">
        <f t="shared" si="34"/>
        <v>1.1753245317682055E+19</v>
      </c>
      <c r="AV29">
        <f t="shared" si="56"/>
        <v>7.769927549584982E+19</v>
      </c>
      <c r="AW29">
        <f t="shared" si="35"/>
        <v>1.1753245317682353E-3</v>
      </c>
      <c r="AX29">
        <f t="shared" si="7"/>
        <v>6.5998992937754764E-3</v>
      </c>
      <c r="AY29">
        <f t="shared" si="36"/>
        <v>151.51746344722625</v>
      </c>
      <c r="AZ29" s="1">
        <f t="shared" si="37"/>
        <v>1.4103894381218822E-4</v>
      </c>
      <c r="BB29">
        <f t="shared" si="38"/>
        <v>1.3479916273739176E+19</v>
      </c>
      <c r="BC29">
        <f t="shared" si="57"/>
        <v>8.9114087207771406E+19</v>
      </c>
      <c r="BD29">
        <f t="shared" si="39"/>
        <v>1.3479916273739518E-3</v>
      </c>
      <c r="BE29">
        <f t="shared" si="8"/>
        <v>7.569491446022961E-3</v>
      </c>
      <c r="BF29">
        <f t="shared" si="40"/>
        <v>132.10927142607497</v>
      </c>
      <c r="BG29" s="1">
        <f t="shared" si="41"/>
        <v>5.3919665094958081E-5</v>
      </c>
      <c r="BI29">
        <f t="shared" si="42"/>
        <v>1.2480342944107188E+19</v>
      </c>
      <c r="BJ29">
        <f t="shared" si="58"/>
        <v>8.2506029482596909E+19</v>
      </c>
      <c r="BK29">
        <f t="shared" si="43"/>
        <v>1.2480342944107504E-3</v>
      </c>
      <c r="BL29">
        <f t="shared" si="9"/>
        <v>7.0081925763065215E-3</v>
      </c>
      <c r="BM29">
        <f t="shared" si="44"/>
        <v>142.69014287375975</v>
      </c>
      <c r="BN29" s="1">
        <f t="shared" si="45"/>
        <v>1.4976411532929005E-4</v>
      </c>
      <c r="BP29">
        <f t="shared" si="46"/>
        <v>1.0856287122385271E+19</v>
      </c>
      <c r="BQ29">
        <f t="shared" si="59"/>
        <v>7.1769593944850768E+19</v>
      </c>
      <c r="BR29">
        <f t="shared" si="47"/>
        <v>1.0856287122385545E-3</v>
      </c>
      <c r="BS29">
        <f t="shared" si="10"/>
        <v>6.096222768724192E-3</v>
      </c>
      <c r="BT29">
        <f t="shared" si="48"/>
        <v>164.03600031323631</v>
      </c>
      <c r="BU29" s="1">
        <f t="shared" si="49"/>
        <v>4.3425148489542187E-5</v>
      </c>
    </row>
    <row r="30" spans="2:73" x14ac:dyDescent="0.35">
      <c r="B30" s="1">
        <f>Digitising!B30</f>
        <v>8.6999999999999904</v>
      </c>
      <c r="C30">
        <f>Digitising!D30</f>
        <v>6.0000000000000001E-3</v>
      </c>
      <c r="D30">
        <f t="shared" si="11"/>
        <v>1.2000000000000005E-3</v>
      </c>
      <c r="E30" s="2">
        <f t="shared" si="12"/>
        <v>166.66666666666666</v>
      </c>
      <c r="F30">
        <f t="shared" si="0"/>
        <v>1.4125375446227064E+22</v>
      </c>
      <c r="G30">
        <f t="shared" si="1"/>
        <v>1.6950450535472484E+19</v>
      </c>
      <c r="H30">
        <f t="shared" si="50"/>
        <v>1.0289186961964671E+20</v>
      </c>
      <c r="I30" s="4">
        <f t="shared" si="13"/>
        <v>0.27555692196399517</v>
      </c>
      <c r="J30" s="4"/>
      <c r="L30">
        <f t="shared" si="14"/>
        <v>2.0480534186788495E+19</v>
      </c>
      <c r="M30">
        <f t="shared" si="51"/>
        <v>1.2432002611835119E+20</v>
      </c>
      <c r="N30">
        <f t="shared" si="15"/>
        <v>1.4499107839472626E-3</v>
      </c>
      <c r="O30">
        <f t="shared" si="2"/>
        <v>7.2495539197363094E-3</v>
      </c>
      <c r="P30">
        <f t="shared" si="16"/>
        <v>137.93952166871716</v>
      </c>
      <c r="Q30" s="1">
        <f t="shared" si="17"/>
        <v>5.7996431357890513E-5</v>
      </c>
      <c r="S30">
        <f t="shared" si="18"/>
        <v>1.896184554406955E+19</v>
      </c>
      <c r="T30">
        <f t="shared" si="52"/>
        <v>1.1510134998390469E+20</v>
      </c>
      <c r="U30">
        <f t="shared" si="19"/>
        <v>1.3423958617067642E-3</v>
      </c>
      <c r="V30">
        <f t="shared" si="3"/>
        <v>6.7119793085338181E-3</v>
      </c>
      <c r="W30">
        <f t="shared" si="20"/>
        <v>148.98734844557239</v>
      </c>
      <c r="X30" s="1">
        <f t="shared" si="21"/>
        <v>1.610875034048117E-4</v>
      </c>
      <c r="Z30">
        <f t="shared" si="22"/>
        <v>1.6494357608493357E+19</v>
      </c>
      <c r="AA30">
        <f t="shared" si="53"/>
        <v>1.0012331465534225E+20</v>
      </c>
      <c r="AB30">
        <f t="shared" si="23"/>
        <v>1.1677110935057698E-3</v>
      </c>
      <c r="AC30">
        <f t="shared" si="4"/>
        <v>5.8385554675288468E-3</v>
      </c>
      <c r="AD30">
        <f t="shared" si="24"/>
        <v>171.27524189185229</v>
      </c>
      <c r="AE30" s="1">
        <f t="shared" si="25"/>
        <v>4.6708443740230806E-5</v>
      </c>
      <c r="AG30">
        <f t="shared" si="26"/>
        <v>1.9028369171099333E+19</v>
      </c>
      <c r="AH30">
        <f t="shared" si="54"/>
        <v>1.1550515874076638E+20</v>
      </c>
      <c r="AI30">
        <f t="shared" si="27"/>
        <v>1.3471053738385321E-3</v>
      </c>
      <c r="AJ30">
        <f t="shared" si="5"/>
        <v>6.7355268691926574E-3</v>
      </c>
      <c r="AK30">
        <f t="shared" si="28"/>
        <v>148.46648516448769</v>
      </c>
      <c r="AL30" s="1">
        <f t="shared" si="29"/>
        <v>1.6165264486062383E-4</v>
      </c>
      <c r="AN30">
        <f t="shared" si="30"/>
        <v>1.7617362608181975E+19</v>
      </c>
      <c r="AO30">
        <f t="shared" si="55"/>
        <v>1.0694012956939798E+20</v>
      </c>
      <c r="AP30">
        <f t="shared" si="31"/>
        <v>1.2472137590429592E-3</v>
      </c>
      <c r="AQ30">
        <f t="shared" si="6"/>
        <v>6.2360687952147942E-3</v>
      </c>
      <c r="AR30">
        <f t="shared" si="32"/>
        <v>160.35743556378713</v>
      </c>
      <c r="AS30" s="1">
        <f t="shared" si="33"/>
        <v>4.489969532554653E-4</v>
      </c>
      <c r="AU30">
        <f t="shared" si="34"/>
        <v>1.5324831029896026E+19</v>
      </c>
      <c r="AV30">
        <f t="shared" si="56"/>
        <v>9.302410652574584E+19</v>
      </c>
      <c r="AW30">
        <f t="shared" si="35"/>
        <v>1.0849149524014487E-3</v>
      </c>
      <c r="AX30">
        <f t="shared" si="7"/>
        <v>5.4245747620072409E-3</v>
      </c>
      <c r="AY30">
        <f t="shared" si="36"/>
        <v>184.34624719412525</v>
      </c>
      <c r="AZ30" s="1">
        <f t="shared" si="37"/>
        <v>1.3018979428817384E-4</v>
      </c>
      <c r="BB30">
        <f t="shared" si="38"/>
        <v>1.7576204155410176E+19</v>
      </c>
      <c r="BC30">
        <f t="shared" si="57"/>
        <v>1.0669029136318158E+20</v>
      </c>
      <c r="BD30">
        <f t="shared" si="39"/>
        <v>1.2442999637298023E-3</v>
      </c>
      <c r="BE30">
        <f t="shared" si="8"/>
        <v>6.221499818649009E-3</v>
      </c>
      <c r="BF30">
        <f t="shared" si="40"/>
        <v>160.73294690172455</v>
      </c>
      <c r="BG30" s="1">
        <f t="shared" si="41"/>
        <v>4.9771998549192099E-5</v>
      </c>
      <c r="BI30">
        <f t="shared" si="42"/>
        <v>1.6272879672294406E+19</v>
      </c>
      <c r="BJ30">
        <f t="shared" si="58"/>
        <v>9.8778909154891317E+19</v>
      </c>
      <c r="BK30">
        <f t="shared" si="43"/>
        <v>1.1520316563791548E-3</v>
      </c>
      <c r="BL30">
        <f t="shared" si="9"/>
        <v>5.7601582818957711E-3</v>
      </c>
      <c r="BM30">
        <f t="shared" si="44"/>
        <v>173.60634049640771</v>
      </c>
      <c r="BN30" s="1">
        <f t="shared" si="45"/>
        <v>1.3824379876549857E-4</v>
      </c>
      <c r="BP30">
        <f t="shared" si="46"/>
        <v>1.4155304451298701E+19</v>
      </c>
      <c r="BQ30">
        <f t="shared" si="59"/>
        <v>8.5924898396149465E+19</v>
      </c>
      <c r="BR30">
        <f t="shared" si="47"/>
        <v>1.0021188112971278E-3</v>
      </c>
      <c r="BS30">
        <f t="shared" si="10"/>
        <v>5.0105940564856375E-3</v>
      </c>
      <c r="BT30">
        <f t="shared" si="48"/>
        <v>199.57713371443754</v>
      </c>
      <c r="BU30" s="1">
        <f t="shared" si="49"/>
        <v>4.008475245188512E-5</v>
      </c>
    </row>
    <row r="31" spans="2:73" x14ac:dyDescent="0.35">
      <c r="B31" s="1">
        <f>Digitising!B31</f>
        <v>8.7999999999999901</v>
      </c>
      <c r="C31">
        <f>Digitising!D31</f>
        <v>4.7999999999999996E-3</v>
      </c>
      <c r="D31">
        <f t="shared" si="11"/>
        <v>9.9999999999999959E-4</v>
      </c>
      <c r="E31" s="2">
        <f t="shared" si="12"/>
        <v>208.33333333333334</v>
      </c>
      <c r="F31">
        <f t="shared" si="0"/>
        <v>1.995262314968809E+22</v>
      </c>
      <c r="G31">
        <f t="shared" si="1"/>
        <v>1.9952623149688082E+19</v>
      </c>
      <c r="H31">
        <f t="shared" si="50"/>
        <v>1.2284449276933479E+20</v>
      </c>
      <c r="I31" s="4">
        <f t="shared" si="13"/>
        <v>0.32899246979260388</v>
      </c>
      <c r="J31" s="4"/>
      <c r="L31">
        <f t="shared" si="14"/>
        <v>2.410793622730711E+19</v>
      </c>
      <c r="M31">
        <f t="shared" si="51"/>
        <v>1.4842796234565832E+20</v>
      </c>
      <c r="N31">
        <f t="shared" si="15"/>
        <v>1.2082589866227178E-3</v>
      </c>
      <c r="O31">
        <f t="shared" si="2"/>
        <v>5.7996431357890468E-3</v>
      </c>
      <c r="P31">
        <f t="shared" si="16"/>
        <v>172.42440208589645</v>
      </c>
      <c r="Q31" s="1">
        <f t="shared" si="17"/>
        <v>4.8330359464908719E-5</v>
      </c>
      <c r="S31">
        <f t="shared" si="18"/>
        <v>2.2320265621946544E+19</v>
      </c>
      <c r="T31">
        <f t="shared" si="52"/>
        <v>1.3742161560585124E+20</v>
      </c>
      <c r="U31">
        <f t="shared" si="19"/>
        <v>1.1186632180889692E-3</v>
      </c>
      <c r="V31">
        <f t="shared" si="3"/>
        <v>5.3695834468270543E-3</v>
      </c>
      <c r="W31">
        <f t="shared" si="20"/>
        <v>186.23418555696549</v>
      </c>
      <c r="X31" s="1">
        <f t="shared" si="21"/>
        <v>1.3423958617067629E-4</v>
      </c>
      <c r="Z31">
        <f t="shared" si="22"/>
        <v>1.9415749497025663E+19</v>
      </c>
      <c r="AA31">
        <f t="shared" si="53"/>
        <v>1.1953906415236791E+20</v>
      </c>
      <c r="AB31">
        <f t="shared" si="23"/>
        <v>9.7309257792147397E-4</v>
      </c>
      <c r="AC31">
        <f t="shared" si="4"/>
        <v>4.6708443740230768E-3</v>
      </c>
      <c r="AD31">
        <f t="shared" si="24"/>
        <v>214.09405236481541</v>
      </c>
      <c r="AE31" s="1">
        <f t="shared" si="25"/>
        <v>3.8923703116858966E-5</v>
      </c>
      <c r="AG31">
        <f t="shared" si="26"/>
        <v>2.2398571555933254E+19</v>
      </c>
      <c r="AH31">
        <f t="shared" si="54"/>
        <v>1.3790373029669963E+20</v>
      </c>
      <c r="AI31">
        <f t="shared" si="27"/>
        <v>1.1225878115321093E-3</v>
      </c>
      <c r="AJ31">
        <f t="shared" si="5"/>
        <v>5.3884214953541258E-3</v>
      </c>
      <c r="AK31">
        <f t="shared" si="28"/>
        <v>185.58310645560965</v>
      </c>
      <c r="AL31" s="1">
        <f t="shared" si="29"/>
        <v>1.3471053738385312E-4</v>
      </c>
      <c r="AN31">
        <f t="shared" si="30"/>
        <v>2.0737655101075026E+19</v>
      </c>
      <c r="AO31">
        <f t="shared" si="55"/>
        <v>1.2767778467047301E+20</v>
      </c>
      <c r="AP31">
        <f t="shared" si="31"/>
        <v>1.0393447992024653E-3</v>
      </c>
      <c r="AQ31">
        <f t="shared" si="6"/>
        <v>4.988855036171835E-3</v>
      </c>
      <c r="AR31">
        <f t="shared" si="32"/>
        <v>200.44679445473392</v>
      </c>
      <c r="AS31" s="1">
        <f t="shared" si="33"/>
        <v>3.7416412771288748E-4</v>
      </c>
      <c r="AU31">
        <f t="shared" si="34"/>
        <v>1.8039082662273231E+19</v>
      </c>
      <c r="AV31">
        <f t="shared" si="56"/>
        <v>1.1106318918801908E+20</v>
      </c>
      <c r="AW31">
        <f t="shared" si="35"/>
        <v>9.0409579366787301E-4</v>
      </c>
      <c r="AX31">
        <f t="shared" si="7"/>
        <v>4.3396598096057922E-3</v>
      </c>
      <c r="AY31">
        <f t="shared" si="36"/>
        <v>230.43280899265659</v>
      </c>
      <c r="AZ31" s="1">
        <f t="shared" si="37"/>
        <v>1.0849149524014475E-4</v>
      </c>
      <c r="BB31">
        <f t="shared" si="38"/>
        <v>2.0689206884559401E+19</v>
      </c>
      <c r="BC31">
        <f t="shared" si="57"/>
        <v>1.2737949824774098E+20</v>
      </c>
      <c r="BD31">
        <f t="shared" si="39"/>
        <v>1.036916636441501E-3</v>
      </c>
      <c r="BE31">
        <f t="shared" si="8"/>
        <v>4.9771998549192065E-3</v>
      </c>
      <c r="BF31">
        <f t="shared" si="40"/>
        <v>200.9161836271557</v>
      </c>
      <c r="BG31" s="1">
        <f t="shared" si="41"/>
        <v>4.1476665457660046E-5</v>
      </c>
      <c r="BI31">
        <f t="shared" si="42"/>
        <v>1.9155044580203516E+19</v>
      </c>
      <c r="BJ31">
        <f t="shared" si="58"/>
        <v>1.1793395373509483E+20</v>
      </c>
      <c r="BK31">
        <f t="shared" si="43"/>
        <v>9.6002638031596145E-4</v>
      </c>
      <c r="BL31">
        <f t="shared" si="9"/>
        <v>4.6081266255166165E-3</v>
      </c>
      <c r="BM31">
        <f t="shared" si="44"/>
        <v>217.00792562050964</v>
      </c>
      <c r="BN31" s="1">
        <f t="shared" si="45"/>
        <v>1.1520316563791537E-4</v>
      </c>
      <c r="BP31">
        <f t="shared" si="46"/>
        <v>1.6662415827520805E+19</v>
      </c>
      <c r="BQ31">
        <f t="shared" si="59"/>
        <v>1.0258731422367026E+20</v>
      </c>
      <c r="BR31">
        <f t="shared" si="47"/>
        <v>8.3509900941427248E-4</v>
      </c>
      <c r="BS31">
        <f t="shared" si="10"/>
        <v>4.0084752451885093E-3</v>
      </c>
      <c r="BT31">
        <f t="shared" si="48"/>
        <v>249.47141714304695</v>
      </c>
      <c r="BU31" s="1">
        <f t="shared" si="49"/>
        <v>3.3403960376570904E-5</v>
      </c>
    </row>
    <row r="32" spans="2:73" x14ac:dyDescent="0.35">
      <c r="B32" s="1">
        <f>Digitising!B32</f>
        <v>8.8999999999999897</v>
      </c>
      <c r="C32">
        <f>Digitising!D32</f>
        <v>3.8E-3</v>
      </c>
      <c r="D32">
        <f t="shared" si="11"/>
        <v>1E-3</v>
      </c>
      <c r="E32" s="2">
        <f t="shared" si="12"/>
        <v>263.15789473684208</v>
      </c>
      <c r="F32">
        <f t="shared" si="0"/>
        <v>2.8183829312643499E+22</v>
      </c>
      <c r="G32">
        <f t="shared" si="1"/>
        <v>2.8183829312643498E+19</v>
      </c>
      <c r="H32">
        <f t="shared" si="50"/>
        <v>1.5102832208197829E+20</v>
      </c>
      <c r="I32" s="4">
        <f t="shared" si="13"/>
        <v>0.4044721873179985</v>
      </c>
      <c r="J32" s="4"/>
      <c r="L32">
        <f t="shared" si="14"/>
        <v>3.4053365044442296E+19</v>
      </c>
      <c r="M32">
        <f t="shared" si="51"/>
        <v>1.8248132739010062E+20</v>
      </c>
      <c r="N32">
        <f t="shared" si="15"/>
        <v>1.2082589866227182E-3</v>
      </c>
      <c r="O32">
        <f t="shared" si="2"/>
        <v>4.591384149166329E-3</v>
      </c>
      <c r="P32">
        <f t="shared" si="16"/>
        <v>217.79924474007973</v>
      </c>
      <c r="Q32" s="1">
        <f t="shared" si="17"/>
        <v>4.8330359464908739E-5</v>
      </c>
      <c r="S32">
        <f t="shared" si="18"/>
        <v>3.1528213196952011E+19</v>
      </c>
      <c r="T32">
        <f t="shared" si="52"/>
        <v>1.6894982880280327E+20</v>
      </c>
      <c r="U32">
        <f t="shared" si="19"/>
        <v>1.1186632180889696E-3</v>
      </c>
      <c r="V32">
        <f t="shared" si="3"/>
        <v>4.2509202287380849E-3</v>
      </c>
      <c r="W32">
        <f t="shared" si="20"/>
        <v>235.24318175616693</v>
      </c>
      <c r="X32" s="1">
        <f t="shared" si="21"/>
        <v>1.3423958617067634E-4</v>
      </c>
      <c r="Z32">
        <f t="shared" si="22"/>
        <v>2.7425475121539076E+19</v>
      </c>
      <c r="AA32">
        <f t="shared" si="53"/>
        <v>1.4696453927390698E+20</v>
      </c>
      <c r="AB32">
        <f t="shared" si="23"/>
        <v>9.7309257792147429E-4</v>
      </c>
      <c r="AC32">
        <f t="shared" si="4"/>
        <v>3.6977517961016026E-3</v>
      </c>
      <c r="AD32">
        <f t="shared" si="24"/>
        <v>270.43459246081943</v>
      </c>
      <c r="AE32" s="1">
        <f t="shared" si="25"/>
        <v>3.8923703116858979E-5</v>
      </c>
      <c r="AG32">
        <f t="shared" si="26"/>
        <v>3.163882326867499E+19</v>
      </c>
      <c r="AH32">
        <f t="shared" si="54"/>
        <v>1.6954255356537461E+20</v>
      </c>
      <c r="AI32">
        <f t="shared" si="27"/>
        <v>1.1225878115321097E-3</v>
      </c>
      <c r="AJ32">
        <f t="shared" si="5"/>
        <v>4.2658336838220165E-3</v>
      </c>
      <c r="AK32">
        <f t="shared" si="28"/>
        <v>234.42076604919112</v>
      </c>
      <c r="AL32" s="1">
        <f t="shared" si="29"/>
        <v>1.3471053738385317E-4</v>
      </c>
      <c r="AN32">
        <f t="shared" si="30"/>
        <v>2.9292716417706021E+19</v>
      </c>
      <c r="AO32">
        <f t="shared" si="55"/>
        <v>1.5697050108817903E+20</v>
      </c>
      <c r="AP32">
        <f t="shared" si="31"/>
        <v>1.0393447992024655E-3</v>
      </c>
      <c r="AQ32">
        <f t="shared" si="6"/>
        <v>3.9495102369693693E-3</v>
      </c>
      <c r="AR32">
        <f t="shared" si="32"/>
        <v>253.19595089019023</v>
      </c>
      <c r="AS32" s="1">
        <f t="shared" si="33"/>
        <v>3.7416412771288754E-4</v>
      </c>
      <c r="AU32">
        <f t="shared" si="34"/>
        <v>2.54808815310143E+19</v>
      </c>
      <c r="AV32">
        <f t="shared" si="56"/>
        <v>1.3654407071903338E+20</v>
      </c>
      <c r="AW32">
        <f t="shared" si="35"/>
        <v>9.0409579366787344E-4</v>
      </c>
      <c r="AX32">
        <f t="shared" si="7"/>
        <v>3.4355640159379188E-3</v>
      </c>
      <c r="AY32">
        <f t="shared" si="36"/>
        <v>291.07302188546095</v>
      </c>
      <c r="AZ32" s="1">
        <f t="shared" si="37"/>
        <v>1.0849149524014481E-4</v>
      </c>
      <c r="BB32">
        <f t="shared" si="38"/>
        <v>2.9224281492907688E+19</v>
      </c>
      <c r="BC32">
        <f t="shared" si="57"/>
        <v>1.5660377974064867E+20</v>
      </c>
      <c r="BD32">
        <f t="shared" si="39"/>
        <v>1.0369166364415014E-3</v>
      </c>
      <c r="BE32">
        <f t="shared" si="8"/>
        <v>3.9402832184777057E-3</v>
      </c>
      <c r="BF32">
        <f t="shared" si="40"/>
        <v>253.78886352903874</v>
      </c>
      <c r="BG32" s="1">
        <f t="shared" si="41"/>
        <v>4.1476665457660067E-5</v>
      </c>
      <c r="BI32">
        <f t="shared" si="42"/>
        <v>2.7057219638460043E+19</v>
      </c>
      <c r="BJ32">
        <f t="shared" si="58"/>
        <v>1.4499117337355487E+20</v>
      </c>
      <c r="BK32">
        <f t="shared" si="43"/>
        <v>9.6002638031596188E-4</v>
      </c>
      <c r="BL32">
        <f t="shared" si="9"/>
        <v>3.6481002452006554E-3</v>
      </c>
      <c r="BM32">
        <f t="shared" si="44"/>
        <v>274.1152744680121</v>
      </c>
      <c r="BN32" s="1">
        <f t="shared" si="45"/>
        <v>1.1520316563791543E-4</v>
      </c>
      <c r="BP32">
        <f t="shared" si="46"/>
        <v>2.3536287940489527E+19</v>
      </c>
      <c r="BQ32">
        <f t="shared" si="59"/>
        <v>1.2612360216415979E+20</v>
      </c>
      <c r="BR32">
        <f t="shared" si="47"/>
        <v>8.350990094142727E-4</v>
      </c>
      <c r="BS32">
        <f t="shared" si="10"/>
        <v>3.1733762357742364E-3</v>
      </c>
      <c r="BT32">
        <f t="shared" si="48"/>
        <v>315.12179007542773</v>
      </c>
      <c r="BU32" s="1">
        <f t="shared" si="49"/>
        <v>3.3403960376570917E-5</v>
      </c>
    </row>
    <row r="33" spans="2:73" x14ac:dyDescent="0.35">
      <c r="B33" s="1">
        <f>Digitising!B33</f>
        <v>8.9999999999999893</v>
      </c>
      <c r="C33">
        <f>Digitising!D33</f>
        <v>2.8E-3</v>
      </c>
      <c r="D33">
        <f t="shared" si="11"/>
        <v>7.9999999999999993E-4</v>
      </c>
      <c r="E33" s="2">
        <f t="shared" si="12"/>
        <v>357.14285714285717</v>
      </c>
      <c r="F33">
        <f t="shared" si="0"/>
        <v>3.9810717055348485E+22</v>
      </c>
      <c r="G33">
        <f t="shared" si="1"/>
        <v>3.1848573644278784E+19</v>
      </c>
      <c r="H33">
        <f t="shared" si="50"/>
        <v>1.8287689572625708E+20</v>
      </c>
      <c r="I33" s="4">
        <f t="shared" si="13"/>
        <v>0.48976653520771096</v>
      </c>
      <c r="J33" s="4"/>
      <c r="L33">
        <f t="shared" si="14"/>
        <v>3.8481325316815299E+19</v>
      </c>
      <c r="M33">
        <f t="shared" si="51"/>
        <v>2.2096265270691591E+20</v>
      </c>
      <c r="N33">
        <f t="shared" si="15"/>
        <v>9.6660718929817454E-4</v>
      </c>
      <c r="O33">
        <f t="shared" si="2"/>
        <v>3.3831251625436112E-3</v>
      </c>
      <c r="P33">
        <f t="shared" si="16"/>
        <v>295.58468929010814</v>
      </c>
      <c r="Q33" s="1">
        <f t="shared" si="17"/>
        <v>3.8664287571926986E-5</v>
      </c>
      <c r="S33">
        <f t="shared" si="18"/>
        <v>3.562782788445245E+19</v>
      </c>
      <c r="T33">
        <f t="shared" si="52"/>
        <v>2.0457765668725572E+20</v>
      </c>
      <c r="U33">
        <f t="shared" si="19"/>
        <v>8.9493057447117565E-4</v>
      </c>
      <c r="V33">
        <f t="shared" si="3"/>
        <v>3.1322570106491155E-3</v>
      </c>
      <c r="W33">
        <f t="shared" si="20"/>
        <v>319.25860381194082</v>
      </c>
      <c r="X33" s="1">
        <f t="shared" si="21"/>
        <v>1.0739166893654108E-4</v>
      </c>
      <c r="Z33">
        <f t="shared" si="22"/>
        <v>3.0991610630633169E+19</v>
      </c>
      <c r="AA33">
        <f t="shared" si="53"/>
        <v>1.7795614990454014E+20</v>
      </c>
      <c r="AB33">
        <f t="shared" si="23"/>
        <v>7.7847406233717939E-4</v>
      </c>
      <c r="AC33">
        <f t="shared" si="4"/>
        <v>2.7246592181801284E-3</v>
      </c>
      <c r="AD33">
        <f t="shared" si="24"/>
        <v>367.01837548254065</v>
      </c>
      <c r="AE33" s="1">
        <f t="shared" si="25"/>
        <v>3.1138962493487179E-5</v>
      </c>
      <c r="AG33">
        <f t="shared" si="26"/>
        <v>3.575282058775015E+19</v>
      </c>
      <c r="AH33">
        <f t="shared" si="54"/>
        <v>2.0529537415312477E+20</v>
      </c>
      <c r="AI33">
        <f t="shared" si="27"/>
        <v>8.9807024922568767E-4</v>
      </c>
      <c r="AJ33">
        <f t="shared" si="5"/>
        <v>3.1432458722899072E-3</v>
      </c>
      <c r="AK33">
        <f t="shared" si="28"/>
        <v>318.14246820961648</v>
      </c>
      <c r="AL33" s="1">
        <f t="shared" si="29"/>
        <v>1.0776842990708251E-4</v>
      </c>
      <c r="AN33">
        <f t="shared" si="30"/>
        <v>3.310164937919787E+19</v>
      </c>
      <c r="AO33">
        <f t="shared" si="55"/>
        <v>1.9007215046737691E+20</v>
      </c>
      <c r="AP33">
        <f t="shared" si="31"/>
        <v>8.3147583936197232E-4</v>
      </c>
      <c r="AQ33">
        <f t="shared" si="6"/>
        <v>2.9101654377669036E-3</v>
      </c>
      <c r="AR33">
        <f t="shared" si="32"/>
        <v>343.62307620811532</v>
      </c>
      <c r="AS33" s="1">
        <f t="shared" si="33"/>
        <v>2.9933130217031E-4</v>
      </c>
      <c r="AU33">
        <f t="shared" si="34"/>
        <v>2.8794161466113942E+19</v>
      </c>
      <c r="AV33">
        <f t="shared" si="56"/>
        <v>1.6533823218514733E+20</v>
      </c>
      <c r="AW33">
        <f t="shared" si="35"/>
        <v>7.2327663493429862E-4</v>
      </c>
      <c r="AX33">
        <f t="shared" si="7"/>
        <v>2.5314682222700455E-3</v>
      </c>
      <c r="AY33">
        <f t="shared" si="36"/>
        <v>395.02767255883987</v>
      </c>
      <c r="AZ33" s="1">
        <f t="shared" si="37"/>
        <v>8.6793196192115838E-5</v>
      </c>
      <c r="BB33">
        <f t="shared" si="38"/>
        <v>3.302431585868501E+19</v>
      </c>
      <c r="BC33">
        <f t="shared" si="57"/>
        <v>1.8962809559933367E+20</v>
      </c>
      <c r="BD33">
        <f t="shared" si="39"/>
        <v>8.2953330915320111E-4</v>
      </c>
      <c r="BE33">
        <f t="shared" si="8"/>
        <v>2.9033665820362045E-3</v>
      </c>
      <c r="BF33">
        <f t="shared" si="40"/>
        <v>344.42774336083824</v>
      </c>
      <c r="BG33" s="1">
        <f t="shared" si="41"/>
        <v>3.3181332366128048E-5</v>
      </c>
      <c r="BI33">
        <f t="shared" si="42"/>
        <v>3.0575470873943302E+19</v>
      </c>
      <c r="BJ33">
        <f t="shared" si="58"/>
        <v>1.7556664424749816E+20</v>
      </c>
      <c r="BK33">
        <f t="shared" si="43"/>
        <v>7.6802110425276942E-4</v>
      </c>
      <c r="BL33">
        <f t="shared" si="9"/>
        <v>2.6880738648846934E-3</v>
      </c>
      <c r="BM33">
        <f t="shared" si="44"/>
        <v>372.01358677801647</v>
      </c>
      <c r="BN33" s="1">
        <f t="shared" si="45"/>
        <v>9.2162532510332328E-5</v>
      </c>
      <c r="BP33">
        <f t="shared" si="46"/>
        <v>2.6596712301594726E+19</v>
      </c>
      <c r="BQ33">
        <f t="shared" si="59"/>
        <v>1.5272031446575451E+20</v>
      </c>
      <c r="BR33">
        <f t="shared" si="47"/>
        <v>6.6807920753141807E-4</v>
      </c>
      <c r="BS33">
        <f t="shared" si="10"/>
        <v>2.3382772263599635E-3</v>
      </c>
      <c r="BT33">
        <f t="shared" si="48"/>
        <v>427.66528653093769</v>
      </c>
      <c r="BU33" s="1">
        <f t="shared" si="49"/>
        <v>2.6723168301256728E-5</v>
      </c>
    </row>
    <row r="34" spans="2:73" x14ac:dyDescent="0.35">
      <c r="B34" s="1">
        <f>Digitising!B34</f>
        <v>9.0999999999999908</v>
      </c>
      <c r="C34">
        <f>Digitising!D34</f>
        <v>2E-3</v>
      </c>
      <c r="D34">
        <f t="shared" si="11"/>
        <v>8.0000000000000015E-4</v>
      </c>
      <c r="E34" s="2">
        <f t="shared" si="12"/>
        <v>500</v>
      </c>
      <c r="F34">
        <f t="shared" si="0"/>
        <v>5.6234132519033472E+22</v>
      </c>
      <c r="G34">
        <f t="shared" si="1"/>
        <v>4.498730601522679E+19</v>
      </c>
      <c r="H34">
        <f t="shared" si="50"/>
        <v>2.2786420174148387E+20</v>
      </c>
      <c r="I34" s="4">
        <f t="shared" si="13"/>
        <v>0.61024800394604517</v>
      </c>
      <c r="J34" s="4"/>
      <c r="L34">
        <f t="shared" si="14"/>
        <v>5.4356316776844034E+19</v>
      </c>
      <c r="M34">
        <f t="shared" si="51"/>
        <v>2.7531896948375994E+20</v>
      </c>
      <c r="N34">
        <f t="shared" si="15"/>
        <v>9.6660718929817476E-4</v>
      </c>
      <c r="O34">
        <f t="shared" si="2"/>
        <v>2.4165179732454365E-3</v>
      </c>
      <c r="P34">
        <f t="shared" si="16"/>
        <v>413.81856500615146</v>
      </c>
      <c r="Q34" s="1">
        <f t="shared" si="17"/>
        <v>3.8664287571927E-5</v>
      </c>
      <c r="S34">
        <f t="shared" si="18"/>
        <v>5.032564452014687E+19</v>
      </c>
      <c r="T34">
        <f t="shared" si="52"/>
        <v>2.5490330120740258E+20</v>
      </c>
      <c r="U34">
        <f t="shared" si="19"/>
        <v>8.9493057447117609E-4</v>
      </c>
      <c r="V34">
        <f t="shared" si="3"/>
        <v>2.2373264361779397E-3</v>
      </c>
      <c r="W34">
        <f t="shared" si="20"/>
        <v>446.9620453367171</v>
      </c>
      <c r="X34" s="1">
        <f t="shared" si="21"/>
        <v>1.0739166893654113E-4</v>
      </c>
      <c r="Z34">
        <f t="shared" si="22"/>
        <v>4.3776813584099287E+19</v>
      </c>
      <c r="AA34">
        <f t="shared" si="53"/>
        <v>2.2173296348863942E+20</v>
      </c>
      <c r="AB34">
        <f t="shared" si="23"/>
        <v>7.7847406233717972E-4</v>
      </c>
      <c r="AC34">
        <f t="shared" si="4"/>
        <v>1.9461851558429488E-3</v>
      </c>
      <c r="AD34">
        <f t="shared" si="24"/>
        <v>513.8257256755569</v>
      </c>
      <c r="AE34" s="1">
        <f t="shared" si="25"/>
        <v>3.1138962493487193E-5</v>
      </c>
      <c r="AG34">
        <f t="shared" si="26"/>
        <v>5.0502201406358757E+19</v>
      </c>
      <c r="AH34">
        <f t="shared" si="54"/>
        <v>2.5579757555948352E+20</v>
      </c>
      <c r="AI34">
        <f t="shared" si="27"/>
        <v>8.9807024922568799E-4</v>
      </c>
      <c r="AJ34">
        <f t="shared" si="5"/>
        <v>2.2451756230642194E-3</v>
      </c>
      <c r="AK34">
        <f t="shared" si="28"/>
        <v>445.39945549346305</v>
      </c>
      <c r="AL34" s="1">
        <f t="shared" si="29"/>
        <v>1.0776842990708255E-4</v>
      </c>
      <c r="AN34">
        <f t="shared" si="30"/>
        <v>4.6757322537055756E+19</v>
      </c>
      <c r="AO34">
        <f t="shared" si="55"/>
        <v>2.3682947300443265E+20</v>
      </c>
      <c r="AP34">
        <f t="shared" si="31"/>
        <v>8.3147583936197264E-4</v>
      </c>
      <c r="AQ34">
        <f t="shared" si="6"/>
        <v>2.0786895984049314E-3</v>
      </c>
      <c r="AR34">
        <f t="shared" si="32"/>
        <v>481.0723066913614</v>
      </c>
      <c r="AS34" s="1">
        <f t="shared" si="33"/>
        <v>2.9933130217031016E-4</v>
      </c>
      <c r="AU34">
        <f t="shared" si="34"/>
        <v>4.067283413681596E+19</v>
      </c>
      <c r="AV34">
        <f t="shared" si="56"/>
        <v>2.0601106632196329E+20</v>
      </c>
      <c r="AW34">
        <f t="shared" si="35"/>
        <v>7.2327663493429895E-4</v>
      </c>
      <c r="AX34">
        <f t="shared" si="7"/>
        <v>1.8081915873357471E-3</v>
      </c>
      <c r="AY34">
        <f t="shared" si="36"/>
        <v>553.03874158237568</v>
      </c>
      <c r="AZ34" s="1">
        <f t="shared" si="37"/>
        <v>8.6793196192115865E-5</v>
      </c>
      <c r="BB34">
        <f t="shared" si="38"/>
        <v>4.6648086035873489E+19</v>
      </c>
      <c r="BC34">
        <f t="shared" si="57"/>
        <v>2.3627618163520717E+20</v>
      </c>
      <c r="BD34">
        <f t="shared" si="39"/>
        <v>8.2953330915320144E-4</v>
      </c>
      <c r="BE34">
        <f t="shared" si="8"/>
        <v>2.0738332728830033E-3</v>
      </c>
      <c r="BF34">
        <f t="shared" si="40"/>
        <v>482.19884070517355</v>
      </c>
      <c r="BG34" s="1">
        <f t="shared" si="41"/>
        <v>3.3181332366128061E-5</v>
      </c>
      <c r="BI34">
        <f t="shared" si="42"/>
        <v>4.3189000553964675E+19</v>
      </c>
      <c r="BJ34">
        <f t="shared" si="58"/>
        <v>2.1875564480146283E+20</v>
      </c>
      <c r="BK34">
        <f t="shared" si="43"/>
        <v>7.6802110425276974E-4</v>
      </c>
      <c r="BL34">
        <f t="shared" si="9"/>
        <v>1.920052760631924E-3</v>
      </c>
      <c r="BM34">
        <f t="shared" si="44"/>
        <v>520.81902148922302</v>
      </c>
      <c r="BN34" s="1">
        <f t="shared" si="45"/>
        <v>9.2162532510332368E-5</v>
      </c>
      <c r="BP34">
        <f t="shared" si="46"/>
        <v>3.7568854689532641E+19</v>
      </c>
      <c r="BQ34">
        <f t="shared" si="59"/>
        <v>1.9028916915528715E+20</v>
      </c>
      <c r="BR34">
        <f t="shared" si="47"/>
        <v>6.6807920753141829E-4</v>
      </c>
      <c r="BS34">
        <f t="shared" si="10"/>
        <v>1.6701980188285454E-3</v>
      </c>
      <c r="BT34">
        <f t="shared" si="48"/>
        <v>598.73140114331272</v>
      </c>
      <c r="BU34" s="1">
        <f t="shared" si="49"/>
        <v>2.6723168301256735E-5</v>
      </c>
    </row>
    <row r="35" spans="2:73" x14ac:dyDescent="0.35">
      <c r="B35" s="1">
        <f>Digitising!B35</f>
        <v>9.1999999999999904</v>
      </c>
      <c r="C35">
        <f>Digitising!D35</f>
        <v>1.1999999999999999E-3</v>
      </c>
      <c r="D35">
        <f t="shared" si="11"/>
        <v>5.1999999999999985E-4</v>
      </c>
      <c r="E35" s="2">
        <f t="shared" si="12"/>
        <v>833.33333333333337</v>
      </c>
      <c r="F35">
        <f t="shared" si="0"/>
        <v>7.9432823472425443E+22</v>
      </c>
      <c r="G35">
        <f t="shared" si="1"/>
        <v>4.1305068205661217E+19</v>
      </c>
      <c r="H35">
        <f t="shared" si="50"/>
        <v>2.6916926994714509E+20</v>
      </c>
      <c r="I35" s="4">
        <f t="shared" si="13"/>
        <v>0.72086799266176738</v>
      </c>
      <c r="J35" s="4"/>
      <c r="L35">
        <f t="shared" si="14"/>
        <v>4.9907219852554478E+19</v>
      </c>
      <c r="M35">
        <f t="shared" si="51"/>
        <v>3.2522618933631445E+20</v>
      </c>
      <c r="N35">
        <f t="shared" si="15"/>
        <v>6.2829467304381323E-4</v>
      </c>
      <c r="O35">
        <f t="shared" si="2"/>
        <v>1.4499107839472617E-3</v>
      </c>
      <c r="P35">
        <f t="shared" si="16"/>
        <v>689.69760834358578</v>
      </c>
      <c r="Q35" s="1">
        <f t="shared" si="17"/>
        <v>2.5131786921752533E-5</v>
      </c>
      <c r="S35">
        <f t="shared" si="18"/>
        <v>4.6206460522329367E+19</v>
      </c>
      <c r="T35">
        <f t="shared" si="52"/>
        <v>3.0110976172973195E+20</v>
      </c>
      <c r="U35">
        <f t="shared" si="19"/>
        <v>5.8170487340626414E-4</v>
      </c>
      <c r="V35">
        <f t="shared" si="3"/>
        <v>1.3423958617067638E-3</v>
      </c>
      <c r="W35">
        <f t="shared" si="20"/>
        <v>744.93674222786183</v>
      </c>
      <c r="X35" s="1">
        <f t="shared" si="21"/>
        <v>6.9804584808751688E-5</v>
      </c>
      <c r="Z35">
        <f t="shared" si="22"/>
        <v>4.01936553014692E+19</v>
      </c>
      <c r="AA35">
        <f t="shared" si="53"/>
        <v>2.6192661879010863E+20</v>
      </c>
      <c r="AB35">
        <f t="shared" si="23"/>
        <v>5.0600814051916646E-4</v>
      </c>
      <c r="AC35">
        <f t="shared" si="4"/>
        <v>1.1677110935057692E-3</v>
      </c>
      <c r="AD35">
        <f t="shared" si="24"/>
        <v>856.37620945926164</v>
      </c>
      <c r="AE35" s="1">
        <f t="shared" si="25"/>
        <v>2.0240325620766664E-5</v>
      </c>
      <c r="AG35">
        <f t="shared" si="26"/>
        <v>4.6368566122177749E+19</v>
      </c>
      <c r="AH35">
        <f t="shared" si="54"/>
        <v>3.0216614168166125E+20</v>
      </c>
      <c r="AI35">
        <f t="shared" si="27"/>
        <v>5.8374566199669682E-4</v>
      </c>
      <c r="AJ35">
        <f t="shared" si="5"/>
        <v>1.3471053738385317E-3</v>
      </c>
      <c r="AK35">
        <f t="shared" si="28"/>
        <v>742.33242582243838</v>
      </c>
      <c r="AL35" s="1">
        <f t="shared" si="29"/>
        <v>7.0049479439603611E-5</v>
      </c>
      <c r="AN35">
        <f t="shared" si="30"/>
        <v>4.29302078202571E+19</v>
      </c>
      <c r="AO35">
        <f t="shared" si="55"/>
        <v>2.7975968082468975E+20</v>
      </c>
      <c r="AP35">
        <f t="shared" si="31"/>
        <v>5.4045929558528192E-4</v>
      </c>
      <c r="AQ35">
        <f t="shared" si="6"/>
        <v>1.2472137590429585E-3</v>
      </c>
      <c r="AR35">
        <f t="shared" si="32"/>
        <v>801.7871778189359</v>
      </c>
      <c r="AS35" s="1">
        <f t="shared" si="33"/>
        <v>1.9456534641070148E-4</v>
      </c>
      <c r="AU35">
        <f t="shared" si="34"/>
        <v>3.7343738421902918E+19</v>
      </c>
      <c r="AV35">
        <f t="shared" si="56"/>
        <v>2.4335480474386622E+20</v>
      </c>
      <c r="AW35">
        <f t="shared" si="35"/>
        <v>4.7012981270729394E-4</v>
      </c>
      <c r="AX35">
        <f t="shared" si="7"/>
        <v>1.084914952401448E-3</v>
      </c>
      <c r="AY35">
        <f t="shared" si="36"/>
        <v>921.73123597062636</v>
      </c>
      <c r="AZ35" s="1">
        <f t="shared" si="37"/>
        <v>5.6415577524875268E-5</v>
      </c>
      <c r="BB35">
        <f t="shared" si="38"/>
        <v>4.2829912391801029E+19</v>
      </c>
      <c r="BC35">
        <f t="shared" si="57"/>
        <v>2.7910609402700818E+20</v>
      </c>
      <c r="BD35">
        <f t="shared" si="39"/>
        <v>5.3919665094958051E-4</v>
      </c>
      <c r="BE35">
        <f t="shared" si="8"/>
        <v>1.2442999637298016E-3</v>
      </c>
      <c r="BF35">
        <f t="shared" si="40"/>
        <v>803.66473450862281</v>
      </c>
      <c r="BG35" s="1">
        <f t="shared" si="41"/>
        <v>2.1567866037983225E-5</v>
      </c>
      <c r="BI35">
        <f t="shared" si="42"/>
        <v>3.9653955118184858E+19</v>
      </c>
      <c r="BJ35">
        <f t="shared" si="58"/>
        <v>2.5840959991964769E+20</v>
      </c>
      <c r="BK35">
        <f t="shared" si="43"/>
        <v>4.9921371776430001E-4</v>
      </c>
      <c r="BL35">
        <f t="shared" si="9"/>
        <v>1.1520316563791541E-3</v>
      </c>
      <c r="BM35">
        <f t="shared" si="44"/>
        <v>868.03170248203855</v>
      </c>
      <c r="BN35" s="1">
        <f t="shared" si="45"/>
        <v>5.9905646131715999E-5</v>
      </c>
      <c r="BP35">
        <f t="shared" si="46"/>
        <v>3.4493821542336655E+19</v>
      </c>
      <c r="BQ35">
        <f t="shared" si="59"/>
        <v>2.2478299069762381E+20</v>
      </c>
      <c r="BR35">
        <f t="shared" si="47"/>
        <v>4.3425148489542169E-4</v>
      </c>
      <c r="BS35">
        <f t="shared" si="10"/>
        <v>1.0021188112971271E-3</v>
      </c>
      <c r="BT35">
        <f t="shared" si="48"/>
        <v>997.88566857218802</v>
      </c>
      <c r="BU35" s="1">
        <f t="shared" si="49"/>
        <v>1.7370059395816873E-5</v>
      </c>
    </row>
    <row r="36" spans="2:73" x14ac:dyDescent="0.35">
      <c r="B36" s="1">
        <f>Digitising!B36</f>
        <v>9.2999999999999901</v>
      </c>
      <c r="C36">
        <f>Digitising!D36</f>
        <v>6.8000000000000005E-4</v>
      </c>
      <c r="D36">
        <f t="shared" si="11"/>
        <v>3.6000000000000002E-4</v>
      </c>
      <c r="E36" s="2">
        <f t="shared" si="12"/>
        <v>1470.5882352941176</v>
      </c>
      <c r="F36">
        <f t="shared" si="0"/>
        <v>1.1220184543019237E+23</v>
      </c>
      <c r="G36">
        <f t="shared" si="1"/>
        <v>4.0392664354869256E+19</v>
      </c>
      <c r="H36">
        <f t="shared" si="50"/>
        <v>3.0956193430201434E+20</v>
      </c>
      <c r="I36" s="4">
        <f t="shared" si="13"/>
        <v>0.82904445306333097</v>
      </c>
      <c r="J36" s="4"/>
      <c r="L36">
        <f t="shared" si="14"/>
        <v>4.880479970040592E+19</v>
      </c>
      <c r="M36">
        <f t="shared" si="51"/>
        <v>3.7403098903672036E+20</v>
      </c>
      <c r="N36">
        <f t="shared" si="15"/>
        <v>4.3497323518417862E-4</v>
      </c>
      <c r="O36">
        <f t="shared" si="2"/>
        <v>8.2161611090344848E-4</v>
      </c>
      <c r="P36">
        <f t="shared" si="16"/>
        <v>1217.1134264886807</v>
      </c>
      <c r="Q36" s="1">
        <f t="shared" si="17"/>
        <v>1.739892940736715E-5</v>
      </c>
      <c r="S36">
        <f t="shared" si="18"/>
        <v>4.5185787894405661E+19</v>
      </c>
      <c r="T36">
        <f t="shared" si="52"/>
        <v>3.4629554962413761E+20</v>
      </c>
      <c r="U36">
        <f t="shared" si="19"/>
        <v>4.0271875851202916E-4</v>
      </c>
      <c r="V36">
        <f t="shared" si="3"/>
        <v>7.6069098830049955E-4</v>
      </c>
      <c r="W36">
        <f t="shared" si="20"/>
        <v>1314.5942509903443</v>
      </c>
      <c r="X36" s="1">
        <f t="shared" si="21"/>
        <v>4.8326251021443497E-5</v>
      </c>
      <c r="Z36">
        <f t="shared" si="22"/>
        <v>3.9305801886196572E+19</v>
      </c>
      <c r="AA36">
        <f t="shared" si="53"/>
        <v>3.0123242067630522E+20</v>
      </c>
      <c r="AB36">
        <f t="shared" si="23"/>
        <v>3.5031332805173079E-4</v>
      </c>
      <c r="AC36">
        <f t="shared" si="4"/>
        <v>6.6170295298660262E-4</v>
      </c>
      <c r="AD36">
        <f t="shared" si="24"/>
        <v>1511.2521343398732</v>
      </c>
      <c r="AE36" s="1">
        <f t="shared" si="25"/>
        <v>1.4012533122069234E-5</v>
      </c>
      <c r="AG36">
        <f t="shared" si="26"/>
        <v>4.5344312680083735E+19</v>
      </c>
      <c r="AH36">
        <f t="shared" si="54"/>
        <v>3.47510454361745E+20</v>
      </c>
      <c r="AI36">
        <f t="shared" si="27"/>
        <v>4.0413161215155954E-4</v>
      </c>
      <c r="AJ36">
        <f t="shared" si="5"/>
        <v>7.6335971184183474E-4</v>
      </c>
      <c r="AK36">
        <f t="shared" si="28"/>
        <v>1309.9983985101853</v>
      </c>
      <c r="AL36" s="1">
        <f t="shared" si="29"/>
        <v>4.8495793458187143E-5</v>
      </c>
      <c r="AN36">
        <f t="shared" si="30"/>
        <v>4.1981905623164174E+19</v>
      </c>
      <c r="AO36">
        <f t="shared" si="55"/>
        <v>3.2174158644785394E+20</v>
      </c>
      <c r="AP36">
        <f t="shared" si="31"/>
        <v>3.7416412771288765E-4</v>
      </c>
      <c r="AQ36">
        <f t="shared" si="6"/>
        <v>7.0675446345767662E-4</v>
      </c>
      <c r="AR36">
        <f t="shared" si="32"/>
        <v>1414.9185490922396</v>
      </c>
      <c r="AS36" s="1">
        <f t="shared" si="33"/>
        <v>1.3469908597663955E-4</v>
      </c>
      <c r="AU36">
        <f t="shared" si="34"/>
        <v>3.6518837938275541E+19</v>
      </c>
      <c r="AV36">
        <f t="shared" si="56"/>
        <v>2.7987364268214177E+20</v>
      </c>
      <c r="AW36">
        <f t="shared" si="35"/>
        <v>3.2547448572043449E-4</v>
      </c>
      <c r="AX36">
        <f t="shared" si="7"/>
        <v>6.147851396941541E-4</v>
      </c>
      <c r="AY36">
        <f t="shared" si="36"/>
        <v>1626.5845340658107</v>
      </c>
      <c r="AZ36" s="1">
        <f t="shared" si="37"/>
        <v>3.9056938286452136E-5</v>
      </c>
      <c r="BB36">
        <f t="shared" si="38"/>
        <v>4.1883825659761558E+19</v>
      </c>
      <c r="BC36">
        <f t="shared" si="57"/>
        <v>3.2098991968676977E+20</v>
      </c>
      <c r="BD36">
        <f t="shared" si="39"/>
        <v>3.7328998911894052E-4</v>
      </c>
      <c r="BE36">
        <f t="shared" si="8"/>
        <v>7.051033127802211E-4</v>
      </c>
      <c r="BF36">
        <f t="shared" si="40"/>
        <v>1418.231884426981</v>
      </c>
      <c r="BG36" s="1">
        <f t="shared" si="41"/>
        <v>1.4931599564757624E-5</v>
      </c>
      <c r="BI36">
        <f t="shared" si="42"/>
        <v>3.8778023351922713E+19</v>
      </c>
      <c r="BJ36">
        <f t="shared" si="58"/>
        <v>2.9718762327157041E+20</v>
      </c>
      <c r="BK36">
        <f t="shared" si="43"/>
        <v>3.4560949691374635E-4</v>
      </c>
      <c r="BL36">
        <f t="shared" si="9"/>
        <v>6.5281793861485422E-4</v>
      </c>
      <c r="BM36">
        <f t="shared" si="44"/>
        <v>1531.820651438891</v>
      </c>
      <c r="BN36" s="1">
        <f t="shared" si="45"/>
        <v>4.1473139629649559E-5</v>
      </c>
      <c r="BP36">
        <f t="shared" si="46"/>
        <v>3.3731873990354518E+19</v>
      </c>
      <c r="BQ36">
        <f t="shared" si="59"/>
        <v>2.5851486468797832E+20</v>
      </c>
      <c r="BR36">
        <f t="shared" si="47"/>
        <v>3.0063564338913819E-4</v>
      </c>
      <c r="BS36">
        <f t="shared" si="10"/>
        <v>5.6786732640170547E-4</v>
      </c>
      <c r="BT36">
        <f t="shared" si="48"/>
        <v>1760.9747092450373</v>
      </c>
      <c r="BU36" s="1">
        <f t="shared" si="49"/>
        <v>1.2025425735565529E-5</v>
      </c>
    </row>
    <row r="37" spans="2:73" x14ac:dyDescent="0.35">
      <c r="B37" s="1">
        <f>Digitising!B37</f>
        <v>9.3999999999999897</v>
      </c>
      <c r="C37">
        <f>Digitising!D37</f>
        <v>3.2000000000000003E-4</v>
      </c>
      <c r="D37">
        <f>C37-C38</f>
        <v>1.9000000000000004E-4</v>
      </c>
      <c r="E37" s="2">
        <f t="shared" si="12"/>
        <v>3124.9999999999995</v>
      </c>
      <c r="F37">
        <f t="shared" si="0"/>
        <v>1.5848931924610552E+23</v>
      </c>
      <c r="G37">
        <f t="shared" si="1"/>
        <v>3.0112970656760054E+19</v>
      </c>
      <c r="H37">
        <f t="shared" si="50"/>
        <v>3.3967490495877441E+20</v>
      </c>
      <c r="I37" s="4">
        <f t="shared" si="13"/>
        <v>0.90969064538195599</v>
      </c>
      <c r="J37" s="4"/>
      <c r="L37">
        <f t="shared" si="14"/>
        <v>3.6384267409936552E+19</v>
      </c>
      <c r="M37">
        <f t="shared" si="51"/>
        <v>4.1041525644665691E+20</v>
      </c>
      <c r="N37">
        <f t="shared" si="15"/>
        <v>2.295692074583165E-4</v>
      </c>
      <c r="O37">
        <f t="shared" si="2"/>
        <v>3.8664287571926986E-4</v>
      </c>
      <c r="P37">
        <f t="shared" si="16"/>
        <v>2586.3660312884463</v>
      </c>
      <c r="Q37" s="1">
        <f t="shared" si="17"/>
        <v>9.1827682983326616E-6</v>
      </c>
      <c r="S37">
        <f t="shared" si="18"/>
        <v>3.368627266110992E+19</v>
      </c>
      <c r="T37">
        <f t="shared" si="52"/>
        <v>3.7998182228524755E+20</v>
      </c>
      <c r="U37">
        <f t="shared" si="19"/>
        <v>2.125460114369043E-4</v>
      </c>
      <c r="V37">
        <f t="shared" si="3"/>
        <v>3.5797222978847039E-4</v>
      </c>
      <c r="W37">
        <f t="shared" si="20"/>
        <v>2793.5127833544816</v>
      </c>
      <c r="X37" s="1">
        <f t="shared" si="21"/>
        <v>2.5505521372428514E-5</v>
      </c>
      <c r="Z37">
        <f t="shared" si="22"/>
        <v>2.9302708245260354E+19</v>
      </c>
      <c r="AA37">
        <f t="shared" si="53"/>
        <v>3.3053512892156556E+20</v>
      </c>
      <c r="AB37">
        <f t="shared" si="23"/>
        <v>1.8488758980508016E-4</v>
      </c>
      <c r="AC37">
        <f t="shared" si="4"/>
        <v>3.1138962493487183E-4</v>
      </c>
      <c r="AD37">
        <f t="shared" si="24"/>
        <v>3211.4107854722306</v>
      </c>
      <c r="AE37" s="1">
        <f t="shared" si="25"/>
        <v>7.3955035922032075E-6</v>
      </c>
      <c r="AG37">
        <f t="shared" si="26"/>
        <v>3.3804453828302905E+19</v>
      </c>
      <c r="AH37">
        <f t="shared" si="54"/>
        <v>3.8131490819004793E+20</v>
      </c>
      <c r="AI37">
        <f t="shared" si="27"/>
        <v>2.1329168419110088E-4</v>
      </c>
      <c r="AJ37">
        <f t="shared" si="5"/>
        <v>3.592280996902752E-4</v>
      </c>
      <c r="AK37">
        <f t="shared" si="28"/>
        <v>2783.7465968341435</v>
      </c>
      <c r="AL37" s="1">
        <f t="shared" si="29"/>
        <v>2.5595002102932105E-5</v>
      </c>
      <c r="AN37">
        <f t="shared" si="30"/>
        <v>3.1297759440640016E+19</v>
      </c>
      <c r="AO37">
        <f t="shared" si="55"/>
        <v>3.5303934588849396E+20</v>
      </c>
      <c r="AP37">
        <f t="shared" si="31"/>
        <v>1.9747551184846849E-4</v>
      </c>
      <c r="AQ37">
        <f t="shared" si="6"/>
        <v>3.3259033574478897E-4</v>
      </c>
      <c r="AR37">
        <f t="shared" si="32"/>
        <v>3006.701916821009</v>
      </c>
      <c r="AS37" s="1">
        <f t="shared" si="33"/>
        <v>7.1091184265448658E-5</v>
      </c>
      <c r="AU37">
        <f t="shared" si="34"/>
        <v>2.7225010105620865E+19</v>
      </c>
      <c r="AV37">
        <f t="shared" si="56"/>
        <v>3.0709865278776266E+20</v>
      </c>
      <c r="AW37">
        <f t="shared" si="35"/>
        <v>1.7177820079689599E-4</v>
      </c>
      <c r="AX37">
        <f t="shared" si="7"/>
        <v>2.8931065397371956E-4</v>
      </c>
      <c r="AY37">
        <f t="shared" si="36"/>
        <v>3456.4921348898479</v>
      </c>
      <c r="AZ37" s="1">
        <f t="shared" si="37"/>
        <v>2.0613384095627517E-5</v>
      </c>
      <c r="BB37">
        <f t="shared" si="38"/>
        <v>3.1224640246669267E+19</v>
      </c>
      <c r="BC37">
        <f t="shared" si="57"/>
        <v>3.5221455993343902E+20</v>
      </c>
      <c r="BD37">
        <f t="shared" si="39"/>
        <v>1.9701416092388532E-4</v>
      </c>
      <c r="BE37">
        <f t="shared" si="8"/>
        <v>3.3181332366128053E-4</v>
      </c>
      <c r="BF37">
        <f t="shared" si="40"/>
        <v>3013.7427544073348</v>
      </c>
      <c r="BG37" s="1">
        <f t="shared" si="41"/>
        <v>7.8805664369554144E-6</v>
      </c>
      <c r="BI37">
        <f t="shared" si="42"/>
        <v>2.8909246220170129E+19</v>
      </c>
      <c r="BJ37">
        <f t="shared" si="58"/>
        <v>3.2609686949174051E+20</v>
      </c>
      <c r="BK37">
        <f t="shared" si="43"/>
        <v>1.8240501226003279E-4</v>
      </c>
      <c r="BL37">
        <f t="shared" si="9"/>
        <v>3.0720844170110788E-4</v>
      </c>
      <c r="BM37">
        <f t="shared" si="44"/>
        <v>3255.1188843076434</v>
      </c>
      <c r="BN37" s="1">
        <f t="shared" si="45"/>
        <v>2.1888601471203936E-5</v>
      </c>
      <c r="BP37">
        <f t="shared" si="46"/>
        <v>2.5147311965981381E+19</v>
      </c>
      <c r="BQ37">
        <f t="shared" si="59"/>
        <v>2.8366217665395969E+20</v>
      </c>
      <c r="BR37">
        <f t="shared" si="47"/>
        <v>1.5866881178871185E-4</v>
      </c>
      <c r="BS37">
        <f t="shared" si="10"/>
        <v>2.6723168301256728E-4</v>
      </c>
      <c r="BT37">
        <f t="shared" si="48"/>
        <v>3742.0712571457043</v>
      </c>
      <c r="BU37" s="1">
        <f t="shared" si="49"/>
        <v>6.346752471548475E-6</v>
      </c>
    </row>
    <row r="38" spans="2:73" x14ac:dyDescent="0.35">
      <c r="B38" s="1">
        <f>Digitising!B38</f>
        <v>9.4999999999999893</v>
      </c>
      <c r="C38">
        <f>Digitising!D38</f>
        <v>1.2999999999999999E-4</v>
      </c>
      <c r="D38">
        <f t="shared" si="11"/>
        <v>7.9999999999999993E-5</v>
      </c>
      <c r="E38" s="2">
        <f t="shared" si="12"/>
        <v>7692.3076923076933</v>
      </c>
      <c r="F38">
        <f t="shared" si="0"/>
        <v>2.2387211385682699E+23</v>
      </c>
      <c r="G38">
        <f t="shared" si="1"/>
        <v>1.7909769108546159E+19</v>
      </c>
      <c r="H38">
        <f t="shared" si="50"/>
        <v>3.5758467406732054E+20</v>
      </c>
      <c r="I38" s="4">
        <f t="shared" si="13"/>
        <v>0.95765518200550337</v>
      </c>
      <c r="J38" s="4"/>
      <c r="L38">
        <f t="shared" si="14"/>
        <v>2.1639639473738846E+19</v>
      </c>
      <c r="M38">
        <f t="shared" si="51"/>
        <v>4.3205489592039578E+20</v>
      </c>
      <c r="N38">
        <f t="shared" si="15"/>
        <v>9.6660718929817465E-5</v>
      </c>
      <c r="O38">
        <f>N38+O39</f>
        <v>1.5707366826095339E-4</v>
      </c>
      <c r="P38">
        <f t="shared" si="16"/>
        <v>6366.4394616330983</v>
      </c>
      <c r="Q38" s="1">
        <f t="shared" si="17"/>
        <v>3.8664287571926991E-6</v>
      </c>
      <c r="S38">
        <f t="shared" si="18"/>
        <v>2.0034999946196664E+19</v>
      </c>
      <c r="T38">
        <f t="shared" si="52"/>
        <v>4.0001682223144423E+20</v>
      </c>
      <c r="U38">
        <f t="shared" si="19"/>
        <v>8.9493057447117571E-5</v>
      </c>
      <c r="V38">
        <f>U38+V39</f>
        <v>1.4542621835156606E-4</v>
      </c>
      <c r="W38">
        <f t="shared" si="20"/>
        <v>6876.3391590264182</v>
      </c>
      <c r="X38" s="1">
        <f t="shared" si="21"/>
        <v>1.0739166893654107E-5</v>
      </c>
      <c r="Z38">
        <f t="shared" si="22"/>
        <v>1.7427863391813569E+19</v>
      </c>
      <c r="AA38">
        <f t="shared" si="53"/>
        <v>3.4796299231337913E+20</v>
      </c>
      <c r="AB38">
        <f t="shared" si="23"/>
        <v>7.7847406233717958E-5</v>
      </c>
      <c r="AC38">
        <f>AB38+AC39</f>
        <v>1.2650203512979167E-4</v>
      </c>
      <c r="AD38">
        <f t="shared" si="24"/>
        <v>7905.0111642393376</v>
      </c>
      <c r="AE38" s="1">
        <f t="shared" si="25"/>
        <v>3.113896249348719E-6</v>
      </c>
      <c r="AG38">
        <f t="shared" si="26"/>
        <v>2.0105288508608217E+19</v>
      </c>
      <c r="AH38">
        <f t="shared" si="54"/>
        <v>4.0142019669865615E+20</v>
      </c>
      <c r="AI38">
        <f t="shared" si="27"/>
        <v>8.9807024922568786E-5</v>
      </c>
      <c r="AJ38">
        <f>AI38+AJ39</f>
        <v>1.4593641549917429E-4</v>
      </c>
      <c r="AK38">
        <f t="shared" si="28"/>
        <v>6852.2993152840463</v>
      </c>
      <c r="AL38" s="1">
        <f t="shared" si="29"/>
        <v>1.0776842990708254E-5</v>
      </c>
      <c r="AN38">
        <f t="shared" si="30"/>
        <v>1.8614425377884426E+19</v>
      </c>
      <c r="AO38">
        <f t="shared" si="55"/>
        <v>3.7165377126637837E+20</v>
      </c>
      <c r="AP38">
        <f t="shared" si="31"/>
        <v>8.3147583936197229E-5</v>
      </c>
      <c r="AQ38">
        <f>AP38+AQ39</f>
        <v>1.3511482389632051E-4</v>
      </c>
      <c r="AR38">
        <f t="shared" si="32"/>
        <v>7401.1124106363313</v>
      </c>
      <c r="AS38" s="1">
        <f t="shared" si="33"/>
        <v>2.9933130217031002E-5</v>
      </c>
      <c r="AU38">
        <f t="shared" si="34"/>
        <v>1.61921469165994E+19</v>
      </c>
      <c r="AV38">
        <f t="shared" si="56"/>
        <v>3.2329079970436206E+20</v>
      </c>
      <c r="AW38">
        <f t="shared" si="35"/>
        <v>7.2327663493429862E-5</v>
      </c>
      <c r="AX38">
        <f>AW38+AX39</f>
        <v>1.1753245317682354E-4</v>
      </c>
      <c r="AY38">
        <f t="shared" si="36"/>
        <v>8508.2883320365509</v>
      </c>
      <c r="AZ38" s="1">
        <f t="shared" si="37"/>
        <v>8.6793196192115831E-6</v>
      </c>
      <c r="BB38">
        <f t="shared" si="38"/>
        <v>1.8570937543477592E+19</v>
      </c>
      <c r="BC38">
        <f t="shared" si="57"/>
        <v>3.7078549747691658E+20</v>
      </c>
      <c r="BD38">
        <f t="shared" si="39"/>
        <v>8.295333091532012E-5</v>
      </c>
      <c r="BE38">
        <f>BD38+BE39</f>
        <v>1.3479916273739518E-4</v>
      </c>
      <c r="BF38">
        <f t="shared" si="40"/>
        <v>7418.4437031565176</v>
      </c>
      <c r="BG38" s="1">
        <f t="shared" si="41"/>
        <v>3.3181332366128054E-6</v>
      </c>
      <c r="BI38">
        <f t="shared" si="42"/>
        <v>1.71938508095722E+19</v>
      </c>
      <c r="BJ38">
        <f t="shared" si="58"/>
        <v>3.432907203013127E+20</v>
      </c>
      <c r="BK38">
        <f t="shared" si="43"/>
        <v>7.6802110425276956E-5</v>
      </c>
      <c r="BL38">
        <f>BK38+BL39</f>
        <v>1.2480342944107506E-4</v>
      </c>
      <c r="BM38">
        <f t="shared" si="44"/>
        <v>8012.6003306034308</v>
      </c>
      <c r="BN38" s="1">
        <f t="shared" si="45"/>
        <v>9.2162532510332351E-6</v>
      </c>
      <c r="BP38">
        <f t="shared" si="46"/>
        <v>1.4956430441385239E+19</v>
      </c>
      <c r="BQ38">
        <f t="shared" si="59"/>
        <v>2.9861860709534492E+20</v>
      </c>
      <c r="BR38">
        <f t="shared" si="47"/>
        <v>6.6807920753141807E-5</v>
      </c>
      <c r="BS38">
        <f>BR38+BS39</f>
        <v>1.0856287122385544E-4</v>
      </c>
      <c r="BT38">
        <f t="shared" si="48"/>
        <v>9211.2523252817355</v>
      </c>
      <c r="BU38" s="1">
        <f t="shared" si="49"/>
        <v>2.6723168301256727E-6</v>
      </c>
    </row>
    <row r="39" spans="2:73" x14ac:dyDescent="0.35">
      <c r="B39" s="1">
        <f>Digitising!B39</f>
        <v>9.5999999999999908</v>
      </c>
      <c r="C39">
        <f>Digitising!D39</f>
        <v>5.0000000000000002E-5</v>
      </c>
      <c r="D39">
        <f t="shared" si="11"/>
        <v>5.0000000000000002E-5</v>
      </c>
      <c r="E39" s="2">
        <f t="shared" si="12"/>
        <v>20000</v>
      </c>
      <c r="F39">
        <f t="shared" si="0"/>
        <v>3.1622776601682988E+23</v>
      </c>
      <c r="G39">
        <f t="shared" si="1"/>
        <v>1.5811388300841495E+19</v>
      </c>
      <c r="H39" s="10">
        <f t="shared" si="50"/>
        <v>3.7339606236816205E+20</v>
      </c>
      <c r="I39" s="4">
        <f t="shared" si="13"/>
        <v>1</v>
      </c>
      <c r="J39" s="4"/>
      <c r="L39">
        <f t="shared" si="14"/>
        <v>1.9104252005473047E+19</v>
      </c>
      <c r="M39">
        <f t="shared" si="51"/>
        <v>4.5115914792586884E+20</v>
      </c>
      <c r="N39">
        <f t="shared" si="15"/>
        <v>6.0412949331135916E-5</v>
      </c>
      <c r="O39">
        <f>N39</f>
        <v>6.0412949331135916E-5</v>
      </c>
      <c r="P39">
        <f t="shared" si="16"/>
        <v>16552.742600246056</v>
      </c>
      <c r="Q39" s="1">
        <f t="shared" si="17"/>
        <v>2.4165179732454371E-6</v>
      </c>
      <c r="S39">
        <f t="shared" si="18"/>
        <v>1.7687618519073634E+19</v>
      </c>
      <c r="T39">
        <f t="shared" si="52"/>
        <v>4.1770444075051785E+20</v>
      </c>
      <c r="U39">
        <f t="shared" si="19"/>
        <v>5.5933160904448492E-5</v>
      </c>
      <c r="V39">
        <f>U39</f>
        <v>5.5933160904448492E-5</v>
      </c>
      <c r="W39">
        <f t="shared" si="20"/>
        <v>17878.481813468683</v>
      </c>
      <c r="X39" s="1">
        <f t="shared" si="21"/>
        <v>6.711979308533819E-6</v>
      </c>
      <c r="Z39">
        <f t="shared" si="22"/>
        <v>1.5385944602183291E+19</v>
      </c>
      <c r="AA39">
        <f t="shared" si="53"/>
        <v>3.633489369155624E+20</v>
      </c>
      <c r="AB39">
        <f t="shared" si="23"/>
        <v>4.8654628896073726E-5</v>
      </c>
      <c r="AC39">
        <f>AB39</f>
        <v>4.8654628896073726E-5</v>
      </c>
      <c r="AD39">
        <f t="shared" si="24"/>
        <v>20553.029027022276</v>
      </c>
      <c r="AE39" s="1">
        <f t="shared" si="25"/>
        <v>1.9461851558429495E-6</v>
      </c>
      <c r="AG39">
        <f t="shared" si="26"/>
        <v>1.7749671789926056E+19</v>
      </c>
      <c r="AH39">
        <f t="shared" si="54"/>
        <v>4.1916986848858223E+20</v>
      </c>
      <c r="AI39">
        <f t="shared" si="27"/>
        <v>5.6129390576605486E-5</v>
      </c>
      <c r="AJ39">
        <f>AI39</f>
        <v>5.6129390576605486E-5</v>
      </c>
      <c r="AK39">
        <f t="shared" si="28"/>
        <v>17815.978219738521</v>
      </c>
      <c r="AL39" s="1">
        <f t="shared" si="29"/>
        <v>6.7355268691926577E-6</v>
      </c>
      <c r="AN39">
        <f t="shared" si="30"/>
        <v>1.6433484198650317E+19</v>
      </c>
      <c r="AO39">
        <f t="shared" si="55"/>
        <v>3.8808725546502868E+20</v>
      </c>
      <c r="AP39">
        <f t="shared" si="31"/>
        <v>5.1967239960123283E-5</v>
      </c>
      <c r="AQ39">
        <f>AP39</f>
        <v>5.1967239960123283E-5</v>
      </c>
      <c r="AR39">
        <f t="shared" si="32"/>
        <v>19242.892267654457</v>
      </c>
      <c r="AS39" s="1">
        <f t="shared" si="33"/>
        <v>1.8708206385644382E-5</v>
      </c>
      <c r="AU39">
        <f t="shared" si="34"/>
        <v>1.429500965484022E+19</v>
      </c>
      <c r="AV39">
        <f t="shared" si="56"/>
        <v>3.3758580935920229E+20</v>
      </c>
      <c r="AW39">
        <f t="shared" si="35"/>
        <v>4.5204789683393671E-5</v>
      </c>
      <c r="AX39">
        <f>AW39</f>
        <v>4.5204789683393671E-5</v>
      </c>
      <c r="AY39">
        <f t="shared" si="36"/>
        <v>22121.549663295031</v>
      </c>
      <c r="AZ39" s="1">
        <f t="shared" si="37"/>
        <v>5.4245747620072407E-6</v>
      </c>
      <c r="BB39">
        <f t="shared" si="38"/>
        <v>1.6395091574379069E+19</v>
      </c>
      <c r="BC39">
        <f t="shared" si="57"/>
        <v>3.8718058905129563E+20</v>
      </c>
      <c r="BD39">
        <f t="shared" si="39"/>
        <v>5.1845831822075076E-5</v>
      </c>
      <c r="BE39">
        <f>BD39</f>
        <v>5.1845831822075076E-5</v>
      </c>
      <c r="BF39">
        <f t="shared" si="40"/>
        <v>19287.953628206946</v>
      </c>
      <c r="BG39" s="1">
        <f t="shared" si="41"/>
        <v>2.0738332728830034E-6</v>
      </c>
      <c r="BI39">
        <f t="shared" si="42"/>
        <v>1.5179349878227007E+19</v>
      </c>
      <c r="BJ39">
        <f t="shared" si="58"/>
        <v>3.5847007017953971E+20</v>
      </c>
      <c r="BK39">
        <f t="shared" si="43"/>
        <v>4.8001319015798095E-5</v>
      </c>
      <c r="BL39">
        <f>BK39</f>
        <v>4.8001319015798095E-5</v>
      </c>
      <c r="BM39">
        <f t="shared" si="44"/>
        <v>20832.760859568923</v>
      </c>
      <c r="BN39" s="1">
        <f t="shared" si="45"/>
        <v>5.7601582818957713E-6</v>
      </c>
      <c r="BP39">
        <f t="shared" si="46"/>
        <v>1.3204074707497153E+19</v>
      </c>
      <c r="BQ39">
        <f t="shared" si="59"/>
        <v>3.1182268180284205E+20</v>
      </c>
      <c r="BR39">
        <f t="shared" si="47"/>
        <v>4.1754950470713636E-5</v>
      </c>
      <c r="BS39">
        <f>BR39</f>
        <v>4.1754950470713636E-5</v>
      </c>
      <c r="BT39">
        <f t="shared" si="48"/>
        <v>23949.256045732509</v>
      </c>
      <c r="BU39" s="1">
        <f t="shared" si="49"/>
        <v>1.6701980188285457E-6</v>
      </c>
    </row>
    <row r="44" spans="2:73" x14ac:dyDescent="0.35">
      <c r="C44" s="3" t="s">
        <v>49</v>
      </c>
      <c r="D44" t="s">
        <v>50</v>
      </c>
      <c r="E44" t="s">
        <v>51</v>
      </c>
      <c r="G44" t="s">
        <v>52</v>
      </c>
    </row>
    <row r="45" spans="2:73" x14ac:dyDescent="0.35">
      <c r="C45" t="str">
        <f>'Rate and area inputs'!AB2</f>
        <v>ESR-U+A-U</v>
      </c>
      <c r="D45" s="18">
        <f>'Rate and area inputs'!AB4</f>
        <v>4.5115914792586877E+20</v>
      </c>
      <c r="E45">
        <f>'Rate and area inputs'!AC4</f>
        <v>4.0000000000000008E-2</v>
      </c>
      <c r="G45" s="11">
        <f>D45/H$39</f>
        <v>1.2082589866227182</v>
      </c>
      <c r="H45">
        <f>E45*G45</f>
        <v>4.833035946490874E-2</v>
      </c>
    </row>
    <row r="46" spans="2:73" x14ac:dyDescent="0.35">
      <c r="C46" t="str">
        <f>'Rate and area inputs'!AD2</f>
        <v>ESR-U+A-P</v>
      </c>
      <c r="D46" s="18">
        <f>'Rate and area inputs'!AD4</f>
        <v>4.1770444075051785E+20</v>
      </c>
      <c r="E46">
        <f>'Rate and area inputs'!AE4</f>
        <v>0.12</v>
      </c>
      <c r="G46" s="11">
        <f t="shared" ref="G46:G53" si="60">D46/H$39</f>
        <v>1.1186632180889697</v>
      </c>
      <c r="H46">
        <f t="shared" ref="H46:H53" si="61">E46*G46</f>
        <v>0.13423958617067636</v>
      </c>
    </row>
    <row r="47" spans="2:73" x14ac:dyDescent="0.35">
      <c r="C47" t="str">
        <f>'Rate and area inputs'!AF2</f>
        <v>ESR-U+A-L</v>
      </c>
      <c r="D47" s="18">
        <f>'Rate and area inputs'!AF4</f>
        <v>3.6334893691556246E+20</v>
      </c>
      <c r="E47">
        <f>'Rate and area inputs'!AG4</f>
        <v>4.0000000000000008E-2</v>
      </c>
      <c r="G47" s="11">
        <f t="shared" si="60"/>
        <v>0.97309257792147441</v>
      </c>
      <c r="H47">
        <f t="shared" si="61"/>
        <v>3.8923703116858985E-2</v>
      </c>
    </row>
    <row r="48" spans="2:73" x14ac:dyDescent="0.35">
      <c r="C48" t="str">
        <f>'Rate and area inputs'!AH2</f>
        <v>ESR-P+A-U</v>
      </c>
      <c r="D48" s="18">
        <f>'Rate and area inputs'!AH4</f>
        <v>4.1916986848858217E+20</v>
      </c>
      <c r="E48">
        <f>'Rate and area inputs'!AI4</f>
        <v>0.12</v>
      </c>
      <c r="G48" s="11">
        <f t="shared" si="60"/>
        <v>1.1225878115321097</v>
      </c>
      <c r="H48">
        <f t="shared" si="61"/>
        <v>0.13471053738385316</v>
      </c>
    </row>
    <row r="49" spans="3:9" x14ac:dyDescent="0.35">
      <c r="C49" t="str">
        <f>'Rate and area inputs'!AJ2</f>
        <v>ESR-P+A-P</v>
      </c>
      <c r="D49" s="18">
        <f>'Rate and area inputs'!AJ4</f>
        <v>3.8808725546502875E+20</v>
      </c>
      <c r="E49">
        <f>'Rate and area inputs'!AK4</f>
        <v>0.36</v>
      </c>
      <c r="G49" s="11">
        <f t="shared" si="60"/>
        <v>1.0393447992024656</v>
      </c>
      <c r="H49">
        <f t="shared" si="61"/>
        <v>0.3741641277128876</v>
      </c>
    </row>
    <row r="50" spans="3:9" x14ac:dyDescent="0.35">
      <c r="C50" t="str">
        <f>'Rate and area inputs'!AL2</f>
        <v>ESR-P+A-L</v>
      </c>
      <c r="D50" s="18">
        <f>'Rate and area inputs'!AL4</f>
        <v>3.3758580935920222E+20</v>
      </c>
      <c r="E50">
        <f>'Rate and area inputs'!AM4</f>
        <v>0.12</v>
      </c>
      <c r="G50" s="11">
        <f t="shared" si="60"/>
        <v>0.9040957936678734</v>
      </c>
      <c r="H50">
        <f t="shared" si="61"/>
        <v>0.1084914952401448</v>
      </c>
    </row>
    <row r="51" spans="3:9" x14ac:dyDescent="0.35">
      <c r="C51" t="str">
        <f>'Rate and area inputs'!AN2</f>
        <v>ESR-L+A-U</v>
      </c>
      <c r="D51" s="18">
        <f>'Rate and area inputs'!AN4</f>
        <v>3.8718058905129569E+20</v>
      </c>
      <c r="E51">
        <f>'Rate and area inputs'!AO4</f>
        <v>4.0000000000000008E-2</v>
      </c>
      <c r="G51" s="11">
        <f t="shared" si="60"/>
        <v>1.0369166364415014</v>
      </c>
      <c r="H51">
        <f t="shared" si="61"/>
        <v>4.1476665457660065E-2</v>
      </c>
    </row>
    <row r="52" spans="3:9" x14ac:dyDescent="0.35">
      <c r="C52" t="str">
        <f>'Rate and area inputs'!AP2</f>
        <v>ESR-L+A-P</v>
      </c>
      <c r="D52" s="18">
        <f>'Rate and area inputs'!AP4</f>
        <v>3.5847007017953978E+20</v>
      </c>
      <c r="E52">
        <f>'Rate and area inputs'!AQ4</f>
        <v>0.12</v>
      </c>
      <c r="G52" s="11">
        <f t="shared" si="60"/>
        <v>0.96002638031596188</v>
      </c>
      <c r="H52">
        <f t="shared" si="61"/>
        <v>0.11520316563791543</v>
      </c>
    </row>
    <row r="53" spans="3:9" x14ac:dyDescent="0.35">
      <c r="C53" t="str">
        <f>'Rate and area inputs'!AR2</f>
        <v>ESR-L+A-L</v>
      </c>
      <c r="D53" s="18">
        <f>'Rate and area inputs'!AR4</f>
        <v>3.1182268180284211E+20</v>
      </c>
      <c r="E53">
        <f>'Rate and area inputs'!AS4</f>
        <v>4.0000000000000008E-2</v>
      </c>
      <c r="G53" s="11">
        <f t="shared" si="60"/>
        <v>0.83509900941427273</v>
      </c>
      <c r="H53">
        <f t="shared" si="61"/>
        <v>3.3403960376570917E-2</v>
      </c>
    </row>
    <row r="54" spans="3:9" x14ac:dyDescent="0.35">
      <c r="E54">
        <f>SUM(E45:E53)</f>
        <v>1</v>
      </c>
      <c r="H54" s="11">
        <f>SUM(H45:H53)</f>
        <v>1.028943600561476</v>
      </c>
      <c r="I54" t="s">
        <v>53</v>
      </c>
    </row>
  </sheetData>
  <mergeCells count="10">
    <mergeCell ref="AU1:AZ1"/>
    <mergeCell ref="BB1:BG1"/>
    <mergeCell ref="BI1:BN1"/>
    <mergeCell ref="BP1:BU1"/>
    <mergeCell ref="B1:I1"/>
    <mergeCell ref="L1:Q1"/>
    <mergeCell ref="S1:X1"/>
    <mergeCell ref="Z1:AE1"/>
    <mergeCell ref="AG1:AL1"/>
    <mergeCell ref="AN1:AS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ADF29-8AB1-49D7-91E4-692D0A504AA8}">
  <dimension ref="B1:BU54"/>
  <sheetViews>
    <sheetView topLeftCell="A32" zoomScale="70" zoomScaleNormal="70" workbookViewId="0">
      <selection activeCell="H49" sqref="H49"/>
    </sheetView>
  </sheetViews>
  <sheetFormatPr defaultRowHeight="14.5" x14ac:dyDescent="0.35"/>
  <cols>
    <col min="2" max="2" width="11" bestFit="1" customWidth="1"/>
    <col min="3" max="3" width="17" customWidth="1"/>
    <col min="4" max="4" width="15" customWidth="1"/>
    <col min="5" max="5" width="28.453125" customWidth="1"/>
    <col min="6" max="6" width="12" bestFit="1" customWidth="1"/>
    <col min="7" max="7" width="14.6328125" customWidth="1"/>
    <col min="8" max="8" width="18.90625" bestFit="1" customWidth="1"/>
    <col min="9" max="10" width="18.90625" customWidth="1"/>
    <col min="12" max="12" width="12" customWidth="1"/>
    <col min="13" max="13" width="15.453125" customWidth="1"/>
    <col min="14" max="16" width="23.6328125" customWidth="1"/>
    <col min="17" max="17" width="31.36328125" customWidth="1"/>
    <col min="19" max="19" width="15.6328125" bestFit="1" customWidth="1"/>
    <col min="26" max="26" width="15.6328125" bestFit="1" customWidth="1"/>
    <col min="33" max="33" width="15.6328125" bestFit="1" customWidth="1"/>
    <col min="40" max="40" width="15.6328125" bestFit="1" customWidth="1"/>
    <col min="47" max="47" width="15.6328125" bestFit="1" customWidth="1"/>
    <col min="54" max="54" width="15.6328125" bestFit="1" customWidth="1"/>
    <col min="61" max="61" width="15.6328125" bestFit="1" customWidth="1"/>
    <col min="68" max="68" width="15.6328125" bestFit="1" customWidth="1"/>
  </cols>
  <sheetData>
    <row r="1" spans="2:73" x14ac:dyDescent="0.35">
      <c r="B1" s="36" t="s">
        <v>38</v>
      </c>
      <c r="C1" s="36"/>
      <c r="D1" s="36"/>
      <c r="E1" s="36"/>
      <c r="F1" s="36"/>
      <c r="G1" s="36"/>
      <c r="H1" s="36"/>
      <c r="I1" s="36"/>
      <c r="L1" s="36" t="str">
        <f>C45</f>
        <v>ESR-U+A-U</v>
      </c>
      <c r="M1" s="36"/>
      <c r="N1" s="36"/>
      <c r="O1" s="36"/>
      <c r="P1" s="36"/>
      <c r="Q1" s="36"/>
      <c r="S1" s="35" t="str">
        <f>C46</f>
        <v>ESR-U+A-P</v>
      </c>
      <c r="T1" s="35"/>
      <c r="U1" s="35"/>
      <c r="V1" s="35"/>
      <c r="W1" s="35"/>
      <c r="X1" s="35"/>
      <c r="Z1" s="35" t="str">
        <f>C47</f>
        <v>ESR-U+A-L</v>
      </c>
      <c r="AA1" s="35"/>
      <c r="AB1" s="35"/>
      <c r="AC1" s="35"/>
      <c r="AD1" s="35"/>
      <c r="AE1" s="35"/>
      <c r="AG1" s="35" t="str">
        <f>C48</f>
        <v>ESR-P+A-U</v>
      </c>
      <c r="AH1" s="35"/>
      <c r="AI1" s="35"/>
      <c r="AJ1" s="35"/>
      <c r="AK1" s="35"/>
      <c r="AL1" s="35"/>
      <c r="AN1" s="35" t="str">
        <f>C49</f>
        <v>ESR-P+A-P</v>
      </c>
      <c r="AO1" s="35"/>
      <c r="AP1" s="35"/>
      <c r="AQ1" s="35"/>
      <c r="AR1" s="35"/>
      <c r="AS1" s="35"/>
      <c r="AU1" s="35" t="str">
        <f>C50</f>
        <v>ESR-P+A-L</v>
      </c>
      <c r="AV1" s="35"/>
      <c r="AW1" s="35"/>
      <c r="AX1" s="35"/>
      <c r="AY1" s="35"/>
      <c r="AZ1" s="35"/>
      <c r="BB1" s="35" t="str">
        <f>C51</f>
        <v>ESR-L+A-U</v>
      </c>
      <c r="BC1" s="35"/>
      <c r="BD1" s="35"/>
      <c r="BE1" s="35"/>
      <c r="BF1" s="35"/>
      <c r="BG1" s="35"/>
      <c r="BI1" s="35" t="str">
        <f>C52</f>
        <v>ESR-L+A-P</v>
      </c>
      <c r="BJ1" s="35"/>
      <c r="BK1" s="35"/>
      <c r="BL1" s="35"/>
      <c r="BM1" s="35"/>
      <c r="BN1" s="35"/>
      <c r="BP1" s="35" t="str">
        <f>C53</f>
        <v>ESR-L+A-L</v>
      </c>
      <c r="BQ1" s="35"/>
      <c r="BR1" s="35"/>
      <c r="BS1" s="35"/>
      <c r="BT1" s="35"/>
      <c r="BU1" s="35"/>
    </row>
    <row r="2" spans="2:73" ht="75" customHeight="1" x14ac:dyDescent="0.35">
      <c r="B2" s="5" t="s">
        <v>0</v>
      </c>
      <c r="C2" s="5" t="s">
        <v>1</v>
      </c>
      <c r="D2" s="5" t="s">
        <v>39</v>
      </c>
      <c r="E2" s="5" t="s">
        <v>40</v>
      </c>
      <c r="F2" s="5" t="s">
        <v>41</v>
      </c>
      <c r="G2" s="5" t="s">
        <v>42</v>
      </c>
      <c r="H2" s="5" t="s">
        <v>43</v>
      </c>
      <c r="I2" s="5" t="s">
        <v>44</v>
      </c>
      <c r="J2" s="5"/>
      <c r="L2" s="5" t="s">
        <v>45</v>
      </c>
      <c r="M2" s="5" t="s">
        <v>46</v>
      </c>
      <c r="N2" s="5" t="s">
        <v>39</v>
      </c>
      <c r="O2" s="5" t="s">
        <v>47</v>
      </c>
      <c r="P2" s="5" t="s">
        <v>40</v>
      </c>
      <c r="Q2" s="9" t="s">
        <v>48</v>
      </c>
      <c r="S2" s="5" t="s">
        <v>45</v>
      </c>
      <c r="T2" s="5" t="s">
        <v>46</v>
      </c>
      <c r="U2" s="5" t="s">
        <v>39</v>
      </c>
      <c r="V2" s="5" t="s">
        <v>47</v>
      </c>
      <c r="W2" s="5" t="s">
        <v>40</v>
      </c>
      <c r="X2" s="9" t="s">
        <v>48</v>
      </c>
      <c r="Z2" s="5" t="s">
        <v>45</v>
      </c>
      <c r="AA2" s="5" t="s">
        <v>46</v>
      </c>
      <c r="AB2" s="5" t="s">
        <v>39</v>
      </c>
      <c r="AC2" s="5" t="s">
        <v>47</v>
      </c>
      <c r="AD2" s="5" t="s">
        <v>40</v>
      </c>
      <c r="AE2" s="9" t="s">
        <v>48</v>
      </c>
      <c r="AG2" s="5" t="s">
        <v>45</v>
      </c>
      <c r="AH2" s="5" t="s">
        <v>46</v>
      </c>
      <c r="AI2" s="5" t="s">
        <v>39</v>
      </c>
      <c r="AJ2" s="5" t="s">
        <v>47</v>
      </c>
      <c r="AK2" s="5" t="s">
        <v>40</v>
      </c>
      <c r="AL2" s="9" t="s">
        <v>48</v>
      </c>
      <c r="AN2" s="5" t="s">
        <v>45</v>
      </c>
      <c r="AO2" s="5" t="s">
        <v>46</v>
      </c>
      <c r="AP2" s="5" t="s">
        <v>39</v>
      </c>
      <c r="AQ2" s="5" t="s">
        <v>47</v>
      </c>
      <c r="AR2" s="5" t="s">
        <v>40</v>
      </c>
      <c r="AS2" s="9" t="s">
        <v>48</v>
      </c>
      <c r="AU2" s="5" t="s">
        <v>45</v>
      </c>
      <c r="AV2" s="5" t="s">
        <v>46</v>
      </c>
      <c r="AW2" s="5" t="s">
        <v>39</v>
      </c>
      <c r="AX2" s="5" t="s">
        <v>47</v>
      </c>
      <c r="AY2" s="5" t="s">
        <v>40</v>
      </c>
      <c r="AZ2" s="9" t="s">
        <v>48</v>
      </c>
      <c r="BB2" s="5" t="s">
        <v>45</v>
      </c>
      <c r="BC2" s="5" t="s">
        <v>46</v>
      </c>
      <c r="BD2" s="5" t="s">
        <v>39</v>
      </c>
      <c r="BE2" s="5" t="s">
        <v>47</v>
      </c>
      <c r="BF2" s="5" t="s">
        <v>40</v>
      </c>
      <c r="BG2" s="9" t="s">
        <v>48</v>
      </c>
      <c r="BI2" s="5" t="s">
        <v>45</v>
      </c>
      <c r="BJ2" s="5" t="s">
        <v>46</v>
      </c>
      <c r="BK2" s="5" t="s">
        <v>39</v>
      </c>
      <c r="BL2" s="5" t="s">
        <v>47</v>
      </c>
      <c r="BM2" s="5" t="s">
        <v>40</v>
      </c>
      <c r="BN2" s="9" t="s">
        <v>48</v>
      </c>
      <c r="BP2" s="5" t="s">
        <v>45</v>
      </c>
      <c r="BQ2" s="5" t="s">
        <v>46</v>
      </c>
      <c r="BR2" s="5" t="s">
        <v>39</v>
      </c>
      <c r="BS2" s="5" t="s">
        <v>47</v>
      </c>
      <c r="BT2" s="5" t="s">
        <v>40</v>
      </c>
      <c r="BU2" s="9" t="s">
        <v>48</v>
      </c>
    </row>
    <row r="3" spans="2:73" x14ac:dyDescent="0.35">
      <c r="B3" s="1">
        <f>Digitising!B3</f>
        <v>6</v>
      </c>
      <c r="C3">
        <f>Digitising!E3</f>
        <v>0.25</v>
      </c>
      <c r="D3">
        <f>C3-C4</f>
        <v>4.9999999999999989E-2</v>
      </c>
      <c r="E3" s="2">
        <f>1/C3</f>
        <v>4</v>
      </c>
      <c r="F3">
        <f t="shared" ref="F3:F39" si="0">10^(1.5*B3+9.1)</f>
        <v>1.2589254117941732E+18</v>
      </c>
      <c r="G3">
        <f t="shared" ref="G3:G39" si="1">F3*D3</f>
        <v>6.2946270589708648E+16</v>
      </c>
      <c r="H3">
        <f>G3</f>
        <v>6.2946270589708648E+16</v>
      </c>
      <c r="I3" s="4">
        <f>H3/$H$39</f>
        <v>3.684034359760819E-4</v>
      </c>
      <c r="J3" s="4"/>
      <c r="L3">
        <f>($D$45/$H$39)*$G3</f>
        <v>8.6480319767438096E+16</v>
      </c>
      <c r="M3">
        <f>L3</f>
        <v>8.6480319767438096E+16</v>
      </c>
      <c r="N3">
        <f>L3/$F3</f>
        <v>6.869375973926016E-2</v>
      </c>
      <c r="O3">
        <f t="shared" ref="O3:O37" si="2">N3+O4</f>
        <v>0.34346879869630087</v>
      </c>
      <c r="P3">
        <f>1/O3</f>
        <v>2.9114726106001019</v>
      </c>
      <c r="Q3" s="1">
        <f>N3*$E$45</f>
        <v>2.7477503895704069E-3</v>
      </c>
      <c r="S3">
        <f>($D$46/$H$39)*$G3</f>
        <v>8.0837244077510544E+16</v>
      </c>
      <c r="T3">
        <f>S3</f>
        <v>8.0837244077510544E+16</v>
      </c>
      <c r="U3">
        <f>S3/$F3</f>
        <v>6.4211305388064521E-2</v>
      </c>
      <c r="V3">
        <f t="shared" ref="V3:V37" si="3">U3+V4</f>
        <v>0.32105652694032266</v>
      </c>
      <c r="W3">
        <f>1/V3</f>
        <v>3.1147163072186288</v>
      </c>
      <c r="X3" s="1">
        <f>U3*$E$46</f>
        <v>7.7053566465677421E-3</v>
      </c>
      <c r="Z3">
        <f>($D$47/$H$39)*$G3</f>
        <v>6.9615584734965976E+16</v>
      </c>
      <c r="AA3">
        <f>Z3</f>
        <v>6.9615584734965976E+16</v>
      </c>
      <c r="AB3">
        <f>Z3/$F3</f>
        <v>5.5297624531823901E-2</v>
      </c>
      <c r="AC3">
        <f t="shared" ref="AC3:AC37" si="4">AB3+AC4</f>
        <v>0.27648812265911954</v>
      </c>
      <c r="AD3">
        <f>1/AC3</f>
        <v>3.6167918910314047</v>
      </c>
      <c r="AE3" s="1">
        <f>AB3*$E$47</f>
        <v>2.2119049812729563E-3</v>
      </c>
      <c r="AG3">
        <f>($D$48/$H$39)*$G3</f>
        <v>7.86184725158528E+16</v>
      </c>
      <c r="AH3">
        <f>AG3</f>
        <v>7.86184725158528E+16</v>
      </c>
      <c r="AI3">
        <f>AG3/$F3</f>
        <v>6.24488724902365E-2</v>
      </c>
      <c r="AJ3">
        <f t="shared" ref="AJ3:AJ37" si="5">AI3+AJ4</f>
        <v>0.31224436245118259</v>
      </c>
      <c r="AK3">
        <f>1/AJ3</f>
        <v>3.2026198716601124</v>
      </c>
      <c r="AL3" s="1">
        <f>AI3*$E$48</f>
        <v>7.49386469882838E-3</v>
      </c>
      <c r="AN3">
        <f>($D$49/$H$39)*$G3</f>
        <v>7.348840370682776E+16</v>
      </c>
      <c r="AO3">
        <f>AN3</f>
        <v>7.348840370682776E+16</v>
      </c>
      <c r="AP3">
        <f>AN3/$F3</f>
        <v>5.837391398914956E-2</v>
      </c>
      <c r="AQ3">
        <f t="shared" ref="AQ3:AQ37" si="6">AP3+AQ4</f>
        <v>0.29186956994574786</v>
      </c>
      <c r="AR3">
        <f>1/AQ3</f>
        <v>3.4261879379404916</v>
      </c>
      <c r="AS3" s="1">
        <f>AP3*$E$49</f>
        <v>2.101460903609384E-2</v>
      </c>
      <c r="AU3">
        <f>($D$50/$H$39)*$G3</f>
        <v>6.3286895213605416E+16</v>
      </c>
      <c r="AV3">
        <f>AU3</f>
        <v>6.3286895213605416E+16</v>
      </c>
      <c r="AW3">
        <f>AU3/$F3</f>
        <v>5.0270567756203532E-2</v>
      </c>
      <c r="AX3">
        <f t="shared" ref="AX3:AX37" si="7">AW3+AX4</f>
        <v>0.25135283878101772</v>
      </c>
      <c r="AY3">
        <f>1/AX3</f>
        <v>3.978471080134546</v>
      </c>
      <c r="AZ3" s="1">
        <f>AW3*$E$50</f>
        <v>6.032468130744424E-3</v>
      </c>
      <c r="BB3">
        <f>($D$51/$H$39)*$G3</f>
        <v>7.075662526426752E+16</v>
      </c>
      <c r="BC3">
        <f>BB3</f>
        <v>7.075662526426752E+16</v>
      </c>
      <c r="BD3">
        <f>BB3/$F3</f>
        <v>5.6203985241212853E-2</v>
      </c>
      <c r="BE3">
        <f t="shared" ref="BE3:BE37" si="8">BD3+BE4</f>
        <v>0.28101992620606431</v>
      </c>
      <c r="BF3">
        <f>1/BE3</f>
        <v>3.5584665240667919</v>
      </c>
      <c r="BG3" s="1">
        <f>BD3*$E$51</f>
        <v>2.2481594096485148E-3</v>
      </c>
      <c r="BI3">
        <f>($D$52/$H$39)*$G3</f>
        <v>6.6139563336144984E+16</v>
      </c>
      <c r="BJ3">
        <f>BI3</f>
        <v>6.6139563336144984E+16</v>
      </c>
      <c r="BK3">
        <f>BI3/$F3</f>
        <v>5.2536522590234606E-2</v>
      </c>
      <c r="BL3">
        <f t="shared" ref="BL3:BL37" si="9">BK3+BL4</f>
        <v>0.26268261295117307</v>
      </c>
      <c r="BM3">
        <f>1/BL3</f>
        <v>3.8068754866005468</v>
      </c>
      <c r="BN3" s="1">
        <f>BK3*$E$52</f>
        <v>6.3043827108281523E-3</v>
      </c>
      <c r="BP3">
        <f>($D$53/$H$39)*$G3</f>
        <v>5.6958205692244872E+16</v>
      </c>
      <c r="BQ3">
        <f>BP3</f>
        <v>5.6958205692244872E+16</v>
      </c>
      <c r="BR3">
        <f>BP3/$F3</f>
        <v>4.5243510980583178E-2</v>
      </c>
      <c r="BS3">
        <f t="shared" ref="BS3:BS37" si="10">BR3+BS4</f>
        <v>0.22621755490291592</v>
      </c>
      <c r="BT3">
        <f>1/BS3</f>
        <v>4.4205234223717182</v>
      </c>
      <c r="BU3" s="1">
        <f>BR3*$E$53</f>
        <v>1.8097404392233274E-3</v>
      </c>
    </row>
    <row r="4" spans="2:73" x14ac:dyDescent="0.35">
      <c r="B4" s="1">
        <f>Digitising!B4</f>
        <v>6.1</v>
      </c>
      <c r="C4">
        <f>Digitising!E4</f>
        <v>0.2</v>
      </c>
      <c r="D4">
        <f t="shared" ref="D4:D39" si="11">C4-C5</f>
        <v>4.0000000000000008E-2</v>
      </c>
      <c r="E4" s="2">
        <f t="shared" ref="E4:E39" si="12">1/C4</f>
        <v>5</v>
      </c>
      <c r="F4">
        <f t="shared" si="0"/>
        <v>1.7782794100389286E+18</v>
      </c>
      <c r="G4">
        <f t="shared" si="1"/>
        <v>7.113117640155716E+16</v>
      </c>
      <c r="H4">
        <f>H3+G4</f>
        <v>1.3407744699126581E+17</v>
      </c>
      <c r="I4" s="4">
        <f t="shared" ref="I4:I39" si="13">H4/$H$39</f>
        <v>7.8471038388347415E-4</v>
      </c>
      <c r="J4" s="4"/>
      <c r="L4">
        <f t="shared" ref="L4:L39" si="14">($D$45/$H$39)*$G4</f>
        <v>9.7725358833990016E+16</v>
      </c>
      <c r="M4">
        <f>M3+L4</f>
        <v>1.842056786014281E+17</v>
      </c>
      <c r="N4">
        <f t="shared" ref="N4:N39" si="15">L4/$F4</f>
        <v>5.4955007791408154E-2</v>
      </c>
      <c r="O4">
        <f t="shared" si="2"/>
        <v>0.2747750389570407</v>
      </c>
      <c r="P4">
        <f t="shared" ref="P4:P39" si="16">1/O4</f>
        <v>3.6393407632501273</v>
      </c>
      <c r="Q4" s="1">
        <f t="shared" ref="Q4:Q39" si="17">N4*$E$45</f>
        <v>2.1982003116563266E-3</v>
      </c>
      <c r="S4">
        <f t="shared" ref="S4:S39" si="18">($D$46/$H$39)*$G4</f>
        <v>9.134851381065352E+16</v>
      </c>
      <c r="T4">
        <f>T3+S4</f>
        <v>1.7218575788816406E+17</v>
      </c>
      <c r="U4">
        <f t="shared" ref="U4:U39" si="19">S4/$F4</f>
        <v>5.1369044310451639E-2</v>
      </c>
      <c r="V4">
        <f t="shared" si="3"/>
        <v>0.25684522155225814</v>
      </c>
      <c r="W4">
        <f t="shared" ref="W4:W39" si="20">1/V4</f>
        <v>3.893395384023286</v>
      </c>
      <c r="X4" s="1">
        <f t="shared" ref="X4:X39" si="21">U4*$E$46</f>
        <v>6.1642853172541963E-3</v>
      </c>
      <c r="Z4">
        <f t="shared" ref="Z4:Z39" si="22">($D$47/$H$39)*$G4</f>
        <v>7.8667701703204816E+16</v>
      </c>
      <c r="AA4">
        <f>AA3+Z4</f>
        <v>1.4828328643817078E+17</v>
      </c>
      <c r="AB4">
        <f t="shared" ref="AB4:AB39" si="23">Z4/$F4</f>
        <v>4.4238099625459132E-2</v>
      </c>
      <c r="AC4">
        <f t="shared" si="4"/>
        <v>0.22119049812729563</v>
      </c>
      <c r="AD4">
        <f t="shared" ref="AD4:AD39" si="24">1/AC4</f>
        <v>4.5209898637892563</v>
      </c>
      <c r="AE4" s="1">
        <f t="shared" ref="AE4:AE39" si="25">AB4*$E$47</f>
        <v>1.7695239850183655E-3</v>
      </c>
      <c r="AG4">
        <f t="shared" ref="AG4:AG39" si="26">($D$48/$H$39)*$G4</f>
        <v>8.884123530362728E+16</v>
      </c>
      <c r="AH4">
        <f>AH3+AG4</f>
        <v>1.6745970781948006E+17</v>
      </c>
      <c r="AI4">
        <f t="shared" ref="AI4:AI39" si="27">AG4/$F4</f>
        <v>4.9959097992189228E-2</v>
      </c>
      <c r="AJ4">
        <f t="shared" si="5"/>
        <v>0.24979548996094608</v>
      </c>
      <c r="AK4">
        <f t="shared" ref="AK4:AK39" si="28">1/AJ4</f>
        <v>4.0032748395751403</v>
      </c>
      <c r="AL4" s="1">
        <f t="shared" ref="AL4:AL39" si="29">AI4*$E$48</f>
        <v>5.9950917590627069E-3</v>
      </c>
      <c r="AN4">
        <f t="shared" ref="AN4:AN39" si="30">($D$49/$H$39)*$G4</f>
        <v>8.3044103464230464E+16</v>
      </c>
      <c r="AO4">
        <f>AO3+AN4</f>
        <v>1.5653250717105824E+17</v>
      </c>
      <c r="AP4">
        <f t="shared" ref="AP4:AP39" si="31">AN4/$F4</f>
        <v>4.6699131191319666E-2</v>
      </c>
      <c r="AQ4">
        <f t="shared" si="6"/>
        <v>0.2334956559565983</v>
      </c>
      <c r="AR4">
        <f t="shared" ref="AR4:AR39" si="32">1/AQ4</f>
        <v>4.2827349224256146</v>
      </c>
      <c r="AS4" s="1">
        <f t="shared" ref="AS4:AS39" si="33">AP4*$E$49</f>
        <v>1.6811687228875081E-2</v>
      </c>
      <c r="AU4">
        <f t="shared" ref="AU4:AU39" si="34">($D$50/$H$39)*$G4</f>
        <v>7.1516092457458912E+16</v>
      </c>
      <c r="AV4">
        <f>AV3+AU4</f>
        <v>1.3480298767106432E+17</v>
      </c>
      <c r="AW4">
        <f t="shared" ref="AW4:AW39" si="35">AU4/$F4</f>
        <v>4.0216454204962844E-2</v>
      </c>
      <c r="AX4">
        <f t="shared" si="7"/>
        <v>0.20108227102481419</v>
      </c>
      <c r="AY4">
        <f t="shared" ref="AY4:AY39" si="36">1/AX4</f>
        <v>4.9730888501681827</v>
      </c>
      <c r="AZ4" s="1">
        <f t="shared" ref="AZ4:AZ39" si="37">AW4*$E$50</f>
        <v>4.8259745045955409E-3</v>
      </c>
      <c r="BB4">
        <f t="shared" ref="BB4:BB39" si="38">($D$51/$H$39)*$G4</f>
        <v>7.9957111773264544E+16</v>
      </c>
      <c r="BC4">
        <f>BC3+BB4</f>
        <v>1.5071373703753206E+17</v>
      </c>
      <c r="BD4">
        <f t="shared" ref="BD4:BD39" si="39">BB4/$F4</f>
        <v>4.4963188192970301E-2</v>
      </c>
      <c r="BE4">
        <f t="shared" si="8"/>
        <v>0.22481594096485144</v>
      </c>
      <c r="BF4">
        <f t="shared" ref="BF4:BF39" si="40">1/BE4</f>
        <v>4.4480831550834896</v>
      </c>
      <c r="BG4" s="1">
        <f t="shared" ref="BG4:BG39" si="41">BD4*$E$51</f>
        <v>1.7985275277188123E-3</v>
      </c>
      <c r="BI4">
        <f t="shared" ref="BI4:BI39" si="42">($D$52/$H$39)*$G4</f>
        <v>7.4739693117807424E+16</v>
      </c>
      <c r="BJ4">
        <f>BJ3+BI4</f>
        <v>1.4087925645395242E+17</v>
      </c>
      <c r="BK4">
        <f t="shared" ref="BK4:BK39" si="43">BI4/$F4</f>
        <v>4.20292180721877E-2</v>
      </c>
      <c r="BL4">
        <f t="shared" si="9"/>
        <v>0.21014609036093848</v>
      </c>
      <c r="BM4">
        <f t="shared" ref="BM4:BM39" si="44">1/BL4</f>
        <v>4.7585943582506829</v>
      </c>
      <c r="BN4" s="1">
        <f t="shared" ref="BN4:BN39" si="45">BK4*$E$52</f>
        <v>5.0435061686625237E-3</v>
      </c>
      <c r="BP4">
        <f t="shared" ref="BP4:BP39" si="46">($D$53/$H$39)*$G4</f>
        <v>6.4364483211713016E+16</v>
      </c>
      <c r="BQ4">
        <f>BQ3+BP4</f>
        <v>1.2132268890395789E+17</v>
      </c>
      <c r="BR4">
        <f t="shared" ref="BR4:BR39" si="47">BP4/$F4</f>
        <v>3.6194808784466556E-2</v>
      </c>
      <c r="BS4">
        <f t="shared" si="10"/>
        <v>0.18097404392233274</v>
      </c>
      <c r="BT4">
        <f t="shared" ref="BT4:BT39" si="48">1/BS4</f>
        <v>5.525654277964648</v>
      </c>
      <c r="BU4" s="1">
        <f t="shared" ref="BU4:BU39" si="49">BR4*$E$53</f>
        <v>1.4477923513786625E-3</v>
      </c>
    </row>
    <row r="5" spans="2:73" x14ac:dyDescent="0.35">
      <c r="B5" s="1">
        <f>Digitising!B5</f>
        <v>6.2</v>
      </c>
      <c r="C5">
        <f>Digitising!E5</f>
        <v>0.16</v>
      </c>
      <c r="D5">
        <f t="shared" si="11"/>
        <v>3.5000000000000003E-2</v>
      </c>
      <c r="E5" s="2">
        <f t="shared" si="12"/>
        <v>6.25</v>
      </c>
      <c r="F5">
        <f t="shared" si="0"/>
        <v>2.5118864315095849E+18</v>
      </c>
      <c r="G5">
        <f t="shared" si="1"/>
        <v>8.7916025102835472E+16</v>
      </c>
      <c r="H5">
        <f t="shared" ref="H5:H39" si="50">H4+G5</f>
        <v>2.2199347209410128E+17</v>
      </c>
      <c r="I5" s="4">
        <f t="shared" si="13"/>
        <v>1.2992534286391615E-3</v>
      </c>
      <c r="J5" s="4"/>
      <c r="L5">
        <f t="shared" si="14"/>
        <v>1.2078564611289893E+17</v>
      </c>
      <c r="M5">
        <f t="shared" ref="M5:M39" si="51">M4+L5</f>
        <v>3.0499132471432704E+17</v>
      </c>
      <c r="N5">
        <f t="shared" si="15"/>
        <v>4.8085631817482127E-2</v>
      </c>
      <c r="O5">
        <f t="shared" si="2"/>
        <v>0.21982003116563256</v>
      </c>
      <c r="P5">
        <f t="shared" si="16"/>
        <v>4.5491759540626591</v>
      </c>
      <c r="Q5" s="1">
        <f t="shared" si="17"/>
        <v>1.9234252726992856E-3</v>
      </c>
      <c r="S5">
        <f t="shared" si="18"/>
        <v>1.1290405472765832E+17</v>
      </c>
      <c r="T5">
        <f t="shared" ref="T5:T39" si="52">T4+S5</f>
        <v>2.850898126158224E+17</v>
      </c>
      <c r="U5">
        <f t="shared" si="19"/>
        <v>4.494791377164517E-2</v>
      </c>
      <c r="V5">
        <f t="shared" si="3"/>
        <v>0.2054761772418065</v>
      </c>
      <c r="W5">
        <f t="shared" si="20"/>
        <v>4.8667442300291075</v>
      </c>
      <c r="X5" s="1">
        <f t="shared" si="21"/>
        <v>5.3937496525974203E-3</v>
      </c>
      <c r="Z5">
        <f t="shared" si="22"/>
        <v>9.7230946929340032E+16</v>
      </c>
      <c r="AA5">
        <f t="shared" ref="AA5:AA39" si="53">AA4+Z5</f>
        <v>2.4551423336751082E+17</v>
      </c>
      <c r="AB5">
        <f t="shared" si="23"/>
        <v>3.8708337172276737E-2</v>
      </c>
      <c r="AC5">
        <f t="shared" si="4"/>
        <v>0.1769523985018365</v>
      </c>
      <c r="AD5">
        <f t="shared" si="24"/>
        <v>5.6512373297365706</v>
      </c>
      <c r="AE5" s="1">
        <f t="shared" si="25"/>
        <v>1.5483334868910698E-3</v>
      </c>
      <c r="AG5">
        <f t="shared" si="26"/>
        <v>1.0980513282990811E+17</v>
      </c>
      <c r="AH5">
        <f t="shared" ref="AH5:AH39" si="54">AH4+AG5</f>
        <v>2.7726484064938816E+17</v>
      </c>
      <c r="AI5">
        <f t="shared" si="27"/>
        <v>4.3714210743165567E-2</v>
      </c>
      <c r="AJ5">
        <f t="shared" si="5"/>
        <v>0.19983639196875685</v>
      </c>
      <c r="AK5">
        <f t="shared" si="28"/>
        <v>5.0040935494689256</v>
      </c>
      <c r="AL5" s="1">
        <f t="shared" si="29"/>
        <v>5.2457052891798682E-3</v>
      </c>
      <c r="AN5">
        <f t="shared" si="30"/>
        <v>1.0264004975241666E+17</v>
      </c>
      <c r="AO5">
        <f t="shared" ref="AO5:AO39" si="55">AO4+AN5</f>
        <v>2.5917255692347488E+17</v>
      </c>
      <c r="AP5">
        <f t="shared" si="31"/>
        <v>4.0861739792404705E-2</v>
      </c>
      <c r="AQ5">
        <f t="shared" si="6"/>
        <v>0.18679652476527864</v>
      </c>
      <c r="AR5">
        <f t="shared" si="32"/>
        <v>5.3534186530320182</v>
      </c>
      <c r="AS5" s="1">
        <f t="shared" si="33"/>
        <v>1.4710226325265693E-2</v>
      </c>
      <c r="AU5">
        <f t="shared" si="34"/>
        <v>8.8391769935763648E+16</v>
      </c>
      <c r="AV5">
        <f t="shared" ref="AV5:AV39" si="56">AV4+AU5</f>
        <v>2.2319475760682797E+17</v>
      </c>
      <c r="AW5">
        <f t="shared" si="35"/>
        <v>3.5189397429342482E-2</v>
      </c>
      <c r="AX5">
        <f t="shared" si="7"/>
        <v>0.16086581681985135</v>
      </c>
      <c r="AY5">
        <f t="shared" si="36"/>
        <v>6.2163610627102281</v>
      </c>
      <c r="AZ5" s="1">
        <f t="shared" si="37"/>
        <v>4.2227276915210981E-3</v>
      </c>
      <c r="BB5">
        <f t="shared" si="38"/>
        <v>9.882461954691728E+16</v>
      </c>
      <c r="BC5">
        <f t="shared" ref="BC5:BC39" si="57">BC4+BB5</f>
        <v>2.4953835658444934E+17</v>
      </c>
      <c r="BD5">
        <f t="shared" si="39"/>
        <v>3.9342789668849E-2</v>
      </c>
      <c r="BE5">
        <f t="shared" si="8"/>
        <v>0.17985275277188115</v>
      </c>
      <c r="BF5">
        <f t="shared" si="40"/>
        <v>5.5601039438543625</v>
      </c>
      <c r="BG5" s="1">
        <f t="shared" si="41"/>
        <v>1.5737115867539603E-3</v>
      </c>
      <c r="BI5">
        <f t="shared" si="42"/>
        <v>9.2376044777174976E+16</v>
      </c>
      <c r="BJ5">
        <f t="shared" ref="BJ5:BJ39" si="58">BJ4+BI5</f>
        <v>2.3325530123112739E+17</v>
      </c>
      <c r="BK5">
        <f t="shared" si="43"/>
        <v>3.6775565813164227E-2</v>
      </c>
      <c r="BL5">
        <f t="shared" si="9"/>
        <v>0.16811687228875077</v>
      </c>
      <c r="BM5">
        <f t="shared" si="44"/>
        <v>5.9482429478133536</v>
      </c>
      <c r="BN5" s="1">
        <f t="shared" si="45"/>
        <v>4.4130678975797073E-3</v>
      </c>
      <c r="BP5">
        <f t="shared" si="46"/>
        <v>7.9552592942187264E+16</v>
      </c>
      <c r="BQ5">
        <f t="shared" ref="BQ5:BQ39" si="59">BQ4+BP5</f>
        <v>2.0087528184614515E+17</v>
      </c>
      <c r="BR5">
        <f t="shared" si="47"/>
        <v>3.1670457686408228E-2</v>
      </c>
      <c r="BS5">
        <f t="shared" si="10"/>
        <v>0.14477923513786617</v>
      </c>
      <c r="BT5">
        <f t="shared" si="48"/>
        <v>6.9070678474558109</v>
      </c>
      <c r="BU5" s="1">
        <f t="shared" si="49"/>
        <v>1.2668183074563293E-3</v>
      </c>
    </row>
    <row r="6" spans="2:73" x14ac:dyDescent="0.35">
      <c r="B6" s="1">
        <f>Digitising!B6</f>
        <v>6.3</v>
      </c>
      <c r="C6">
        <f>Digitising!E6</f>
        <v>0.125</v>
      </c>
      <c r="D6">
        <f t="shared" si="11"/>
        <v>2.4999999999999994E-2</v>
      </c>
      <c r="E6" s="2">
        <f t="shared" si="12"/>
        <v>8</v>
      </c>
      <c r="F6">
        <f t="shared" si="0"/>
        <v>3.5481338923357563E+18</v>
      </c>
      <c r="G6">
        <f t="shared" si="1"/>
        <v>8.8703347308393888E+16</v>
      </c>
      <c r="H6">
        <f t="shared" si="50"/>
        <v>3.1069681940249517E+17</v>
      </c>
      <c r="I6" s="4">
        <f t="shared" si="13"/>
        <v>1.8184044065262424E-3</v>
      </c>
      <c r="J6" s="4"/>
      <c r="L6">
        <f t="shared" si="14"/>
        <v>1.218673285614192E+17</v>
      </c>
      <c r="M6">
        <f t="shared" si="51"/>
        <v>4.2685865327574624E+17</v>
      </c>
      <c r="N6">
        <f t="shared" si="15"/>
        <v>3.434687986963008E-2</v>
      </c>
      <c r="O6">
        <f t="shared" si="2"/>
        <v>0.17173439934815043</v>
      </c>
      <c r="P6">
        <f t="shared" si="16"/>
        <v>5.8229452212002037</v>
      </c>
      <c r="Q6" s="1">
        <f t="shared" si="17"/>
        <v>1.3738751947852035E-3</v>
      </c>
      <c r="S6">
        <f t="shared" si="18"/>
        <v>1.1391515445925664E+17</v>
      </c>
      <c r="T6">
        <f t="shared" si="52"/>
        <v>3.9900496707507904E+17</v>
      </c>
      <c r="U6">
        <f t="shared" si="19"/>
        <v>3.2105652694032261E-2</v>
      </c>
      <c r="V6">
        <f t="shared" si="3"/>
        <v>0.16052826347016133</v>
      </c>
      <c r="W6">
        <f t="shared" si="20"/>
        <v>6.2294326144372576</v>
      </c>
      <c r="X6" s="1">
        <f t="shared" si="21"/>
        <v>3.852678323283871E-3</v>
      </c>
      <c r="Z6">
        <f t="shared" si="22"/>
        <v>9.8101687883510768E+16</v>
      </c>
      <c r="AA6">
        <f t="shared" si="53"/>
        <v>3.4361592125102157E+17</v>
      </c>
      <c r="AB6">
        <f t="shared" si="23"/>
        <v>2.764881226591195E-2</v>
      </c>
      <c r="AC6">
        <f t="shared" si="4"/>
        <v>0.13824406132955977</v>
      </c>
      <c r="AD6">
        <f t="shared" si="24"/>
        <v>7.2335837820628095</v>
      </c>
      <c r="AE6" s="1">
        <f t="shared" si="25"/>
        <v>1.1059524906364782E-3</v>
      </c>
      <c r="AG6">
        <f t="shared" si="26"/>
        <v>1.1078848051038109E+17</v>
      </c>
      <c r="AH6">
        <f t="shared" si="54"/>
        <v>3.8805332115976922E+17</v>
      </c>
      <c r="AI6">
        <f t="shared" si="27"/>
        <v>3.122443624511825E-2</v>
      </c>
      <c r="AJ6">
        <f t="shared" si="5"/>
        <v>0.15612218122559129</v>
      </c>
      <c r="AK6">
        <f t="shared" si="28"/>
        <v>6.4052397433202248</v>
      </c>
      <c r="AL6" s="1">
        <f t="shared" si="29"/>
        <v>3.74693234941419E-3</v>
      </c>
      <c r="AN6">
        <f t="shared" si="30"/>
        <v>1.0355923132659694E+17</v>
      </c>
      <c r="AO6">
        <f t="shared" si="55"/>
        <v>3.6273178825007181E+17</v>
      </c>
      <c r="AP6">
        <f t="shared" si="31"/>
        <v>2.918695699457478E-2</v>
      </c>
      <c r="AQ6">
        <f t="shared" si="6"/>
        <v>0.14593478497287393</v>
      </c>
      <c r="AR6">
        <f t="shared" si="32"/>
        <v>6.8523758758809832</v>
      </c>
      <c r="AS6" s="1">
        <f t="shared" si="33"/>
        <v>1.050730451804692E-2</v>
      </c>
      <c r="AU6">
        <f t="shared" si="34"/>
        <v>8.9183352621373408E+16</v>
      </c>
      <c r="AV6">
        <f t="shared" si="56"/>
        <v>3.1237811022820134E+17</v>
      </c>
      <c r="AW6">
        <f t="shared" si="35"/>
        <v>2.5135283878101766E-2</v>
      </c>
      <c r="AX6">
        <f t="shared" si="7"/>
        <v>0.12567641939050886</v>
      </c>
      <c r="AY6">
        <f t="shared" si="36"/>
        <v>7.956942160269092</v>
      </c>
      <c r="AZ6" s="1">
        <f t="shared" si="37"/>
        <v>3.016234065372212E-3</v>
      </c>
      <c r="BB6">
        <f t="shared" si="38"/>
        <v>9.9709632459342976E+16</v>
      </c>
      <c r="BC6">
        <f t="shared" si="57"/>
        <v>3.4924798904379232E+17</v>
      </c>
      <c r="BD6">
        <f t="shared" si="39"/>
        <v>2.8101992620606427E-2</v>
      </c>
      <c r="BE6">
        <f t="shared" si="8"/>
        <v>0.14050996310303215</v>
      </c>
      <c r="BF6">
        <f t="shared" si="40"/>
        <v>7.1169330481335837</v>
      </c>
      <c r="BG6" s="1">
        <f t="shared" si="41"/>
        <v>1.1240797048242574E-3</v>
      </c>
      <c r="BI6">
        <f t="shared" si="42"/>
        <v>9.3203308193937248E+16</v>
      </c>
      <c r="BJ6">
        <f t="shared" si="58"/>
        <v>3.2645860942506464E+17</v>
      </c>
      <c r="BK6">
        <f t="shared" si="43"/>
        <v>2.6268261295117303E-2</v>
      </c>
      <c r="BL6">
        <f t="shared" si="9"/>
        <v>0.13134130647558653</v>
      </c>
      <c r="BM6">
        <f t="shared" si="44"/>
        <v>7.6137509732010935</v>
      </c>
      <c r="BN6" s="1">
        <f t="shared" si="45"/>
        <v>3.1521913554140761E-3</v>
      </c>
      <c r="BP6">
        <f t="shared" si="46"/>
        <v>8.0265017359236048E+16</v>
      </c>
      <c r="BQ6">
        <f t="shared" si="59"/>
        <v>2.8114029920538118E+17</v>
      </c>
      <c r="BR6">
        <f t="shared" si="47"/>
        <v>2.2621755490291585E-2</v>
      </c>
      <c r="BS6">
        <f t="shared" si="10"/>
        <v>0.11310877745145795</v>
      </c>
      <c r="BT6">
        <f t="shared" si="48"/>
        <v>8.8410468447434383</v>
      </c>
      <c r="BU6" s="1">
        <f t="shared" si="49"/>
        <v>9.048702196116636E-4</v>
      </c>
    </row>
    <row r="7" spans="2:73" x14ac:dyDescent="0.35">
      <c r="B7" s="1">
        <f>Digitising!B7</f>
        <v>6.4</v>
      </c>
      <c r="C7">
        <f>Digitising!E7</f>
        <v>0.1</v>
      </c>
      <c r="D7">
        <f t="shared" si="11"/>
        <v>2.0000000000000004E-2</v>
      </c>
      <c r="E7" s="2">
        <f t="shared" si="12"/>
        <v>10</v>
      </c>
      <c r="F7">
        <f t="shared" si="0"/>
        <v>5.0118723362727895E+18</v>
      </c>
      <c r="G7">
        <f t="shared" si="1"/>
        <v>1.0023744672545581E+17</v>
      </c>
      <c r="H7">
        <f t="shared" si="50"/>
        <v>4.1093426612795098E+17</v>
      </c>
      <c r="I7" s="4">
        <f t="shared" si="13"/>
        <v>2.4050606046007454E-3</v>
      </c>
      <c r="J7" s="4"/>
      <c r="L7">
        <f t="shared" si="14"/>
        <v>1.3771374164470706E+17</v>
      </c>
      <c r="M7">
        <f t="shared" si="51"/>
        <v>5.6457239492045331E+17</v>
      </c>
      <c r="N7">
        <f t="shared" si="15"/>
        <v>2.7477503895704074E-2</v>
      </c>
      <c r="O7">
        <f t="shared" si="2"/>
        <v>0.13738751947852035</v>
      </c>
      <c r="P7">
        <f t="shared" si="16"/>
        <v>7.2786815265002547</v>
      </c>
      <c r="Q7" s="1">
        <f t="shared" si="17"/>
        <v>1.0991001558281631E-3</v>
      </c>
      <c r="S7">
        <f t="shared" si="18"/>
        <v>1.2872754606016184E+17</v>
      </c>
      <c r="T7">
        <f t="shared" si="52"/>
        <v>5.277325131352409E+17</v>
      </c>
      <c r="U7">
        <f t="shared" si="19"/>
        <v>2.5684522155225816E-2</v>
      </c>
      <c r="V7">
        <f t="shared" si="3"/>
        <v>0.12842261077612907</v>
      </c>
      <c r="W7">
        <f t="shared" si="20"/>
        <v>7.786790768046572</v>
      </c>
      <c r="X7" s="1">
        <f t="shared" si="21"/>
        <v>3.0821426586270977E-3</v>
      </c>
      <c r="Z7">
        <f t="shared" si="22"/>
        <v>1.1085785386105914E+17</v>
      </c>
      <c r="AA7">
        <f t="shared" si="53"/>
        <v>4.544737751120807E+17</v>
      </c>
      <c r="AB7">
        <f t="shared" si="23"/>
        <v>2.2119049812729566E-2</v>
      </c>
      <c r="AC7">
        <f t="shared" si="4"/>
        <v>0.11059524906364782</v>
      </c>
      <c r="AD7">
        <f t="shared" si="24"/>
        <v>9.0419797275785125</v>
      </c>
      <c r="AE7" s="1">
        <f t="shared" si="25"/>
        <v>8.8476199250918277E-4</v>
      </c>
      <c r="AG7">
        <f t="shared" si="26"/>
        <v>1.2519431058609731E+17</v>
      </c>
      <c r="AH7">
        <f t="shared" si="54"/>
        <v>5.132476317458665E+17</v>
      </c>
      <c r="AI7">
        <f t="shared" si="27"/>
        <v>2.497954899609461E-2</v>
      </c>
      <c r="AJ7">
        <f t="shared" si="5"/>
        <v>0.12489774498047304</v>
      </c>
      <c r="AK7">
        <f t="shared" si="28"/>
        <v>8.0065496791502806</v>
      </c>
      <c r="AL7" s="1">
        <f t="shared" si="29"/>
        <v>2.997545879531353E-3</v>
      </c>
      <c r="AN7">
        <f t="shared" si="30"/>
        <v>1.170250418728744E+17</v>
      </c>
      <c r="AO7">
        <f t="shared" si="55"/>
        <v>4.7975683012294618E+17</v>
      </c>
      <c r="AP7">
        <f t="shared" si="31"/>
        <v>2.3349565595659833E-2</v>
      </c>
      <c r="AQ7">
        <f t="shared" si="6"/>
        <v>0.11674782797829915</v>
      </c>
      <c r="AR7">
        <f t="shared" si="32"/>
        <v>8.5654698448512292</v>
      </c>
      <c r="AS7" s="1">
        <f t="shared" si="33"/>
        <v>8.4058436144375404E-3</v>
      </c>
      <c r="AU7">
        <f t="shared" si="34"/>
        <v>1.0077986714641739E+17</v>
      </c>
      <c r="AV7">
        <f t="shared" si="56"/>
        <v>4.1315797737461875E+17</v>
      </c>
      <c r="AW7">
        <f t="shared" si="35"/>
        <v>2.0108227102481422E-2</v>
      </c>
      <c r="AX7">
        <f t="shared" si="7"/>
        <v>0.10054113551240709</v>
      </c>
      <c r="AY7">
        <f t="shared" si="36"/>
        <v>9.9461777003363654</v>
      </c>
      <c r="AZ7" s="1">
        <f t="shared" si="37"/>
        <v>2.4129872522977705E-3</v>
      </c>
      <c r="BB7">
        <f t="shared" si="38"/>
        <v>1.1267487952748757E+17</v>
      </c>
      <c r="BC7">
        <f t="shared" si="57"/>
        <v>4.6192286857127987E+17</v>
      </c>
      <c r="BD7">
        <f t="shared" si="39"/>
        <v>2.2481594096485147E-2</v>
      </c>
      <c r="BE7">
        <f t="shared" si="8"/>
        <v>0.11240797048242573</v>
      </c>
      <c r="BF7">
        <f t="shared" si="40"/>
        <v>8.8961663101669792</v>
      </c>
      <c r="BG7" s="1">
        <f t="shared" si="41"/>
        <v>8.9926376385940604E-4</v>
      </c>
      <c r="BI7">
        <f t="shared" si="42"/>
        <v>1.0532253768558696E+17</v>
      </c>
      <c r="BJ7">
        <f t="shared" si="58"/>
        <v>4.3178114711065158E+17</v>
      </c>
      <c r="BK7">
        <f t="shared" si="43"/>
        <v>2.101460903609385E-2</v>
      </c>
      <c r="BL7">
        <f t="shared" si="9"/>
        <v>0.10507304518046923</v>
      </c>
      <c r="BM7">
        <f t="shared" si="44"/>
        <v>9.5171887165013658</v>
      </c>
      <c r="BN7" s="1">
        <f t="shared" si="45"/>
        <v>2.5217530843312619E-3</v>
      </c>
      <c r="BP7">
        <f t="shared" si="46"/>
        <v>9.0701880431775632E+16</v>
      </c>
      <c r="BQ7">
        <f t="shared" si="59"/>
        <v>3.718421796371568E+17</v>
      </c>
      <c r="BR7">
        <f t="shared" si="47"/>
        <v>1.8097404392233275E-2</v>
      </c>
      <c r="BS7">
        <f t="shared" si="10"/>
        <v>9.048702196116637E-2</v>
      </c>
      <c r="BT7">
        <f t="shared" si="48"/>
        <v>11.051308555929296</v>
      </c>
      <c r="BU7" s="1">
        <f t="shared" si="49"/>
        <v>7.2389617568933116E-4</v>
      </c>
    </row>
    <row r="8" spans="2:73" x14ac:dyDescent="0.35">
      <c r="B8" s="1">
        <f>Digitising!B8</f>
        <v>6.5</v>
      </c>
      <c r="C8">
        <f>Digitising!E8</f>
        <v>0.08</v>
      </c>
      <c r="D8">
        <f t="shared" si="11"/>
        <v>1.7000000000000001E-2</v>
      </c>
      <c r="E8" s="2">
        <f t="shared" si="12"/>
        <v>12.5</v>
      </c>
      <c r="F8">
        <f t="shared" si="0"/>
        <v>7.0794578438414121E+18</v>
      </c>
      <c r="G8">
        <f t="shared" si="1"/>
        <v>1.2035078334530402E+17</v>
      </c>
      <c r="H8">
        <f t="shared" si="50"/>
        <v>5.3128504947325498E+17</v>
      </c>
      <c r="I8" s="4">
        <f t="shared" si="13"/>
        <v>3.109433424331736E-3</v>
      </c>
      <c r="J8" s="4"/>
      <c r="L8">
        <f t="shared" si="14"/>
        <v>1.6534695591108138E+17</v>
      </c>
      <c r="M8">
        <f t="shared" si="51"/>
        <v>7.2991935083153472E+17</v>
      </c>
      <c r="N8">
        <f t="shared" si="15"/>
        <v>2.3355878311348461E-2</v>
      </c>
      <c r="O8">
        <f t="shared" si="2"/>
        <v>0.10991001558281628</v>
      </c>
      <c r="P8">
        <f t="shared" si="16"/>
        <v>9.0983519081253181</v>
      </c>
      <c r="Q8" s="1">
        <f t="shared" si="17"/>
        <v>9.3423513245393861E-4</v>
      </c>
      <c r="S8">
        <f t="shared" si="18"/>
        <v>1.5455761806156214E+17</v>
      </c>
      <c r="T8">
        <f t="shared" si="52"/>
        <v>6.8229013119680307E+17</v>
      </c>
      <c r="U8">
        <f t="shared" si="19"/>
        <v>2.1831843831941943E-2</v>
      </c>
      <c r="V8">
        <f t="shared" si="3"/>
        <v>0.10273808862090325</v>
      </c>
      <c r="W8">
        <f t="shared" si="20"/>
        <v>9.733488460058215</v>
      </c>
      <c r="X8" s="1">
        <f t="shared" si="21"/>
        <v>2.6198212598330332E-3</v>
      </c>
      <c r="Z8">
        <f t="shared" si="22"/>
        <v>1.3310224859079014E+17</v>
      </c>
      <c r="AA8">
        <f t="shared" si="53"/>
        <v>5.8757602370287078E+17</v>
      </c>
      <c r="AB8">
        <f t="shared" si="23"/>
        <v>1.880119234082013E-2</v>
      </c>
      <c r="AC8">
        <f t="shared" si="4"/>
        <v>8.847619925091825E-2</v>
      </c>
      <c r="AD8">
        <f t="shared" si="24"/>
        <v>11.302474659473141</v>
      </c>
      <c r="AE8" s="1">
        <f t="shared" si="25"/>
        <v>7.5204769363280532E-4</v>
      </c>
      <c r="AG8">
        <f t="shared" si="26"/>
        <v>1.5031541446461942E+17</v>
      </c>
      <c r="AH8">
        <f t="shared" si="54"/>
        <v>6.6356304621048589E+17</v>
      </c>
      <c r="AI8">
        <f t="shared" si="27"/>
        <v>2.1232616646680417E-2</v>
      </c>
      <c r="AJ8">
        <f t="shared" si="5"/>
        <v>9.9918195984378427E-2</v>
      </c>
      <c r="AK8">
        <f t="shared" si="28"/>
        <v>10.008187098937851</v>
      </c>
      <c r="AL8" s="1">
        <f t="shared" si="29"/>
        <v>2.5479139976016499E-3</v>
      </c>
      <c r="AN8">
        <f t="shared" si="30"/>
        <v>1.4050692551051102E+17</v>
      </c>
      <c r="AO8">
        <f t="shared" si="55"/>
        <v>6.2026375563345715E+17</v>
      </c>
      <c r="AP8">
        <f t="shared" si="31"/>
        <v>1.9847130756310855E-2</v>
      </c>
      <c r="AQ8">
        <f t="shared" si="6"/>
        <v>9.3398262382639319E-2</v>
      </c>
      <c r="AR8">
        <f t="shared" si="32"/>
        <v>10.706837306064036</v>
      </c>
      <c r="AS8" s="1">
        <f t="shared" si="33"/>
        <v>7.1449670722719075E-3</v>
      </c>
      <c r="AU8">
        <f t="shared" si="34"/>
        <v>1.2100204417344557E+17</v>
      </c>
      <c r="AV8">
        <f t="shared" si="56"/>
        <v>5.3416002154806432E+17</v>
      </c>
      <c r="AW8">
        <f t="shared" si="35"/>
        <v>1.7091993037109204E-2</v>
      </c>
      <c r="AX8">
        <f t="shared" si="7"/>
        <v>8.0432908409925674E-2</v>
      </c>
      <c r="AY8">
        <f t="shared" si="36"/>
        <v>12.432722125420456</v>
      </c>
      <c r="AZ8" s="1">
        <f t="shared" si="37"/>
        <v>2.0510391644531045E-3</v>
      </c>
      <c r="BB8">
        <f t="shared" si="38"/>
        <v>1.3528387301815747E+17</v>
      </c>
      <c r="BC8">
        <f t="shared" si="57"/>
        <v>5.9720674158943731E+17</v>
      </c>
      <c r="BD8">
        <f t="shared" si="39"/>
        <v>1.9109354982012376E-2</v>
      </c>
      <c r="BE8">
        <f t="shared" si="8"/>
        <v>8.9926376385940587E-2</v>
      </c>
      <c r="BF8">
        <f t="shared" si="40"/>
        <v>11.120207887708723</v>
      </c>
      <c r="BG8" s="1">
        <f t="shared" si="41"/>
        <v>7.6437419928049517E-4</v>
      </c>
      <c r="BI8">
        <f t="shared" si="42"/>
        <v>1.2645623295945992E+17</v>
      </c>
      <c r="BJ8">
        <f t="shared" si="58"/>
        <v>5.5823738007011149E+17</v>
      </c>
      <c r="BK8">
        <f t="shared" si="43"/>
        <v>1.7862417680679771E-2</v>
      </c>
      <c r="BL8">
        <f t="shared" si="9"/>
        <v>8.4058436144375373E-2</v>
      </c>
      <c r="BM8">
        <f t="shared" si="44"/>
        <v>11.896485895626709</v>
      </c>
      <c r="BN8" s="1">
        <f t="shared" si="45"/>
        <v>2.1434901216815724E-3</v>
      </c>
      <c r="BP8">
        <f t="shared" si="46"/>
        <v>1.0890183975610101E+17</v>
      </c>
      <c r="BQ8">
        <f t="shared" si="59"/>
        <v>4.8074401939325779E+17</v>
      </c>
      <c r="BR8">
        <f t="shared" si="47"/>
        <v>1.5382793733398285E-2</v>
      </c>
      <c r="BS8">
        <f t="shared" si="10"/>
        <v>7.2389617568933098E-2</v>
      </c>
      <c r="BT8">
        <f t="shared" si="48"/>
        <v>13.81413569491162</v>
      </c>
      <c r="BU8" s="1">
        <f t="shared" si="49"/>
        <v>6.1531174933593153E-4</v>
      </c>
    </row>
    <row r="9" spans="2:73" x14ac:dyDescent="0.35">
      <c r="B9" s="1">
        <f>Digitising!B9</f>
        <v>6.6</v>
      </c>
      <c r="C9">
        <f>Digitising!E9</f>
        <v>6.3E-2</v>
      </c>
      <c r="D9">
        <f t="shared" si="11"/>
        <v>1.2999999999999998E-2</v>
      </c>
      <c r="E9" s="2">
        <f t="shared" si="12"/>
        <v>15.873015873015873</v>
      </c>
      <c r="F9">
        <f t="shared" si="0"/>
        <v>1E+19</v>
      </c>
      <c r="G9">
        <f t="shared" si="1"/>
        <v>1.2999999999999998E+17</v>
      </c>
      <c r="H9">
        <f t="shared" si="50"/>
        <v>6.6128504947325491E+17</v>
      </c>
      <c r="I9" s="4">
        <f t="shared" si="13"/>
        <v>3.8702798768413585E-3</v>
      </c>
      <c r="J9" s="4"/>
      <c r="L9">
        <f t="shared" si="14"/>
        <v>1.7860377532207642E+17</v>
      </c>
      <c r="M9">
        <f t="shared" si="51"/>
        <v>9.0852312615361114E+17</v>
      </c>
      <c r="N9">
        <f t="shared" si="15"/>
        <v>1.7860377532207643E-2</v>
      </c>
      <c r="O9">
        <f t="shared" si="2"/>
        <v>8.6554137271467824E-2</v>
      </c>
      <c r="P9">
        <f t="shared" si="16"/>
        <v>11.553462740476595</v>
      </c>
      <c r="Q9" s="1">
        <f t="shared" si="17"/>
        <v>7.144151012883058E-4</v>
      </c>
      <c r="S9">
        <f t="shared" si="18"/>
        <v>1.6694939400896778E+17</v>
      </c>
      <c r="T9">
        <f t="shared" si="52"/>
        <v>8.4923952520577088E+17</v>
      </c>
      <c r="U9">
        <f t="shared" si="19"/>
        <v>1.6694939400896776E-2</v>
      </c>
      <c r="V9">
        <f t="shared" si="3"/>
        <v>8.0906244788961315E-2</v>
      </c>
      <c r="W9">
        <f t="shared" si="20"/>
        <v>12.359985346105669</v>
      </c>
      <c r="X9" s="1">
        <f t="shared" si="21"/>
        <v>2.0033927281076129E-3</v>
      </c>
      <c r="Z9">
        <f t="shared" si="22"/>
        <v>1.4377382378274214E+17</v>
      </c>
      <c r="AA9">
        <f t="shared" si="53"/>
        <v>7.3134984748561293E+17</v>
      </c>
      <c r="AB9">
        <f t="shared" si="23"/>
        <v>1.4377382378274215E-2</v>
      </c>
      <c r="AC9">
        <f t="shared" si="4"/>
        <v>6.967500691009812E-2</v>
      </c>
      <c r="AD9">
        <f t="shared" si="24"/>
        <v>14.352348773934148</v>
      </c>
      <c r="AE9" s="1">
        <f t="shared" si="25"/>
        <v>5.7509529513096868E-4</v>
      </c>
      <c r="AG9">
        <f t="shared" si="26"/>
        <v>1.6236706847461491E+17</v>
      </c>
      <c r="AH9">
        <f t="shared" si="54"/>
        <v>8.259301146851008E+17</v>
      </c>
      <c r="AI9">
        <f t="shared" si="27"/>
        <v>1.623670684746149E-2</v>
      </c>
      <c r="AJ9">
        <f t="shared" si="5"/>
        <v>7.8685579337698014E-2</v>
      </c>
      <c r="AK9">
        <f t="shared" si="28"/>
        <v>12.708809014524256</v>
      </c>
      <c r="AL9" s="1">
        <f t="shared" si="29"/>
        <v>1.9484048216953788E-3</v>
      </c>
      <c r="AN9">
        <f t="shared" si="30"/>
        <v>1.5177217637178886E+17</v>
      </c>
      <c r="AO9">
        <f t="shared" si="55"/>
        <v>7.7203593200524595E+17</v>
      </c>
      <c r="AP9">
        <f t="shared" si="31"/>
        <v>1.5177217637178886E-2</v>
      </c>
      <c r="AQ9">
        <f t="shared" si="6"/>
        <v>7.3551131626328467E-2</v>
      </c>
      <c r="AR9">
        <f t="shared" si="32"/>
        <v>13.595983880716236</v>
      </c>
      <c r="AS9" s="1">
        <f t="shared" si="33"/>
        <v>5.4637983493843988E-3</v>
      </c>
      <c r="AU9">
        <f t="shared" si="34"/>
        <v>1.307034761661292E+17</v>
      </c>
      <c r="AV9">
        <f t="shared" si="56"/>
        <v>6.6486349771419354E+17</v>
      </c>
      <c r="AW9">
        <f t="shared" si="35"/>
        <v>1.307034761661292E-2</v>
      </c>
      <c r="AX9">
        <f t="shared" si="7"/>
        <v>6.334091537281647E-2</v>
      </c>
      <c r="AY9">
        <f t="shared" si="36"/>
        <v>15.787583651327562</v>
      </c>
      <c r="AZ9" s="1">
        <f t="shared" si="37"/>
        <v>1.5684417139935503E-3</v>
      </c>
      <c r="BB9">
        <f t="shared" si="38"/>
        <v>1.4613036162715341E+17</v>
      </c>
      <c r="BC9">
        <f t="shared" si="57"/>
        <v>7.4333710321659072E+17</v>
      </c>
      <c r="BD9">
        <f t="shared" si="39"/>
        <v>1.4613036162715341E-2</v>
      </c>
      <c r="BE9">
        <f t="shared" si="8"/>
        <v>7.0817021403928204E-2</v>
      </c>
      <c r="BF9">
        <f t="shared" si="40"/>
        <v>14.120898905026952</v>
      </c>
      <c r="BG9" s="1">
        <f t="shared" si="41"/>
        <v>5.8452144650861378E-4</v>
      </c>
      <c r="BI9">
        <f t="shared" si="42"/>
        <v>1.3659495873460998E+17</v>
      </c>
      <c r="BJ9">
        <f t="shared" si="58"/>
        <v>6.9483233880472141E+17</v>
      </c>
      <c r="BK9">
        <f t="shared" si="43"/>
        <v>1.3659495873460999E-2</v>
      </c>
      <c r="BL9">
        <f t="shared" si="9"/>
        <v>6.6196018463695605E-2</v>
      </c>
      <c r="BM9">
        <f t="shared" si="44"/>
        <v>15.106648756351378</v>
      </c>
      <c r="BN9" s="1">
        <f t="shared" si="45"/>
        <v>1.6391395048153197E-3</v>
      </c>
      <c r="BP9">
        <f t="shared" si="46"/>
        <v>1.1763312854951627E+17</v>
      </c>
      <c r="BQ9">
        <f t="shared" si="59"/>
        <v>5.9837714794277402E+17</v>
      </c>
      <c r="BR9">
        <f t="shared" si="47"/>
        <v>1.1763312854951627E-2</v>
      </c>
      <c r="BS9">
        <f t="shared" si="10"/>
        <v>5.7006823835534813E-2</v>
      </c>
      <c r="BT9">
        <f t="shared" si="48"/>
        <v>17.541759612586183</v>
      </c>
      <c r="BU9" s="1">
        <f t="shared" si="49"/>
        <v>4.7053251419806516E-4</v>
      </c>
    </row>
    <row r="10" spans="2:73" x14ac:dyDescent="0.35">
      <c r="B10" s="1">
        <f>Digitising!B10</f>
        <v>6.7</v>
      </c>
      <c r="C10">
        <f>Digitising!E10</f>
        <v>0.05</v>
      </c>
      <c r="D10">
        <f t="shared" si="11"/>
        <v>1.0000000000000002E-2</v>
      </c>
      <c r="E10" s="2">
        <f t="shared" si="12"/>
        <v>20</v>
      </c>
      <c r="F10">
        <f t="shared" si="0"/>
        <v>1.4125375446227569E+19</v>
      </c>
      <c r="G10">
        <f t="shared" si="1"/>
        <v>1.4125375446227571E+17</v>
      </c>
      <c r="H10">
        <f t="shared" si="50"/>
        <v>8.0253880393553062E+17</v>
      </c>
      <c r="I10" s="4">
        <f t="shared" si="13"/>
        <v>4.696990784428188E-3</v>
      </c>
      <c r="J10" s="4"/>
      <c r="L10">
        <f t="shared" si="14"/>
        <v>1.9406502942600035E+17</v>
      </c>
      <c r="M10">
        <f t="shared" si="51"/>
        <v>1.1025881555796115E+18</v>
      </c>
      <c r="N10">
        <f t="shared" si="15"/>
        <v>1.3738751947852037E-2</v>
      </c>
      <c r="O10">
        <f t="shared" si="2"/>
        <v>6.8693759739260174E-2</v>
      </c>
      <c r="P10">
        <f t="shared" si="16"/>
        <v>14.557363053000509</v>
      </c>
      <c r="Q10" s="1">
        <f t="shared" si="17"/>
        <v>5.4955007791408154E-4</v>
      </c>
      <c r="S10">
        <f t="shared" si="18"/>
        <v>1.8140175929975738E+17</v>
      </c>
      <c r="T10">
        <f t="shared" si="52"/>
        <v>1.0306412845055283E+18</v>
      </c>
      <c r="U10">
        <f t="shared" si="19"/>
        <v>1.2842261077612908E-2</v>
      </c>
      <c r="V10">
        <f t="shared" si="3"/>
        <v>6.4211305388064535E-2</v>
      </c>
      <c r="W10">
        <f t="shared" si="20"/>
        <v>15.573581536093144</v>
      </c>
      <c r="X10" s="1">
        <f t="shared" si="21"/>
        <v>1.5410713293135488E-3</v>
      </c>
      <c r="Z10">
        <f t="shared" si="22"/>
        <v>1.5621994155930736E+17</v>
      </c>
      <c r="AA10">
        <f t="shared" si="53"/>
        <v>8.8756978904492032E+17</v>
      </c>
      <c r="AB10">
        <f t="shared" si="23"/>
        <v>1.1059524906364783E-2</v>
      </c>
      <c r="AC10">
        <f t="shared" si="4"/>
        <v>5.5297624531823901E-2</v>
      </c>
      <c r="AD10">
        <f t="shared" si="24"/>
        <v>18.083959455157029</v>
      </c>
      <c r="AE10" s="1">
        <f t="shared" si="25"/>
        <v>4.4238099625459139E-4</v>
      </c>
      <c r="AG10">
        <f t="shared" si="26"/>
        <v>1.7642275402363667E+17</v>
      </c>
      <c r="AH10">
        <f t="shared" si="54"/>
        <v>1.0023528687087375E+18</v>
      </c>
      <c r="AI10">
        <f t="shared" si="27"/>
        <v>1.2489774498047305E-2</v>
      </c>
      <c r="AJ10">
        <f t="shared" si="5"/>
        <v>6.2448872490236521E-2</v>
      </c>
      <c r="AK10">
        <f t="shared" si="28"/>
        <v>16.013099358300561</v>
      </c>
      <c r="AL10" s="1">
        <f t="shared" si="29"/>
        <v>1.4987729397656765E-3</v>
      </c>
      <c r="AN10">
        <f t="shared" si="30"/>
        <v>1.6491069027250669E+17</v>
      </c>
      <c r="AO10">
        <f t="shared" si="55"/>
        <v>9.3694662227775258E+17</v>
      </c>
      <c r="AP10">
        <f t="shared" si="31"/>
        <v>1.1674782797829917E-2</v>
      </c>
      <c r="AQ10">
        <f t="shared" si="6"/>
        <v>5.8373913989149581E-2</v>
      </c>
      <c r="AR10">
        <f t="shared" si="32"/>
        <v>17.130939689702455</v>
      </c>
      <c r="AS10" s="1">
        <f t="shared" si="33"/>
        <v>4.2029218072187702E-3</v>
      </c>
      <c r="AU10">
        <f t="shared" si="34"/>
        <v>1.4201812869027939E+17</v>
      </c>
      <c r="AV10">
        <f t="shared" si="56"/>
        <v>8.0688162640447296E+17</v>
      </c>
      <c r="AW10">
        <f t="shared" si="35"/>
        <v>1.0054113551240711E-2</v>
      </c>
      <c r="AX10">
        <f t="shared" si="7"/>
        <v>5.0270567756203546E-2</v>
      </c>
      <c r="AY10">
        <f t="shared" si="36"/>
        <v>19.892355400672731</v>
      </c>
      <c r="AZ10" s="1">
        <f t="shared" si="37"/>
        <v>1.2064936261488852E-3</v>
      </c>
      <c r="BB10">
        <f t="shared" si="38"/>
        <v>1.5878047862127299E+17</v>
      </c>
      <c r="BC10">
        <f t="shared" si="57"/>
        <v>9.0211758183786368E+17</v>
      </c>
      <c r="BD10">
        <f t="shared" si="39"/>
        <v>1.1240797048242575E-2</v>
      </c>
      <c r="BE10">
        <f t="shared" si="8"/>
        <v>5.620398524121286E-2</v>
      </c>
      <c r="BF10">
        <f t="shared" si="40"/>
        <v>17.792332620333958</v>
      </c>
      <c r="BG10" s="1">
        <f t="shared" si="41"/>
        <v>4.4963188192970307E-4</v>
      </c>
      <c r="BI10">
        <f t="shared" si="42"/>
        <v>1.4841962124525603E+17</v>
      </c>
      <c r="BJ10">
        <f t="shared" si="58"/>
        <v>8.4325196004997747E+17</v>
      </c>
      <c r="BK10">
        <f t="shared" si="43"/>
        <v>1.0507304518046925E-2</v>
      </c>
      <c r="BL10">
        <f t="shared" si="9"/>
        <v>5.2536522590234613E-2</v>
      </c>
      <c r="BM10">
        <f t="shared" si="44"/>
        <v>19.034377433002732</v>
      </c>
      <c r="BN10" s="1">
        <f t="shared" si="45"/>
        <v>1.2608765421656309E-3</v>
      </c>
      <c r="BP10">
        <f t="shared" si="46"/>
        <v>1.2781631582125144E+17</v>
      </c>
      <c r="BQ10">
        <f t="shared" si="59"/>
        <v>7.2619346376402547E+17</v>
      </c>
      <c r="BR10">
        <f t="shared" si="47"/>
        <v>9.048702196116639E-3</v>
      </c>
      <c r="BS10">
        <f t="shared" si="10"/>
        <v>4.5243510980583185E-2</v>
      </c>
      <c r="BT10">
        <f t="shared" si="48"/>
        <v>22.102617111858592</v>
      </c>
      <c r="BU10" s="1">
        <f t="shared" si="49"/>
        <v>3.6194808784466564E-4</v>
      </c>
    </row>
    <row r="11" spans="2:73" x14ac:dyDescent="0.35">
      <c r="B11" s="1">
        <f>Digitising!B11</f>
        <v>6.8</v>
      </c>
      <c r="C11">
        <f>Digitising!E11</f>
        <v>0.04</v>
      </c>
      <c r="D11">
        <f t="shared" si="11"/>
        <v>8.0000000000000002E-3</v>
      </c>
      <c r="E11" s="2">
        <f t="shared" si="12"/>
        <v>25</v>
      </c>
      <c r="F11">
        <f t="shared" si="0"/>
        <v>1.9952623149688803E+19</v>
      </c>
      <c r="G11">
        <f t="shared" si="1"/>
        <v>1.5962098519751043E+17</v>
      </c>
      <c r="H11">
        <f t="shared" si="50"/>
        <v>9.6215978913304102E+17</v>
      </c>
      <c r="I11" s="4">
        <f t="shared" si="13"/>
        <v>5.6311989408406255E-3</v>
      </c>
      <c r="J11" s="4"/>
      <c r="L11">
        <f t="shared" si="14"/>
        <v>2.1929931213003571E+17</v>
      </c>
      <c r="M11">
        <f t="shared" si="51"/>
        <v>1.3218874677096474E+18</v>
      </c>
      <c r="N11">
        <f t="shared" si="15"/>
        <v>1.0991001558281628E-2</v>
      </c>
      <c r="O11">
        <f t="shared" si="2"/>
        <v>5.4955007791408141E-2</v>
      </c>
      <c r="P11">
        <f t="shared" si="16"/>
        <v>18.196703816250636</v>
      </c>
      <c r="Q11" s="1">
        <f t="shared" si="17"/>
        <v>4.3964006233126519E-4</v>
      </c>
      <c r="S11">
        <f t="shared" si="18"/>
        <v>2.0498943653722141E+17</v>
      </c>
      <c r="T11">
        <f t="shared" si="52"/>
        <v>1.2356307210427497E+18</v>
      </c>
      <c r="U11">
        <f t="shared" si="19"/>
        <v>1.0273808862090325E-2</v>
      </c>
      <c r="V11">
        <f t="shared" si="3"/>
        <v>5.1369044310451625E-2</v>
      </c>
      <c r="W11">
        <f t="shared" si="20"/>
        <v>19.46697692011643</v>
      </c>
      <c r="X11" s="1">
        <f t="shared" si="21"/>
        <v>1.2328570634508389E-3</v>
      </c>
      <c r="Z11">
        <f t="shared" si="22"/>
        <v>1.7653322613703507E+17</v>
      </c>
      <c r="AA11">
        <f t="shared" si="53"/>
        <v>1.0641030151819553E+18</v>
      </c>
      <c r="AB11">
        <f t="shared" si="23"/>
        <v>8.8476199250918253E-3</v>
      </c>
      <c r="AC11">
        <f t="shared" si="4"/>
        <v>4.4238099625459118E-2</v>
      </c>
      <c r="AD11">
        <f t="shared" si="24"/>
        <v>22.604949318946286</v>
      </c>
      <c r="AE11" s="1">
        <f t="shared" si="25"/>
        <v>3.5390479700367307E-4</v>
      </c>
      <c r="AG11">
        <f t="shared" si="26"/>
        <v>1.9936301102730518E+17</v>
      </c>
      <c r="AH11">
        <f t="shared" si="54"/>
        <v>1.2017158797360428E+18</v>
      </c>
      <c r="AI11">
        <f t="shared" si="27"/>
        <v>9.9918195984378434E-3</v>
      </c>
      <c r="AJ11">
        <f t="shared" si="5"/>
        <v>4.9959097992189214E-2</v>
      </c>
      <c r="AK11">
        <f t="shared" si="28"/>
        <v>20.016374197875702</v>
      </c>
      <c r="AL11" s="1">
        <f t="shared" si="29"/>
        <v>1.1990183518125412E-3</v>
      </c>
      <c r="AN11">
        <f t="shared" si="30"/>
        <v>1.8635403321565581E+17</v>
      </c>
      <c r="AO11">
        <f t="shared" si="55"/>
        <v>1.1233006554934084E+18</v>
      </c>
      <c r="AP11">
        <f t="shared" si="31"/>
        <v>9.3398262382639319E-3</v>
      </c>
      <c r="AQ11">
        <f t="shared" si="6"/>
        <v>4.6699131191319666E-2</v>
      </c>
      <c r="AR11">
        <f t="shared" si="32"/>
        <v>21.413674612128069</v>
      </c>
      <c r="AS11" s="1">
        <f t="shared" si="33"/>
        <v>3.3623374457750154E-3</v>
      </c>
      <c r="AU11">
        <f t="shared" si="34"/>
        <v>1.6048475103366822E+17</v>
      </c>
      <c r="AV11">
        <f t="shared" si="56"/>
        <v>9.6736637743814118E+17</v>
      </c>
      <c r="AW11">
        <f t="shared" si="35"/>
        <v>8.0432908409925671E-3</v>
      </c>
      <c r="AX11">
        <f t="shared" si="7"/>
        <v>4.0216454204962837E-2</v>
      </c>
      <c r="AY11">
        <f t="shared" si="36"/>
        <v>24.865444250840913</v>
      </c>
      <c r="AZ11" s="1">
        <f t="shared" si="37"/>
        <v>9.6519490091910804E-4</v>
      </c>
      <c r="BB11">
        <f t="shared" si="38"/>
        <v>1.7942670992457466E+17</v>
      </c>
      <c r="BC11">
        <f t="shared" si="57"/>
        <v>1.0815442917624384E+18</v>
      </c>
      <c r="BD11">
        <f t="shared" si="39"/>
        <v>8.9926376385940573E-3</v>
      </c>
      <c r="BE11">
        <f t="shared" si="8"/>
        <v>4.4963188192970287E-2</v>
      </c>
      <c r="BF11">
        <f t="shared" si="40"/>
        <v>22.24041577541745</v>
      </c>
      <c r="BG11" s="1">
        <f t="shared" si="41"/>
        <v>3.5970550554376238E-4</v>
      </c>
      <c r="BI11">
        <f t="shared" si="42"/>
        <v>1.6771862989409024E+17</v>
      </c>
      <c r="BJ11">
        <f t="shared" si="58"/>
        <v>1.0109705899440677E+18</v>
      </c>
      <c r="BK11">
        <f t="shared" si="43"/>
        <v>8.4058436144375387E-3</v>
      </c>
      <c r="BL11">
        <f t="shared" si="9"/>
        <v>4.2029218072187687E-2</v>
      </c>
      <c r="BM11">
        <f t="shared" si="44"/>
        <v>23.792971791253418</v>
      </c>
      <c r="BN11" s="1">
        <f t="shared" si="45"/>
        <v>1.0087012337325046E-3</v>
      </c>
      <c r="BP11">
        <f t="shared" si="46"/>
        <v>1.4443627593030138E+17</v>
      </c>
      <c r="BQ11">
        <f t="shared" si="59"/>
        <v>8.7062973969432678E+17</v>
      </c>
      <c r="BR11">
        <f t="shared" si="47"/>
        <v>7.2389617568933097E-3</v>
      </c>
      <c r="BS11">
        <f t="shared" si="10"/>
        <v>3.6194808784466549E-2</v>
      </c>
      <c r="BT11">
        <f t="shared" si="48"/>
        <v>27.62827138982324</v>
      </c>
      <c r="BU11" s="1">
        <f t="shared" si="49"/>
        <v>2.8955847027573245E-4</v>
      </c>
    </row>
    <row r="12" spans="2:73" x14ac:dyDescent="0.35">
      <c r="B12" s="1">
        <f>Digitising!B12</f>
        <v>6.9</v>
      </c>
      <c r="C12">
        <f>Digitising!E12</f>
        <v>3.2000000000000001E-2</v>
      </c>
      <c r="D12">
        <f t="shared" si="11"/>
        <v>5.000000000000001E-3</v>
      </c>
      <c r="E12" s="2">
        <f t="shared" si="12"/>
        <v>31.25</v>
      </c>
      <c r="F12">
        <f t="shared" si="0"/>
        <v>2.8183829312644907E+19</v>
      </c>
      <c r="G12">
        <f t="shared" si="1"/>
        <v>1.4091914656322456E+17</v>
      </c>
      <c r="H12">
        <f t="shared" si="50"/>
        <v>1.1030789356962656E+18</v>
      </c>
      <c r="I12" s="4">
        <f t="shared" si="13"/>
        <v>6.4559515004814954E-3</v>
      </c>
      <c r="J12" s="4"/>
      <c r="L12">
        <f t="shared" si="14"/>
        <v>1.9360531993351478E+17</v>
      </c>
      <c r="M12">
        <f t="shared" si="51"/>
        <v>1.5154927876431621E+18</v>
      </c>
      <c r="N12">
        <f t="shared" si="15"/>
        <v>6.8693759739260184E-3</v>
      </c>
      <c r="O12">
        <f t="shared" si="2"/>
        <v>4.3964006233126511E-2</v>
      </c>
      <c r="P12">
        <f t="shared" si="16"/>
        <v>22.745879770313298</v>
      </c>
      <c r="Q12" s="1">
        <f t="shared" si="17"/>
        <v>2.7477503895704077E-4</v>
      </c>
      <c r="S12">
        <f t="shared" si="18"/>
        <v>1.8097204709993274E+17</v>
      </c>
      <c r="T12">
        <f t="shared" si="52"/>
        <v>1.4166027681426824E+18</v>
      </c>
      <c r="U12">
        <f t="shared" si="19"/>
        <v>6.421130538806454E-3</v>
      </c>
      <c r="V12">
        <f t="shared" si="3"/>
        <v>4.10952354483613E-2</v>
      </c>
      <c r="W12">
        <f t="shared" si="20"/>
        <v>24.333721150145536</v>
      </c>
      <c r="X12" s="1">
        <f t="shared" si="21"/>
        <v>7.7053566465677442E-4</v>
      </c>
      <c r="Z12">
        <f t="shared" si="22"/>
        <v>1.5584988111996509E+17</v>
      </c>
      <c r="AA12">
        <f t="shared" si="53"/>
        <v>1.2199528963019205E+18</v>
      </c>
      <c r="AB12">
        <f t="shared" si="23"/>
        <v>5.5297624531823915E-3</v>
      </c>
      <c r="AC12">
        <f t="shared" si="4"/>
        <v>3.5390479700367294E-2</v>
      </c>
      <c r="AD12">
        <f t="shared" si="24"/>
        <v>28.256186648682856</v>
      </c>
      <c r="AE12" s="1">
        <f t="shared" si="25"/>
        <v>2.2119049812729569E-4</v>
      </c>
      <c r="AG12">
        <f t="shared" si="26"/>
        <v>1.7600483630319523E+17</v>
      </c>
      <c r="AH12">
        <f t="shared" si="54"/>
        <v>1.3777207160392379E+18</v>
      </c>
      <c r="AI12">
        <f t="shared" si="27"/>
        <v>6.2448872490236526E-3</v>
      </c>
      <c r="AJ12">
        <f t="shared" si="5"/>
        <v>3.9967278393751374E-2</v>
      </c>
      <c r="AK12">
        <f t="shared" si="28"/>
        <v>25.020467747344625</v>
      </c>
      <c r="AL12" s="1">
        <f t="shared" si="29"/>
        <v>7.4938646988283826E-4</v>
      </c>
      <c r="AN12">
        <f t="shared" si="30"/>
        <v>1.6452004281812067E+17</v>
      </c>
      <c r="AO12">
        <f t="shared" si="55"/>
        <v>1.287820698311529E+18</v>
      </c>
      <c r="AP12">
        <f t="shared" si="31"/>
        <v>5.8373913989149583E-3</v>
      </c>
      <c r="AQ12">
        <f t="shared" si="6"/>
        <v>3.7359304953055734E-2</v>
      </c>
      <c r="AR12">
        <f t="shared" si="32"/>
        <v>26.767093265160085</v>
      </c>
      <c r="AS12" s="1">
        <f t="shared" si="33"/>
        <v>2.1014609036093851E-3</v>
      </c>
      <c r="AU12">
        <f t="shared" si="34"/>
        <v>1.4168171010905915E+17</v>
      </c>
      <c r="AV12">
        <f t="shared" si="56"/>
        <v>1.1090480875472004E+18</v>
      </c>
      <c r="AW12">
        <f t="shared" si="35"/>
        <v>5.0270567756203546E-3</v>
      </c>
      <c r="AX12">
        <f t="shared" si="7"/>
        <v>3.2173163363970268E-2</v>
      </c>
      <c r="AY12">
        <f t="shared" si="36"/>
        <v>31.08180531355114</v>
      </c>
      <c r="AZ12" s="1">
        <f t="shared" si="37"/>
        <v>6.0324681307444251E-4</v>
      </c>
      <c r="BB12">
        <f t="shared" si="38"/>
        <v>1.5840435267287571E+17</v>
      </c>
      <c r="BC12">
        <f t="shared" si="57"/>
        <v>1.2399486444353142E+18</v>
      </c>
      <c r="BD12">
        <f t="shared" si="39"/>
        <v>5.6203985241212876E-3</v>
      </c>
      <c r="BE12">
        <f t="shared" si="8"/>
        <v>3.5970550554376229E-2</v>
      </c>
      <c r="BF12">
        <f t="shared" si="40"/>
        <v>27.800519719271811</v>
      </c>
      <c r="BG12" s="1">
        <f t="shared" si="41"/>
        <v>2.2481594096485154E-4</v>
      </c>
      <c r="BI12">
        <f t="shared" si="42"/>
        <v>1.4806803853630858E+17</v>
      </c>
      <c r="BJ12">
        <f t="shared" si="58"/>
        <v>1.1590386284803763E+18</v>
      </c>
      <c r="BK12">
        <f t="shared" si="43"/>
        <v>5.2536522590234617E-3</v>
      </c>
      <c r="BL12">
        <f t="shared" si="9"/>
        <v>3.3623374457750148E-2</v>
      </c>
      <c r="BM12">
        <f t="shared" si="44"/>
        <v>29.741214739066773</v>
      </c>
      <c r="BN12" s="1">
        <f t="shared" si="45"/>
        <v>6.3043827108281536E-4</v>
      </c>
      <c r="BP12">
        <f t="shared" si="46"/>
        <v>1.2751353909815323E+17</v>
      </c>
      <c r="BQ12">
        <f t="shared" si="59"/>
        <v>9.9814327879248E+17</v>
      </c>
      <c r="BR12">
        <f t="shared" si="47"/>
        <v>4.5243510980583195E-3</v>
      </c>
      <c r="BS12">
        <f t="shared" si="10"/>
        <v>2.8955847027573242E-2</v>
      </c>
      <c r="BT12">
        <f t="shared" si="48"/>
        <v>34.535339237279047</v>
      </c>
      <c r="BU12" s="1">
        <f t="shared" si="49"/>
        <v>1.8097404392233282E-4</v>
      </c>
    </row>
    <row r="13" spans="2:73" x14ac:dyDescent="0.35">
      <c r="B13" s="1">
        <f>Digitising!B13</f>
        <v>7</v>
      </c>
      <c r="C13">
        <f>Digitising!E13</f>
        <v>2.7E-2</v>
      </c>
      <c r="D13">
        <f t="shared" si="11"/>
        <v>5.000000000000001E-3</v>
      </c>
      <c r="E13" s="2">
        <f t="shared" si="12"/>
        <v>37.037037037037038</v>
      </c>
      <c r="F13">
        <f t="shared" si="0"/>
        <v>3.9810717055349907E+19</v>
      </c>
      <c r="G13">
        <f t="shared" si="1"/>
        <v>1.9905358527674957E+17</v>
      </c>
      <c r="H13">
        <f t="shared" si="50"/>
        <v>1.302132520973015E+18</v>
      </c>
      <c r="I13" s="4">
        <f t="shared" si="13"/>
        <v>7.62094545599793E-3</v>
      </c>
      <c r="J13" s="4"/>
      <c r="L13">
        <f t="shared" si="14"/>
        <v>2.7347478324478742E+17</v>
      </c>
      <c r="M13">
        <f t="shared" si="51"/>
        <v>1.7889675708879496E+18</v>
      </c>
      <c r="N13">
        <f t="shared" si="15"/>
        <v>6.8693759739260184E-3</v>
      </c>
      <c r="O13">
        <f t="shared" si="2"/>
        <v>3.7094630259200491E-2</v>
      </c>
      <c r="P13">
        <f t="shared" si="16"/>
        <v>26.958079727778724</v>
      </c>
      <c r="Q13" s="1">
        <f t="shared" si="17"/>
        <v>2.7477503895704077E-4</v>
      </c>
      <c r="S13">
        <f t="shared" si="18"/>
        <v>2.5562981105589024E+17</v>
      </c>
      <c r="T13">
        <f t="shared" si="52"/>
        <v>1.6722325791985725E+18</v>
      </c>
      <c r="U13">
        <f t="shared" si="19"/>
        <v>6.421130538806454E-3</v>
      </c>
      <c r="V13">
        <f t="shared" si="3"/>
        <v>3.4674104909554845E-2</v>
      </c>
      <c r="W13">
        <f t="shared" si="20"/>
        <v>28.839965807579897</v>
      </c>
      <c r="X13" s="1">
        <f t="shared" si="21"/>
        <v>7.7053566465677442E-4</v>
      </c>
      <c r="Z13">
        <f t="shared" si="22"/>
        <v>2.2014380840694179E+17</v>
      </c>
      <c r="AA13">
        <f t="shared" si="53"/>
        <v>1.4400967047088622E+18</v>
      </c>
      <c r="AB13">
        <f t="shared" si="23"/>
        <v>5.5297624531823915E-3</v>
      </c>
      <c r="AC13">
        <f t="shared" si="4"/>
        <v>2.9860717247184906E-2</v>
      </c>
      <c r="AD13">
        <f t="shared" si="24"/>
        <v>33.488813805846348</v>
      </c>
      <c r="AE13" s="1">
        <f t="shared" si="25"/>
        <v>2.2119049812729569E-4</v>
      </c>
      <c r="AG13">
        <f t="shared" si="26"/>
        <v>2.486134393134431E+17</v>
      </c>
      <c r="AH13">
        <f t="shared" si="54"/>
        <v>1.626334155352681E+18</v>
      </c>
      <c r="AI13">
        <f t="shared" si="27"/>
        <v>6.2448872490236526E-3</v>
      </c>
      <c r="AJ13">
        <f t="shared" si="5"/>
        <v>3.372239114472772E-2</v>
      </c>
      <c r="AK13">
        <f t="shared" si="28"/>
        <v>29.653887700556595</v>
      </c>
      <c r="AL13" s="1">
        <f t="shared" si="29"/>
        <v>7.4938646988283826E-4</v>
      </c>
      <c r="AN13">
        <f t="shared" si="30"/>
        <v>2.3239073732353658E+17</v>
      </c>
      <c r="AO13">
        <f t="shared" si="55"/>
        <v>1.5202114356350656E+18</v>
      </c>
      <c r="AP13">
        <f t="shared" si="31"/>
        <v>5.8373913989149583E-3</v>
      </c>
      <c r="AQ13">
        <f t="shared" si="6"/>
        <v>3.1521913554140774E-2</v>
      </c>
      <c r="AR13">
        <f t="shared" si="32"/>
        <v>31.723962388337881</v>
      </c>
      <c r="AS13" s="1">
        <f t="shared" si="33"/>
        <v>2.1014609036093851E-3</v>
      </c>
      <c r="AU13">
        <f t="shared" si="34"/>
        <v>2.001307349154016E+17</v>
      </c>
      <c r="AV13">
        <f t="shared" si="56"/>
        <v>1.309178822462602E+18</v>
      </c>
      <c r="AW13">
        <f t="shared" si="35"/>
        <v>5.0270567756203555E-3</v>
      </c>
      <c r="AX13">
        <f t="shared" si="7"/>
        <v>2.7146106588349914E-2</v>
      </c>
      <c r="AY13">
        <f t="shared" si="36"/>
        <v>36.837695186430985</v>
      </c>
      <c r="AZ13" s="1">
        <f t="shared" si="37"/>
        <v>6.0324681307444262E-4</v>
      </c>
      <c r="BB13">
        <f t="shared" si="38"/>
        <v>2.2375209538209878E+17</v>
      </c>
      <c r="BC13">
        <f t="shared" si="57"/>
        <v>1.4637007398174129E+18</v>
      </c>
      <c r="BD13">
        <f t="shared" si="39"/>
        <v>5.6203985241212876E-3</v>
      </c>
      <c r="BE13">
        <f t="shared" si="8"/>
        <v>3.0350152030254943E-2</v>
      </c>
      <c r="BF13">
        <f t="shared" si="40"/>
        <v>32.94876411172956</v>
      </c>
      <c r="BG13" s="1">
        <f t="shared" si="41"/>
        <v>2.2481594096485154E-4</v>
      </c>
      <c r="BI13">
        <f t="shared" si="42"/>
        <v>2.0915166359118291E+17</v>
      </c>
      <c r="BJ13">
        <f t="shared" si="58"/>
        <v>1.3681902920715592E+18</v>
      </c>
      <c r="BK13">
        <f t="shared" si="43"/>
        <v>5.2536522590234617E-3</v>
      </c>
      <c r="BL13">
        <f t="shared" si="9"/>
        <v>2.8369722198726688E-2</v>
      </c>
      <c r="BM13">
        <f t="shared" si="44"/>
        <v>35.248847098153213</v>
      </c>
      <c r="BN13" s="1">
        <f t="shared" si="45"/>
        <v>6.3043827108281536E-4</v>
      </c>
      <c r="BP13">
        <f t="shared" si="46"/>
        <v>1.8011766142386141E+17</v>
      </c>
      <c r="BQ13">
        <f t="shared" si="59"/>
        <v>1.1782609402163415E+18</v>
      </c>
      <c r="BR13">
        <f t="shared" si="47"/>
        <v>4.5243510980583195E-3</v>
      </c>
      <c r="BS13">
        <f t="shared" si="10"/>
        <v>2.4431495929514921E-2</v>
      </c>
      <c r="BT13">
        <f t="shared" si="48"/>
        <v>40.930772429367764</v>
      </c>
      <c r="BU13" s="1">
        <f t="shared" si="49"/>
        <v>1.8097404392233282E-4</v>
      </c>
    </row>
    <row r="14" spans="2:73" x14ac:dyDescent="0.35">
      <c r="B14" s="1">
        <f>Digitising!B14</f>
        <v>7.1</v>
      </c>
      <c r="C14">
        <f>Digitising!E14</f>
        <v>2.1999999999999999E-2</v>
      </c>
      <c r="D14">
        <f t="shared" si="11"/>
        <v>4.0000000000000001E-3</v>
      </c>
      <c r="E14" s="2">
        <f t="shared" si="12"/>
        <v>45.45454545454546</v>
      </c>
      <c r="F14">
        <f t="shared" si="0"/>
        <v>5.6234132519035085E+19</v>
      </c>
      <c r="G14">
        <f t="shared" si="1"/>
        <v>2.2493653007614035E+17</v>
      </c>
      <c r="H14">
        <f t="shared" si="50"/>
        <v>1.5270690510491553E+18</v>
      </c>
      <c r="I14" s="4">
        <f t="shared" si="13"/>
        <v>8.9374236171383577E-3</v>
      </c>
      <c r="J14" s="4"/>
      <c r="L14">
        <f t="shared" si="14"/>
        <v>3.0903471907266509E+17</v>
      </c>
      <c r="M14">
        <f t="shared" si="51"/>
        <v>2.0980022899606147E+18</v>
      </c>
      <c r="N14">
        <f t="shared" si="15"/>
        <v>5.4955007791408139E-3</v>
      </c>
      <c r="O14">
        <f t="shared" si="2"/>
        <v>3.0225254285274474E-2</v>
      </c>
      <c r="P14">
        <f t="shared" si="16"/>
        <v>33.084916029546619</v>
      </c>
      <c r="Q14" s="1">
        <f t="shared" si="17"/>
        <v>2.1982003116563259E-4</v>
      </c>
      <c r="S14">
        <f t="shared" si="18"/>
        <v>2.8886936451301222E+17</v>
      </c>
      <c r="T14">
        <f t="shared" si="52"/>
        <v>1.9611019437115848E+18</v>
      </c>
      <c r="U14">
        <f t="shared" si="19"/>
        <v>5.1369044310451634E-3</v>
      </c>
      <c r="V14">
        <f t="shared" si="3"/>
        <v>2.8252974370748394E-2</v>
      </c>
      <c r="W14">
        <f t="shared" si="20"/>
        <v>35.39450349112078</v>
      </c>
      <c r="X14" s="1">
        <f t="shared" si="21"/>
        <v>6.1642853172541958E-4</v>
      </c>
      <c r="Z14">
        <f t="shared" si="22"/>
        <v>2.487691156728345E+17</v>
      </c>
      <c r="AA14">
        <f t="shared" si="53"/>
        <v>1.6888658203816968E+18</v>
      </c>
      <c r="AB14">
        <f t="shared" si="23"/>
        <v>4.4238099625459127E-3</v>
      </c>
      <c r="AC14">
        <f t="shared" si="4"/>
        <v>2.4330954794002515E-2</v>
      </c>
      <c r="AD14">
        <f t="shared" si="24"/>
        <v>41.099907852629606</v>
      </c>
      <c r="AE14" s="1">
        <f t="shared" si="25"/>
        <v>1.7695239850183653E-4</v>
      </c>
      <c r="AG14">
        <f t="shared" si="26"/>
        <v>2.8094065370242282E+17</v>
      </c>
      <c r="AH14">
        <f t="shared" si="54"/>
        <v>1.9072748090551037E+18</v>
      </c>
      <c r="AI14">
        <f t="shared" si="27"/>
        <v>4.9959097992189217E-3</v>
      </c>
      <c r="AJ14">
        <f t="shared" si="5"/>
        <v>2.7477503895704067E-2</v>
      </c>
      <c r="AK14">
        <f t="shared" si="28"/>
        <v>36.39340763250128</v>
      </c>
      <c r="AL14" s="1">
        <f t="shared" si="29"/>
        <v>5.9950917590627058E-4</v>
      </c>
      <c r="AN14">
        <f t="shared" si="30"/>
        <v>2.6260851319364746E+17</v>
      </c>
      <c r="AO14">
        <f t="shared" si="55"/>
        <v>1.782819948828713E+18</v>
      </c>
      <c r="AP14">
        <f t="shared" si="31"/>
        <v>4.6699131191319659E-3</v>
      </c>
      <c r="AQ14">
        <f t="shared" si="6"/>
        <v>2.5684522155225813E-2</v>
      </c>
      <c r="AR14">
        <f t="shared" si="32"/>
        <v>38.93395384023286</v>
      </c>
      <c r="AS14" s="1">
        <f t="shared" si="33"/>
        <v>1.6811687228875077E-3</v>
      </c>
      <c r="AU14">
        <f t="shared" si="34"/>
        <v>2.2615374152075859E+17</v>
      </c>
      <c r="AV14">
        <f t="shared" si="56"/>
        <v>1.5353325639833605E+18</v>
      </c>
      <c r="AW14">
        <f t="shared" si="35"/>
        <v>4.0216454204962835E-3</v>
      </c>
      <c r="AX14">
        <f t="shared" si="7"/>
        <v>2.2119049812729559E-2</v>
      </c>
      <c r="AY14">
        <f t="shared" si="36"/>
        <v>45.209898637892572</v>
      </c>
      <c r="AZ14" s="1">
        <f t="shared" si="37"/>
        <v>4.8259745045955402E-4</v>
      </c>
      <c r="BB14">
        <f t="shared" si="38"/>
        <v>2.5284658833218051E+17</v>
      </c>
      <c r="BC14">
        <f t="shared" si="57"/>
        <v>1.7165473281495933E+18</v>
      </c>
      <c r="BD14">
        <f t="shared" si="39"/>
        <v>4.4963188192970295E-3</v>
      </c>
      <c r="BE14">
        <f t="shared" si="8"/>
        <v>2.4729753506133656E-2</v>
      </c>
      <c r="BF14">
        <f t="shared" si="40"/>
        <v>40.437119591668093</v>
      </c>
      <c r="BG14" s="1">
        <f t="shared" si="41"/>
        <v>1.7985275277188122E-4</v>
      </c>
      <c r="BI14">
        <f t="shared" si="42"/>
        <v>2.3634766187428269E+17</v>
      </c>
      <c r="BJ14">
        <f t="shared" si="58"/>
        <v>1.6045379539458419E+18</v>
      </c>
      <c r="BK14">
        <f t="shared" si="43"/>
        <v>4.2029218072187693E-3</v>
      </c>
      <c r="BL14">
        <f t="shared" si="9"/>
        <v>2.3116069939703228E-2</v>
      </c>
      <c r="BM14">
        <f t="shared" si="44"/>
        <v>43.259948711369852</v>
      </c>
      <c r="BN14" s="1">
        <f t="shared" si="45"/>
        <v>5.0435061686625229E-4</v>
      </c>
      <c r="BP14">
        <f t="shared" si="46"/>
        <v>2.0353836736868272E+17</v>
      </c>
      <c r="BQ14">
        <f t="shared" si="59"/>
        <v>1.3817993075850243E+18</v>
      </c>
      <c r="BR14">
        <f t="shared" si="47"/>
        <v>3.6194808784466553E-3</v>
      </c>
      <c r="BS14">
        <f t="shared" si="10"/>
        <v>1.99071448314566E-2</v>
      </c>
      <c r="BT14">
        <f t="shared" si="48"/>
        <v>50.233220708769529</v>
      </c>
      <c r="BU14" s="1">
        <f t="shared" si="49"/>
        <v>1.4477923513786623E-4</v>
      </c>
    </row>
    <row r="15" spans="2:73" x14ac:dyDescent="0.35">
      <c r="B15" s="1">
        <f>Digitising!B15</f>
        <v>7.2</v>
      </c>
      <c r="C15">
        <f>Digitising!E15</f>
        <v>1.7999999999999999E-2</v>
      </c>
      <c r="D15">
        <f t="shared" si="11"/>
        <v>2.9999999999999992E-3</v>
      </c>
      <c r="E15" s="2">
        <f t="shared" si="12"/>
        <v>55.555555555555557</v>
      </c>
      <c r="F15">
        <f t="shared" si="0"/>
        <v>7.9432823472428286E+19</v>
      </c>
      <c r="G15">
        <f t="shared" si="1"/>
        <v>2.382984704172848E+17</v>
      </c>
      <c r="H15">
        <f t="shared" si="50"/>
        <v>1.7653675214664402E+18</v>
      </c>
      <c r="I15" s="4">
        <f t="shared" si="13"/>
        <v>1.0332104739103438E-2</v>
      </c>
      <c r="J15" s="4"/>
      <c r="L15">
        <f t="shared" si="14"/>
        <v>3.273923574615632E+17</v>
      </c>
      <c r="M15">
        <f t="shared" si="51"/>
        <v>2.4253946474221778E+18</v>
      </c>
      <c r="N15">
        <f t="shared" si="15"/>
        <v>4.1216255843556093E-3</v>
      </c>
      <c r="O15">
        <f t="shared" si="2"/>
        <v>2.4729753506133659E-2</v>
      </c>
      <c r="P15">
        <f t="shared" si="16"/>
        <v>40.437119591668086</v>
      </c>
      <c r="Q15" s="1">
        <f t="shared" si="17"/>
        <v>1.6486502337422442E-4</v>
      </c>
      <c r="S15">
        <f t="shared" si="18"/>
        <v>3.0602911714945875E+17</v>
      </c>
      <c r="T15">
        <f t="shared" si="52"/>
        <v>2.2671310608610435E+18</v>
      </c>
      <c r="U15">
        <f t="shared" si="19"/>
        <v>3.8526783232838715E-3</v>
      </c>
      <c r="V15">
        <f t="shared" si="3"/>
        <v>2.3116069939703231E-2</v>
      </c>
      <c r="W15">
        <f t="shared" si="20"/>
        <v>43.259948711369844</v>
      </c>
      <c r="X15" s="1">
        <f t="shared" si="21"/>
        <v>4.6232139879406458E-4</v>
      </c>
      <c r="Z15">
        <f t="shared" si="22"/>
        <v>2.6354678687285923E+17</v>
      </c>
      <c r="AA15">
        <f t="shared" si="53"/>
        <v>1.9524126072545559E+18</v>
      </c>
      <c r="AB15">
        <f t="shared" si="23"/>
        <v>3.3178574719094334E-3</v>
      </c>
      <c r="AC15">
        <f t="shared" si="4"/>
        <v>1.9907144831456603E-2</v>
      </c>
      <c r="AD15">
        <f t="shared" si="24"/>
        <v>50.233220708769522</v>
      </c>
      <c r="AE15" s="1">
        <f t="shared" si="25"/>
        <v>1.3271429887637737E-4</v>
      </c>
      <c r="AG15">
        <f t="shared" si="26"/>
        <v>2.9762941587414835E+17</v>
      </c>
      <c r="AH15">
        <f t="shared" si="54"/>
        <v>2.2049042249292521E+18</v>
      </c>
      <c r="AI15">
        <f t="shared" si="27"/>
        <v>3.7469323494141904E-3</v>
      </c>
      <c r="AJ15">
        <f t="shared" si="5"/>
        <v>2.2481594096485143E-2</v>
      </c>
      <c r="AK15">
        <f t="shared" si="28"/>
        <v>44.4808315508349</v>
      </c>
      <c r="AL15" s="1">
        <f t="shared" si="29"/>
        <v>4.4963188192970286E-4</v>
      </c>
      <c r="AN15">
        <f t="shared" si="30"/>
        <v>2.7820828831768973E+17</v>
      </c>
      <c r="AO15">
        <f t="shared" si="55"/>
        <v>2.0610282371464028E+18</v>
      </c>
      <c r="AP15">
        <f t="shared" si="31"/>
        <v>3.5024348393489736E-3</v>
      </c>
      <c r="AQ15">
        <f t="shared" si="6"/>
        <v>2.1014609036093847E-2</v>
      </c>
      <c r="AR15">
        <f t="shared" si="32"/>
        <v>47.585943582506829</v>
      </c>
      <c r="AS15" s="1">
        <f t="shared" si="33"/>
        <v>1.2608765421656305E-3</v>
      </c>
      <c r="AU15">
        <f t="shared" si="34"/>
        <v>2.3958798806623562E+17</v>
      </c>
      <c r="AV15">
        <f t="shared" si="56"/>
        <v>1.7749205520495962E+18</v>
      </c>
      <c r="AW15">
        <f t="shared" si="35"/>
        <v>3.0162340653722116E-3</v>
      </c>
      <c r="AX15">
        <f t="shared" si="7"/>
        <v>1.8097404392233275E-2</v>
      </c>
      <c r="AY15">
        <f t="shared" si="36"/>
        <v>55.25654277964648</v>
      </c>
      <c r="AZ15" s="1">
        <f t="shared" si="37"/>
        <v>3.6194808784466536E-4</v>
      </c>
      <c r="BB15">
        <f t="shared" si="38"/>
        <v>2.678664742867335E+17</v>
      </c>
      <c r="BC15">
        <f t="shared" si="57"/>
        <v>1.9844138024363269E+18</v>
      </c>
      <c r="BD15">
        <f t="shared" si="39"/>
        <v>3.3722391144727711E-3</v>
      </c>
      <c r="BE15">
        <f t="shared" si="8"/>
        <v>2.0233434686836627E-2</v>
      </c>
      <c r="BF15">
        <f t="shared" si="40"/>
        <v>49.423146167594339</v>
      </c>
      <c r="BG15" s="1">
        <f t="shared" si="41"/>
        <v>1.3488956457891087E-4</v>
      </c>
      <c r="BI15">
        <f t="shared" si="42"/>
        <v>2.5038745948592077E+17</v>
      </c>
      <c r="BJ15">
        <f t="shared" si="58"/>
        <v>1.8549254134317627E+18</v>
      </c>
      <c r="BK15">
        <f t="shared" si="43"/>
        <v>3.1521913554140761E-3</v>
      </c>
      <c r="BL15">
        <f t="shared" si="9"/>
        <v>1.8913148132484459E-2</v>
      </c>
      <c r="BM15">
        <f t="shared" si="44"/>
        <v>52.873270647229816</v>
      </c>
      <c r="BN15" s="1">
        <f t="shared" si="45"/>
        <v>3.7826296264968911E-4</v>
      </c>
      <c r="BP15">
        <f t="shared" si="46"/>
        <v>2.1562918925961203E+17</v>
      </c>
      <c r="BQ15">
        <f t="shared" si="59"/>
        <v>1.5974284968446362E+18</v>
      </c>
      <c r="BR15">
        <f t="shared" si="47"/>
        <v>2.7146106588349901E-3</v>
      </c>
      <c r="BS15">
        <f t="shared" si="10"/>
        <v>1.6287663953009943E-2</v>
      </c>
      <c r="BT15">
        <f t="shared" si="48"/>
        <v>61.39615864405166</v>
      </c>
      <c r="BU15" s="1">
        <f t="shared" si="49"/>
        <v>1.0858442635339962E-4</v>
      </c>
    </row>
    <row r="16" spans="2:73" x14ac:dyDescent="0.35">
      <c r="B16" s="1">
        <f>Digitising!B16</f>
        <v>7.3</v>
      </c>
      <c r="C16">
        <f>Digitising!E16</f>
        <v>1.4999999999999999E-2</v>
      </c>
      <c r="D16">
        <f t="shared" si="11"/>
        <v>2.9999999999999992E-3</v>
      </c>
      <c r="E16" s="2">
        <f t="shared" si="12"/>
        <v>66.666666666666671</v>
      </c>
      <c r="F16">
        <f t="shared" si="0"/>
        <v>1.1220184543019637E+20</v>
      </c>
      <c r="G16">
        <f t="shared" si="1"/>
        <v>3.3660553629058906E+17</v>
      </c>
      <c r="H16">
        <f t="shared" si="50"/>
        <v>2.1019730577570294E+18</v>
      </c>
      <c r="I16" s="4">
        <f t="shared" si="13"/>
        <v>1.2302144186655701E-2</v>
      </c>
      <c r="J16" s="4"/>
      <c r="L16">
        <f t="shared" si="14"/>
        <v>4.6245399673701094E+17</v>
      </c>
      <c r="M16">
        <f t="shared" si="51"/>
        <v>2.887848644159189E+18</v>
      </c>
      <c r="N16">
        <f t="shared" si="15"/>
        <v>4.1216255843556102E-3</v>
      </c>
      <c r="O16">
        <f t="shared" si="2"/>
        <v>2.060812792177805E-2</v>
      </c>
      <c r="P16">
        <f t="shared" si="16"/>
        <v>48.524543510001706</v>
      </c>
      <c r="Q16" s="1">
        <f t="shared" si="17"/>
        <v>1.6486502337422445E-4</v>
      </c>
      <c r="S16">
        <f t="shared" si="18"/>
        <v>4.3227761772136506E+17</v>
      </c>
      <c r="T16">
        <f t="shared" si="52"/>
        <v>2.6994086785824087E+18</v>
      </c>
      <c r="U16">
        <f t="shared" si="19"/>
        <v>3.8526783232838715E-3</v>
      </c>
      <c r="V16">
        <f t="shared" si="3"/>
        <v>1.9263391616419361E-2</v>
      </c>
      <c r="W16">
        <f t="shared" si="20"/>
        <v>51.911938453643806</v>
      </c>
      <c r="X16" s="1">
        <f t="shared" si="21"/>
        <v>4.6232139879406458E-4</v>
      </c>
      <c r="Z16">
        <f t="shared" si="22"/>
        <v>3.7226973122260442E+17</v>
      </c>
      <c r="AA16">
        <f t="shared" si="53"/>
        <v>2.3246823384771604E+18</v>
      </c>
      <c r="AB16">
        <f t="shared" si="23"/>
        <v>3.3178574719094339E-3</v>
      </c>
      <c r="AC16">
        <f t="shared" si="4"/>
        <v>1.6589287359547171E-2</v>
      </c>
      <c r="AD16">
        <f t="shared" si="24"/>
        <v>60.279864850523424</v>
      </c>
      <c r="AE16" s="1">
        <f t="shared" si="25"/>
        <v>1.3271429887637737E-4</v>
      </c>
      <c r="AG16">
        <f t="shared" si="26"/>
        <v>4.204127243063735E+17</v>
      </c>
      <c r="AH16">
        <f t="shared" si="54"/>
        <v>2.6253169492356255E+18</v>
      </c>
      <c r="AI16">
        <f t="shared" si="27"/>
        <v>3.74693234941419E-3</v>
      </c>
      <c r="AJ16">
        <f t="shared" si="5"/>
        <v>1.8734661747070953E-2</v>
      </c>
      <c r="AK16">
        <f t="shared" si="28"/>
        <v>53.376997861001875</v>
      </c>
      <c r="AL16" s="1">
        <f t="shared" si="29"/>
        <v>4.496318819297028E-4</v>
      </c>
      <c r="AN16">
        <f t="shared" si="30"/>
        <v>3.9297965247396819E+17</v>
      </c>
      <c r="AO16">
        <f t="shared" si="55"/>
        <v>2.4540078896203709E+18</v>
      </c>
      <c r="AP16">
        <f t="shared" si="31"/>
        <v>3.5024348393489736E-3</v>
      </c>
      <c r="AQ16">
        <f t="shared" si="6"/>
        <v>1.7512174196744872E-2</v>
      </c>
      <c r="AR16">
        <f t="shared" si="32"/>
        <v>57.103132299008195</v>
      </c>
      <c r="AS16" s="1">
        <f t="shared" si="33"/>
        <v>1.2608765421656305E-3</v>
      </c>
      <c r="AU16">
        <f t="shared" si="34"/>
        <v>3.3842702838418573E+17</v>
      </c>
      <c r="AV16">
        <f t="shared" si="56"/>
        <v>2.1133475804337818E+18</v>
      </c>
      <c r="AW16">
        <f t="shared" si="35"/>
        <v>3.016234065372212E-3</v>
      </c>
      <c r="AX16">
        <f t="shared" si="7"/>
        <v>1.5081170326861064E-2</v>
      </c>
      <c r="AY16">
        <f t="shared" si="36"/>
        <v>66.307851335575762</v>
      </c>
      <c r="AZ16" s="1">
        <f t="shared" si="37"/>
        <v>3.6194808784466542E-4</v>
      </c>
      <c r="BB16">
        <f t="shared" si="38"/>
        <v>3.7837145187573613E+17</v>
      </c>
      <c r="BC16">
        <f t="shared" si="57"/>
        <v>2.362785254312063E+18</v>
      </c>
      <c r="BD16">
        <f t="shared" si="39"/>
        <v>3.3722391144727711E-3</v>
      </c>
      <c r="BE16">
        <f t="shared" si="8"/>
        <v>1.6861195572363857E-2</v>
      </c>
      <c r="BF16">
        <f t="shared" si="40"/>
        <v>59.307775401113204</v>
      </c>
      <c r="BG16" s="1">
        <f t="shared" si="41"/>
        <v>1.3488956457891087E-4</v>
      </c>
      <c r="BI16">
        <f t="shared" si="42"/>
        <v>3.5368168722657139E+17</v>
      </c>
      <c r="BJ16">
        <f t="shared" si="58"/>
        <v>2.2086071006583342E+18</v>
      </c>
      <c r="BK16">
        <f t="shared" si="43"/>
        <v>3.1521913554140766E-3</v>
      </c>
      <c r="BL16">
        <f t="shared" si="9"/>
        <v>1.5760956777070383E-2</v>
      </c>
      <c r="BM16">
        <f t="shared" si="44"/>
        <v>63.447924776675777</v>
      </c>
      <c r="BN16" s="1">
        <f t="shared" si="45"/>
        <v>3.7826296264968916E-4</v>
      </c>
      <c r="BP16">
        <f t="shared" si="46"/>
        <v>3.0458432554576717E+17</v>
      </c>
      <c r="BQ16">
        <f t="shared" si="59"/>
        <v>1.9020128223904033E+18</v>
      </c>
      <c r="BR16">
        <f t="shared" si="47"/>
        <v>2.7146106588349906E-3</v>
      </c>
      <c r="BS16">
        <f t="shared" si="10"/>
        <v>1.3573053294174953E-2</v>
      </c>
      <c r="BT16">
        <f t="shared" si="48"/>
        <v>73.675390372861983</v>
      </c>
      <c r="BU16" s="1">
        <f t="shared" si="49"/>
        <v>1.0858442635339965E-4</v>
      </c>
    </row>
    <row r="17" spans="2:73" x14ac:dyDescent="0.35">
      <c r="B17" s="1">
        <f>Digitising!B17</f>
        <v>7.4</v>
      </c>
      <c r="C17">
        <f>Digitising!E17</f>
        <v>1.2E-2</v>
      </c>
      <c r="D17">
        <f t="shared" si="11"/>
        <v>2E-3</v>
      </c>
      <c r="E17" s="2">
        <f t="shared" si="12"/>
        <v>83.333333333333329</v>
      </c>
      <c r="F17">
        <f t="shared" si="0"/>
        <v>1.5848931924611341E+20</v>
      </c>
      <c r="G17">
        <f t="shared" si="1"/>
        <v>3.1697863849222682E+17</v>
      </c>
      <c r="H17">
        <f t="shared" si="50"/>
        <v>2.4189516962492559E+18</v>
      </c>
      <c r="I17" s="4">
        <f t="shared" si="13"/>
        <v>1.4157313976026015E-2</v>
      </c>
      <c r="J17" s="4"/>
      <c r="L17">
        <f t="shared" si="14"/>
        <v>4.354890887012567E+17</v>
      </c>
      <c r="M17">
        <f t="shared" si="51"/>
        <v>3.3233377328604457E+18</v>
      </c>
      <c r="N17">
        <f t="shared" si="15"/>
        <v>2.7477503895704069E-3</v>
      </c>
      <c r="O17">
        <f t="shared" si="2"/>
        <v>1.6486502337422441E-2</v>
      </c>
      <c r="P17">
        <f t="shared" si="16"/>
        <v>60.655679387502126</v>
      </c>
      <c r="Q17" s="1">
        <f t="shared" si="17"/>
        <v>1.099100155828163E-4</v>
      </c>
      <c r="S17">
        <f t="shared" si="18"/>
        <v>4.0707224315434566E+17</v>
      </c>
      <c r="T17">
        <f t="shared" si="52"/>
        <v>3.1064809217367542E+18</v>
      </c>
      <c r="U17">
        <f t="shared" si="19"/>
        <v>2.5684522155225813E-3</v>
      </c>
      <c r="V17">
        <f t="shared" si="3"/>
        <v>1.5410713293135489E-2</v>
      </c>
      <c r="W17">
        <f t="shared" si="20"/>
        <v>64.889923067054752</v>
      </c>
      <c r="X17" s="1">
        <f t="shared" si="21"/>
        <v>3.0821426586270974E-4</v>
      </c>
      <c r="Z17">
        <f t="shared" si="22"/>
        <v>3.5056331471903808E+17</v>
      </c>
      <c r="AA17">
        <f t="shared" si="53"/>
        <v>2.6752456531961984E+18</v>
      </c>
      <c r="AB17">
        <f t="shared" si="23"/>
        <v>2.2119049812729563E-3</v>
      </c>
      <c r="AC17">
        <f t="shared" si="4"/>
        <v>1.3271429887637737E-2</v>
      </c>
      <c r="AD17">
        <f t="shared" si="24"/>
        <v>75.349831063154269</v>
      </c>
      <c r="AE17" s="1">
        <f t="shared" si="25"/>
        <v>8.8476199250918266E-5</v>
      </c>
      <c r="AG17">
        <f t="shared" si="26"/>
        <v>3.9589917154659699E+17</v>
      </c>
      <c r="AH17">
        <f t="shared" si="54"/>
        <v>3.0212161207822223E+18</v>
      </c>
      <c r="AI17">
        <f t="shared" si="27"/>
        <v>2.4979548996094609E-3</v>
      </c>
      <c r="AJ17">
        <f t="shared" si="5"/>
        <v>1.4987729397656763E-2</v>
      </c>
      <c r="AK17">
        <f t="shared" si="28"/>
        <v>66.721247326252339</v>
      </c>
      <c r="AL17" s="1">
        <f t="shared" si="29"/>
        <v>2.9975458795313529E-4</v>
      </c>
      <c r="AN17">
        <f t="shared" si="30"/>
        <v>3.7006567559485971E+17</v>
      </c>
      <c r="AO17">
        <f t="shared" si="55"/>
        <v>2.8240735652152305E+18</v>
      </c>
      <c r="AP17">
        <f t="shared" si="31"/>
        <v>2.334956559565983E-3</v>
      </c>
      <c r="AQ17">
        <f t="shared" si="6"/>
        <v>1.4009739357395898E-2</v>
      </c>
      <c r="AR17">
        <f t="shared" si="32"/>
        <v>71.378915373760236</v>
      </c>
      <c r="AS17" s="1">
        <f t="shared" si="33"/>
        <v>8.4058436144375385E-4</v>
      </c>
      <c r="AU17">
        <f t="shared" si="34"/>
        <v>3.1869392247185274E+17</v>
      </c>
      <c r="AV17">
        <f t="shared" si="56"/>
        <v>2.4320415029056343E+18</v>
      </c>
      <c r="AW17">
        <f t="shared" si="35"/>
        <v>2.0108227102481418E-3</v>
      </c>
      <c r="AX17">
        <f t="shared" si="7"/>
        <v>1.2064936261488851E-2</v>
      </c>
      <c r="AY17">
        <f t="shared" si="36"/>
        <v>82.884814169469706</v>
      </c>
      <c r="AZ17" s="1">
        <f t="shared" si="37"/>
        <v>2.4129872522977701E-4</v>
      </c>
      <c r="BB17">
        <f t="shared" si="38"/>
        <v>3.5630925439193728E+17</v>
      </c>
      <c r="BC17">
        <f t="shared" si="57"/>
        <v>2.719094508704E+18</v>
      </c>
      <c r="BD17">
        <f t="shared" si="39"/>
        <v>2.2481594096485148E-3</v>
      </c>
      <c r="BE17">
        <f t="shared" si="8"/>
        <v>1.3488956457891086E-2</v>
      </c>
      <c r="BF17">
        <f t="shared" si="40"/>
        <v>74.134719251391502</v>
      </c>
      <c r="BG17" s="1">
        <f t="shared" si="41"/>
        <v>8.9926376385940609E-5</v>
      </c>
      <c r="BI17">
        <f t="shared" si="42"/>
        <v>3.330591080353737E+17</v>
      </c>
      <c r="BJ17">
        <f t="shared" si="58"/>
        <v>2.5416662086937078E+18</v>
      </c>
      <c r="BK17">
        <f t="shared" si="43"/>
        <v>2.1014609036093847E-3</v>
      </c>
      <c r="BL17">
        <f t="shared" si="9"/>
        <v>1.2608765421656308E-2</v>
      </c>
      <c r="BM17">
        <f t="shared" si="44"/>
        <v>79.30990597084471</v>
      </c>
      <c r="BN17" s="1">
        <f t="shared" si="45"/>
        <v>2.5217530843312614E-4</v>
      </c>
      <c r="BP17">
        <f t="shared" si="46"/>
        <v>2.8682453022466742E+17</v>
      </c>
      <c r="BQ17">
        <f t="shared" si="59"/>
        <v>2.1888373526150707E+18</v>
      </c>
      <c r="BR17">
        <f t="shared" si="47"/>
        <v>1.8097404392233274E-3</v>
      </c>
      <c r="BS17">
        <f t="shared" si="10"/>
        <v>1.0858442635339962E-2</v>
      </c>
      <c r="BT17">
        <f t="shared" si="48"/>
        <v>92.094237966077486</v>
      </c>
      <c r="BU17" s="1">
        <f t="shared" si="49"/>
        <v>7.2389617568933113E-5</v>
      </c>
    </row>
    <row r="18" spans="2:73" x14ac:dyDescent="0.35">
      <c r="B18" s="1">
        <f>Digitising!B18</f>
        <v>7.4999999999999902</v>
      </c>
      <c r="C18">
        <f>Digitising!E18</f>
        <v>0.01</v>
      </c>
      <c r="D18">
        <f t="shared" si="11"/>
        <v>1.0000000000000009E-3</v>
      </c>
      <c r="E18" s="2">
        <f t="shared" si="12"/>
        <v>100</v>
      </c>
      <c r="F18">
        <f t="shared" si="0"/>
        <v>2.238721138568286E+20</v>
      </c>
      <c r="G18">
        <f t="shared" si="1"/>
        <v>2.238721138568288E+17</v>
      </c>
      <c r="H18">
        <f t="shared" si="50"/>
        <v>2.6428238101060849E+18</v>
      </c>
      <c r="I18" s="4">
        <f t="shared" si="13"/>
        <v>1.5467562465593696E-2</v>
      </c>
      <c r="J18" s="4"/>
      <c r="L18">
        <f t="shared" si="14"/>
        <v>3.0757234403202592E+17</v>
      </c>
      <c r="M18">
        <f t="shared" si="51"/>
        <v>3.6309100768924718E+18</v>
      </c>
      <c r="N18">
        <f t="shared" si="15"/>
        <v>1.3738751947852048E-3</v>
      </c>
      <c r="O18">
        <f t="shared" si="2"/>
        <v>1.3738751947852035E-2</v>
      </c>
      <c r="P18">
        <f t="shared" si="16"/>
        <v>72.786815265002545</v>
      </c>
      <c r="Q18" s="1">
        <f t="shared" si="17"/>
        <v>5.4955007791408203E-5</v>
      </c>
      <c r="S18">
        <f t="shared" si="18"/>
        <v>2.8750241341464774E+17</v>
      </c>
      <c r="T18">
        <f t="shared" si="52"/>
        <v>3.393983335151402E+18</v>
      </c>
      <c r="U18">
        <f t="shared" si="19"/>
        <v>1.2842261077612917E-3</v>
      </c>
      <c r="V18">
        <f t="shared" si="3"/>
        <v>1.2842261077612908E-2</v>
      </c>
      <c r="W18">
        <f t="shared" si="20"/>
        <v>77.867907680465706</v>
      </c>
      <c r="X18" s="1">
        <f t="shared" si="21"/>
        <v>1.54107132931355E-4</v>
      </c>
      <c r="Z18">
        <f t="shared" si="22"/>
        <v>2.4759192190401302E+17</v>
      </c>
      <c r="AA18">
        <f t="shared" si="53"/>
        <v>2.9228375751002112E+18</v>
      </c>
      <c r="AB18">
        <f t="shared" si="23"/>
        <v>1.105952490636479E-3</v>
      </c>
      <c r="AC18">
        <f t="shared" si="4"/>
        <v>1.1059524906364781E-2</v>
      </c>
      <c r="AD18">
        <f t="shared" si="24"/>
        <v>90.419797275785129</v>
      </c>
      <c r="AE18" s="1">
        <f t="shared" si="25"/>
        <v>4.4238099625459167E-5</v>
      </c>
      <c r="AG18">
        <f t="shared" si="26"/>
        <v>2.7961122184729626E+17</v>
      </c>
      <c r="AH18">
        <f t="shared" si="54"/>
        <v>3.3008273426295183E+18</v>
      </c>
      <c r="AI18">
        <f t="shared" si="27"/>
        <v>1.2489774498047313E-3</v>
      </c>
      <c r="AJ18">
        <f t="shared" si="5"/>
        <v>1.2489774498047303E-2</v>
      </c>
      <c r="AK18">
        <f t="shared" si="28"/>
        <v>80.06549679150281</v>
      </c>
      <c r="AL18" s="1">
        <f t="shared" si="29"/>
        <v>1.4987729397656775E-4</v>
      </c>
      <c r="AN18">
        <f t="shared" si="30"/>
        <v>2.6136583037695248E+17</v>
      </c>
      <c r="AO18">
        <f t="shared" si="55"/>
        <v>3.0854393955921828E+18</v>
      </c>
      <c r="AP18">
        <f t="shared" si="31"/>
        <v>1.1674782797829924E-3</v>
      </c>
      <c r="AQ18">
        <f t="shared" si="6"/>
        <v>1.1674782797829915E-2</v>
      </c>
      <c r="AR18">
        <f t="shared" si="32"/>
        <v>85.654698448512292</v>
      </c>
      <c r="AS18" s="1">
        <f t="shared" si="33"/>
        <v>4.2029218072187725E-4</v>
      </c>
      <c r="AU18">
        <f t="shared" si="34"/>
        <v>2.2508356536728454E+17</v>
      </c>
      <c r="AV18">
        <f t="shared" si="56"/>
        <v>2.657125068272919E+18</v>
      </c>
      <c r="AW18">
        <f t="shared" si="35"/>
        <v>1.0054113551240718E-3</v>
      </c>
      <c r="AX18">
        <f t="shared" si="7"/>
        <v>1.0054113551240709E-2</v>
      </c>
      <c r="AY18">
        <f t="shared" si="36"/>
        <v>99.46177700336365</v>
      </c>
      <c r="AZ18" s="1">
        <f t="shared" si="37"/>
        <v>1.206493626148886E-4</v>
      </c>
      <c r="BB18">
        <f t="shared" si="38"/>
        <v>2.5165009966256662E+17</v>
      </c>
      <c r="BC18">
        <f t="shared" si="57"/>
        <v>2.9707446083665664E+18</v>
      </c>
      <c r="BD18">
        <f t="shared" si="39"/>
        <v>1.1240797048242583E-3</v>
      </c>
      <c r="BE18">
        <f t="shared" si="8"/>
        <v>1.1240797048242572E-2</v>
      </c>
      <c r="BF18">
        <f t="shared" si="40"/>
        <v>88.961663101669799</v>
      </c>
      <c r="BG18" s="1">
        <f t="shared" si="41"/>
        <v>4.4963188192970339E-5</v>
      </c>
      <c r="BI18">
        <f t="shared" si="42"/>
        <v>2.3522924733925725E+17</v>
      </c>
      <c r="BJ18">
        <f t="shared" si="58"/>
        <v>2.7768954560329651E+18</v>
      </c>
      <c r="BK18">
        <f t="shared" si="43"/>
        <v>1.0507304518046932E-3</v>
      </c>
      <c r="BL18">
        <f t="shared" si="9"/>
        <v>1.0507304518046923E-2</v>
      </c>
      <c r="BM18">
        <f t="shared" si="44"/>
        <v>95.171887165013658</v>
      </c>
      <c r="BN18" s="1">
        <f t="shared" si="45"/>
        <v>1.2608765421656318E-4</v>
      </c>
      <c r="BP18">
        <f t="shared" si="46"/>
        <v>2.0257520883055606E+17</v>
      </c>
      <c r="BQ18">
        <f t="shared" si="59"/>
        <v>2.3914125614456269E+18</v>
      </c>
      <c r="BR18">
        <f t="shared" si="47"/>
        <v>9.0487021961166458E-4</v>
      </c>
      <c r="BS18">
        <f t="shared" si="10"/>
        <v>9.0487021961166356E-3</v>
      </c>
      <c r="BT18">
        <f t="shared" si="48"/>
        <v>110.51308555929297</v>
      </c>
      <c r="BU18" s="1">
        <f t="shared" si="49"/>
        <v>3.6194808784466591E-5</v>
      </c>
    </row>
    <row r="19" spans="2:73" x14ac:dyDescent="0.35">
      <c r="B19" s="1">
        <f>Digitising!B19</f>
        <v>7.5999999999999899</v>
      </c>
      <c r="C19">
        <f>Digitising!E19</f>
        <v>8.9999999999999993E-3</v>
      </c>
      <c r="D19">
        <f t="shared" si="11"/>
        <v>9.9999999999999915E-4</v>
      </c>
      <c r="E19" s="2">
        <f t="shared" si="12"/>
        <v>111.11111111111111</v>
      </c>
      <c r="F19">
        <f t="shared" si="0"/>
        <v>3.1622776601682995E+20</v>
      </c>
      <c r="G19">
        <f t="shared" si="1"/>
        <v>3.162277660168297E+17</v>
      </c>
      <c r="H19">
        <f t="shared" si="50"/>
        <v>2.9590515761229148E+18</v>
      </c>
      <c r="I19" s="4">
        <f t="shared" si="13"/>
        <v>1.7318337649893299E-2</v>
      </c>
      <c r="J19" s="4"/>
      <c r="L19">
        <f t="shared" si="14"/>
        <v>4.3445748363286163E+17</v>
      </c>
      <c r="M19">
        <f t="shared" si="51"/>
        <v>4.0653675605253335E+18</v>
      </c>
      <c r="N19">
        <f t="shared" si="15"/>
        <v>1.3738751947852024E-3</v>
      </c>
      <c r="O19">
        <f t="shared" si="2"/>
        <v>1.236487675306683E-2</v>
      </c>
      <c r="P19">
        <f t="shared" si="16"/>
        <v>80.874239183336172</v>
      </c>
      <c r="Q19" s="1">
        <f t="shared" si="17"/>
        <v>5.4955007791408108E-5</v>
      </c>
      <c r="S19">
        <f t="shared" si="18"/>
        <v>4.0610795311784134E+17</v>
      </c>
      <c r="T19">
        <f t="shared" si="52"/>
        <v>3.8000912882692434E+18</v>
      </c>
      <c r="U19">
        <f t="shared" si="19"/>
        <v>1.2842261077612895E-3</v>
      </c>
      <c r="V19">
        <f t="shared" si="3"/>
        <v>1.1558034969851616E-2</v>
      </c>
      <c r="W19">
        <f t="shared" si="20"/>
        <v>86.519897422739689</v>
      </c>
      <c r="X19" s="1">
        <f t="shared" si="21"/>
        <v>1.5410713293135473E-4</v>
      </c>
      <c r="Z19">
        <f t="shared" si="22"/>
        <v>3.4973288543472224E+17</v>
      </c>
      <c r="AA19">
        <f t="shared" si="53"/>
        <v>3.2725704605349335E+18</v>
      </c>
      <c r="AB19">
        <f t="shared" si="23"/>
        <v>1.1059524906364773E-3</v>
      </c>
      <c r="AC19">
        <f t="shared" si="4"/>
        <v>9.9535724157283016E-3</v>
      </c>
      <c r="AD19">
        <f t="shared" si="24"/>
        <v>100.46644141753904</v>
      </c>
      <c r="AE19" s="1">
        <f t="shared" si="25"/>
        <v>4.4238099625459099E-5</v>
      </c>
      <c r="AG19">
        <f t="shared" si="26"/>
        <v>3.9496134875714694E+17</v>
      </c>
      <c r="AH19">
        <f t="shared" si="54"/>
        <v>3.6957886913866655E+18</v>
      </c>
      <c r="AI19">
        <f t="shared" si="27"/>
        <v>1.2489774498047293E-3</v>
      </c>
      <c r="AJ19">
        <f t="shared" si="5"/>
        <v>1.1240797048242572E-2</v>
      </c>
      <c r="AK19">
        <f t="shared" si="28"/>
        <v>88.961663101669799</v>
      </c>
      <c r="AL19" s="1">
        <f t="shared" si="29"/>
        <v>1.4987729397656751E-4</v>
      </c>
      <c r="AN19">
        <f t="shared" si="30"/>
        <v>3.6918904828894669E+17</v>
      </c>
      <c r="AO19">
        <f t="shared" si="55"/>
        <v>3.4546284438811295E+18</v>
      </c>
      <c r="AP19">
        <f t="shared" si="31"/>
        <v>1.1674782797829906E-3</v>
      </c>
      <c r="AQ19">
        <f t="shared" si="6"/>
        <v>1.0507304518046923E-2</v>
      </c>
      <c r="AR19">
        <f t="shared" si="32"/>
        <v>95.171887165013658</v>
      </c>
      <c r="AS19" s="1">
        <f t="shared" si="33"/>
        <v>4.202921807218766E-4</v>
      </c>
      <c r="AU19">
        <f t="shared" si="34"/>
        <v>3.1793898675883834E+17</v>
      </c>
      <c r="AV19">
        <f t="shared" si="56"/>
        <v>2.9750640550317573E+18</v>
      </c>
      <c r="AW19">
        <f t="shared" si="35"/>
        <v>1.00541135512407E-3</v>
      </c>
      <c r="AX19">
        <f t="shared" si="7"/>
        <v>9.0487021961166373E-3</v>
      </c>
      <c r="AY19">
        <f t="shared" si="36"/>
        <v>110.51308555929296</v>
      </c>
      <c r="AZ19" s="1">
        <f t="shared" si="37"/>
        <v>1.206493626148884E-4</v>
      </c>
      <c r="BB19">
        <f t="shared" si="38"/>
        <v>3.5546521388143219E+17</v>
      </c>
      <c r="BC19">
        <f t="shared" si="57"/>
        <v>3.3262098222479985E+18</v>
      </c>
      <c r="BD19">
        <f t="shared" si="39"/>
        <v>1.1240797048242563E-3</v>
      </c>
      <c r="BE19">
        <f t="shared" si="8"/>
        <v>1.0116717343418314E-2</v>
      </c>
      <c r="BF19">
        <f t="shared" si="40"/>
        <v>98.846292335188679</v>
      </c>
      <c r="BG19" s="1">
        <f t="shared" si="41"/>
        <v>4.4963188192970264E-5</v>
      </c>
      <c r="BI19">
        <f t="shared" si="42"/>
        <v>3.3227014346005197E+17</v>
      </c>
      <c r="BJ19">
        <f t="shared" si="58"/>
        <v>3.1091655994930171E+18</v>
      </c>
      <c r="BK19">
        <f t="shared" si="43"/>
        <v>1.0507304518046915E-3</v>
      </c>
      <c r="BL19">
        <f t="shared" si="9"/>
        <v>9.4565740662422293E-3</v>
      </c>
      <c r="BM19">
        <f t="shared" si="44"/>
        <v>105.74654129445963</v>
      </c>
      <c r="BN19" s="1">
        <f t="shared" si="45"/>
        <v>1.2608765421656296E-4</v>
      </c>
      <c r="BP19">
        <f t="shared" si="46"/>
        <v>2.861450880829545E+17</v>
      </c>
      <c r="BQ19">
        <f t="shared" si="59"/>
        <v>2.6775576495285811E+18</v>
      </c>
      <c r="BR19">
        <f t="shared" si="47"/>
        <v>9.0487021961166295E-4</v>
      </c>
      <c r="BS19">
        <f t="shared" si="10"/>
        <v>8.1438319765049713E-3</v>
      </c>
      <c r="BT19">
        <f t="shared" si="48"/>
        <v>122.79231728810332</v>
      </c>
      <c r="BU19" s="1">
        <f t="shared" si="49"/>
        <v>3.6194808784466523E-5</v>
      </c>
    </row>
    <row r="20" spans="2:73" x14ac:dyDescent="0.35">
      <c r="B20" s="1">
        <f>Digitising!B20</f>
        <v>7.6999999999999904</v>
      </c>
      <c r="C20">
        <f>Digitising!E20</f>
        <v>8.0000000000000002E-3</v>
      </c>
      <c r="D20">
        <f t="shared" si="11"/>
        <v>1E-3</v>
      </c>
      <c r="E20" s="2">
        <f t="shared" si="12"/>
        <v>125</v>
      </c>
      <c r="F20">
        <f t="shared" si="0"/>
        <v>4.4668359215094799E+20</v>
      </c>
      <c r="G20">
        <f t="shared" si="1"/>
        <v>4.4668359215094797E+17</v>
      </c>
      <c r="H20">
        <f t="shared" si="50"/>
        <v>3.4057351682738627E+18</v>
      </c>
      <c r="I20" s="4">
        <f t="shared" si="13"/>
        <v>1.9932627084372559E-2</v>
      </c>
      <c r="J20" s="4"/>
      <c r="L20">
        <f t="shared" si="14"/>
        <v>6.1368750717373798E+17</v>
      </c>
      <c r="M20">
        <f t="shared" si="51"/>
        <v>4.679055067699071E+18</v>
      </c>
      <c r="N20">
        <f t="shared" si="15"/>
        <v>1.3738751947852033E-3</v>
      </c>
      <c r="O20">
        <f t="shared" si="2"/>
        <v>1.0991001558281628E-2</v>
      </c>
      <c r="P20">
        <f t="shared" si="16"/>
        <v>90.983519081253192</v>
      </c>
      <c r="Q20" s="1">
        <f t="shared" si="17"/>
        <v>5.4955007791408142E-5</v>
      </c>
      <c r="S20">
        <f t="shared" si="18"/>
        <v>5.7364273094884371E+17</v>
      </c>
      <c r="T20">
        <f t="shared" si="52"/>
        <v>4.3737340192180869E+18</v>
      </c>
      <c r="U20">
        <f t="shared" si="19"/>
        <v>1.2842261077612906E-3</v>
      </c>
      <c r="V20">
        <f t="shared" si="3"/>
        <v>1.0273808862090327E-2</v>
      </c>
      <c r="W20">
        <f t="shared" si="20"/>
        <v>97.334884600582129</v>
      </c>
      <c r="X20" s="1">
        <f t="shared" si="21"/>
        <v>1.5410713293135487E-4</v>
      </c>
      <c r="Z20">
        <f t="shared" si="22"/>
        <v>4.940108312657897E+17</v>
      </c>
      <c r="AA20">
        <f t="shared" si="53"/>
        <v>3.7665812918007235E+18</v>
      </c>
      <c r="AB20">
        <f t="shared" si="23"/>
        <v>1.1059524906364782E-3</v>
      </c>
      <c r="AC20">
        <f t="shared" si="4"/>
        <v>8.8476199250918236E-3</v>
      </c>
      <c r="AD20">
        <f t="shared" si="24"/>
        <v>113.02474659473143</v>
      </c>
      <c r="AE20" s="1">
        <f t="shared" si="25"/>
        <v>4.4238099625459133E-5</v>
      </c>
      <c r="AG20">
        <f t="shared" si="26"/>
        <v>5.5789773379430726E+17</v>
      </c>
      <c r="AH20">
        <f t="shared" si="54"/>
        <v>4.2536864251809725E+18</v>
      </c>
      <c r="AI20">
        <f t="shared" si="27"/>
        <v>1.2489774498047302E-3</v>
      </c>
      <c r="AJ20">
        <f t="shared" si="5"/>
        <v>9.9918195984378417E-3</v>
      </c>
      <c r="AK20">
        <f t="shared" si="28"/>
        <v>100.08187098937853</v>
      </c>
      <c r="AL20" s="1">
        <f t="shared" si="29"/>
        <v>1.4987729397656762E-4</v>
      </c>
      <c r="AN20">
        <f t="shared" si="30"/>
        <v>5.214933917716761E+17</v>
      </c>
      <c r="AO20">
        <f t="shared" si="55"/>
        <v>3.9761218356528056E+18</v>
      </c>
      <c r="AP20">
        <f t="shared" si="31"/>
        <v>1.1674782797829915E-3</v>
      </c>
      <c r="AQ20">
        <f t="shared" si="6"/>
        <v>9.3398262382639319E-3</v>
      </c>
      <c r="AR20">
        <f t="shared" si="32"/>
        <v>107.06837306064037</v>
      </c>
      <c r="AS20" s="1">
        <f t="shared" si="33"/>
        <v>4.2029218072187692E-4</v>
      </c>
      <c r="AU20">
        <f t="shared" si="34"/>
        <v>4.4910075569617235E+17</v>
      </c>
      <c r="AV20">
        <f t="shared" si="56"/>
        <v>3.4241648107279299E+18</v>
      </c>
      <c r="AW20">
        <f t="shared" si="35"/>
        <v>1.0054113551240707E-3</v>
      </c>
      <c r="AX20">
        <f t="shared" si="7"/>
        <v>8.0432908409925671E-3</v>
      </c>
      <c r="AY20">
        <f t="shared" si="36"/>
        <v>124.32722125420456</v>
      </c>
      <c r="AZ20" s="1">
        <f t="shared" si="37"/>
        <v>1.2064936261488848E-4</v>
      </c>
      <c r="BB20">
        <f t="shared" si="38"/>
        <v>5.0210796041487648E+17</v>
      </c>
      <c r="BC20">
        <f t="shared" si="57"/>
        <v>3.8283177826628751E+18</v>
      </c>
      <c r="BD20">
        <f t="shared" si="39"/>
        <v>1.1240797048242572E-3</v>
      </c>
      <c r="BE20">
        <f t="shared" si="8"/>
        <v>8.9926376385940573E-3</v>
      </c>
      <c r="BF20">
        <f t="shared" si="40"/>
        <v>111.20207887708725</v>
      </c>
      <c r="BG20" s="1">
        <f t="shared" si="41"/>
        <v>4.4963188192970298E-5</v>
      </c>
      <c r="BI20">
        <f t="shared" si="42"/>
        <v>4.6934405259450848E+17</v>
      </c>
      <c r="BJ20">
        <f t="shared" si="58"/>
        <v>3.5785096520875254E+18</v>
      </c>
      <c r="BK20">
        <f t="shared" si="43"/>
        <v>1.0507304518046923E-3</v>
      </c>
      <c r="BL20">
        <f t="shared" si="9"/>
        <v>8.4058436144375387E-3</v>
      </c>
      <c r="BM20">
        <f t="shared" si="44"/>
        <v>118.96485895626707</v>
      </c>
      <c r="BN20" s="1">
        <f t="shared" si="45"/>
        <v>1.2608765421656307E-4</v>
      </c>
      <c r="BP20">
        <f t="shared" si="46"/>
        <v>4.0419068012655514E+17</v>
      </c>
      <c r="BQ20">
        <f t="shared" si="59"/>
        <v>3.0817483296551363E+18</v>
      </c>
      <c r="BR20">
        <f t="shared" si="47"/>
        <v>9.0487021961166371E-4</v>
      </c>
      <c r="BS20">
        <f t="shared" si="10"/>
        <v>7.2389617568933079E-3</v>
      </c>
      <c r="BT20">
        <f t="shared" si="48"/>
        <v>138.14135694911624</v>
      </c>
      <c r="BU20" s="1">
        <f t="shared" si="49"/>
        <v>3.6194808784466557E-5</v>
      </c>
    </row>
    <row r="21" spans="2:73" x14ac:dyDescent="0.35">
      <c r="B21" s="1">
        <f>Digitising!B21</f>
        <v>7.7999999999999901</v>
      </c>
      <c r="C21">
        <f>Digitising!E21</f>
        <v>7.0000000000000001E-3</v>
      </c>
      <c r="D21">
        <f t="shared" si="11"/>
        <v>8.9999999999999976E-4</v>
      </c>
      <c r="E21" s="2">
        <f t="shared" si="12"/>
        <v>142.85714285714286</v>
      </c>
      <c r="F21">
        <f t="shared" si="0"/>
        <v>6.30957344480171E+20</v>
      </c>
      <c r="G21">
        <f t="shared" si="1"/>
        <v>5.6786161003215373E+17</v>
      </c>
      <c r="H21">
        <f t="shared" si="50"/>
        <v>3.9735967783060163E+18</v>
      </c>
      <c r="I21" s="4">
        <f t="shared" si="13"/>
        <v>2.3256130865213845E-2</v>
      </c>
      <c r="J21" s="4"/>
      <c r="L21">
        <f t="shared" si="14"/>
        <v>7.8017098009396442E+17</v>
      </c>
      <c r="M21">
        <f t="shared" si="51"/>
        <v>5.4592260477930353E+18</v>
      </c>
      <c r="N21">
        <f t="shared" si="15"/>
        <v>1.2364876753066826E-3</v>
      </c>
      <c r="O21">
        <f t="shared" si="2"/>
        <v>9.6171263634964241E-3</v>
      </c>
      <c r="P21">
        <f t="shared" si="16"/>
        <v>103.98116466428937</v>
      </c>
      <c r="Q21" s="1">
        <f t="shared" si="17"/>
        <v>4.9459507012267316E-5</v>
      </c>
      <c r="S21">
        <f t="shared" si="18"/>
        <v>7.2926270519865267E+17</v>
      </c>
      <c r="T21">
        <f t="shared" si="52"/>
        <v>5.1029967244167393E+18</v>
      </c>
      <c r="U21">
        <f t="shared" si="19"/>
        <v>1.1558034969851613E-3</v>
      </c>
      <c r="V21">
        <f t="shared" si="3"/>
        <v>8.9895827543290362E-3</v>
      </c>
      <c r="W21">
        <f t="shared" si="20"/>
        <v>111.23986811495101</v>
      </c>
      <c r="X21" s="1">
        <f t="shared" si="21"/>
        <v>1.3869641963821936E-4</v>
      </c>
      <c r="Z21">
        <f t="shared" si="22"/>
        <v>6.2802796195190093E+17</v>
      </c>
      <c r="AA21">
        <f t="shared" si="53"/>
        <v>4.3946092537526241E+18</v>
      </c>
      <c r="AB21">
        <f t="shared" si="23"/>
        <v>9.9535724157282998E-4</v>
      </c>
      <c r="AC21">
        <f t="shared" si="4"/>
        <v>7.7416674344553457E-3</v>
      </c>
      <c r="AD21">
        <f t="shared" si="24"/>
        <v>129.17113896540735</v>
      </c>
      <c r="AE21" s="1">
        <f t="shared" si="25"/>
        <v>3.9814289662913205E-5</v>
      </c>
      <c r="AG21">
        <f t="shared" si="26"/>
        <v>7.0924634553996762E+17</v>
      </c>
      <c r="AH21">
        <f t="shared" si="54"/>
        <v>4.96293277072094E+18</v>
      </c>
      <c r="AI21">
        <f t="shared" si="27"/>
        <v>1.124079704824257E-3</v>
      </c>
      <c r="AJ21">
        <f t="shared" si="5"/>
        <v>8.7428421486331117E-3</v>
      </c>
      <c r="AK21">
        <f t="shared" si="28"/>
        <v>114.37928113071831</v>
      </c>
      <c r="AL21" s="1">
        <f t="shared" si="29"/>
        <v>1.3488956457891082E-4</v>
      </c>
      <c r="AN21">
        <f t="shared" si="30"/>
        <v>6.6296609563513882E+17</v>
      </c>
      <c r="AO21">
        <f t="shared" si="55"/>
        <v>4.6390879312879442E+18</v>
      </c>
      <c r="AP21">
        <f t="shared" si="31"/>
        <v>1.0507304518046921E-3</v>
      </c>
      <c r="AQ21">
        <f t="shared" si="6"/>
        <v>8.1723479584809404E-3</v>
      </c>
      <c r="AR21">
        <f t="shared" si="32"/>
        <v>122.36385492644614</v>
      </c>
      <c r="AS21" s="1">
        <f t="shared" si="33"/>
        <v>3.7826296264968916E-4</v>
      </c>
      <c r="AU21">
        <f t="shared" si="34"/>
        <v>5.7093451086536435E+17</v>
      </c>
      <c r="AV21">
        <f t="shared" si="56"/>
        <v>3.9950993215932943E+18</v>
      </c>
      <c r="AW21">
        <f t="shared" si="35"/>
        <v>9.0487021961166349E-4</v>
      </c>
      <c r="AX21">
        <f t="shared" si="7"/>
        <v>7.037879485868496E-3</v>
      </c>
      <c r="AY21">
        <f t="shared" si="36"/>
        <v>142.08825286194809</v>
      </c>
      <c r="AZ21" s="1">
        <f t="shared" si="37"/>
        <v>1.0858442635339961E-4</v>
      </c>
      <c r="BB21">
        <f t="shared" si="38"/>
        <v>6.3832171098597082E+17</v>
      </c>
      <c r="BC21">
        <f t="shared" si="57"/>
        <v>4.4666394936488458E+18</v>
      </c>
      <c r="BD21">
        <f t="shared" si="39"/>
        <v>1.0116717343418313E-3</v>
      </c>
      <c r="BE21">
        <f t="shared" si="8"/>
        <v>7.868557933769801E-3</v>
      </c>
      <c r="BF21">
        <f t="shared" si="40"/>
        <v>127.08809014524256</v>
      </c>
      <c r="BG21" s="1">
        <f t="shared" si="41"/>
        <v>4.0466869373673259E-5</v>
      </c>
      <c r="BI21">
        <f t="shared" si="42"/>
        <v>5.9666948607162483E+17</v>
      </c>
      <c r="BJ21">
        <f t="shared" si="58"/>
        <v>4.1751791381591501E+18</v>
      </c>
      <c r="BK21">
        <f t="shared" si="43"/>
        <v>9.4565740662422271E-4</v>
      </c>
      <c r="BL21">
        <f t="shared" si="9"/>
        <v>7.3551131626328455E-3</v>
      </c>
      <c r="BM21">
        <f t="shared" si="44"/>
        <v>135.95983880716238</v>
      </c>
      <c r="BN21" s="1">
        <f t="shared" si="45"/>
        <v>1.1347888879490672E-4</v>
      </c>
      <c r="BP21">
        <f t="shared" si="46"/>
        <v>5.1384105977882784E+17</v>
      </c>
      <c r="BQ21">
        <f t="shared" si="59"/>
        <v>3.595589389433964E+18</v>
      </c>
      <c r="BR21">
        <f t="shared" si="47"/>
        <v>8.14383197650497E-4</v>
      </c>
      <c r="BS21">
        <f t="shared" si="10"/>
        <v>6.3340915372816445E-3</v>
      </c>
      <c r="BT21">
        <f t="shared" si="48"/>
        <v>157.87583651327569</v>
      </c>
      <c r="BU21" s="1">
        <f t="shared" si="49"/>
        <v>3.2575327906019888E-5</v>
      </c>
    </row>
    <row r="22" spans="2:73" x14ac:dyDescent="0.35">
      <c r="B22" s="1">
        <f>Digitising!B22</f>
        <v>7.8999999999999897</v>
      </c>
      <c r="C22">
        <f>Digitising!E22</f>
        <v>6.1000000000000004E-3</v>
      </c>
      <c r="D22">
        <f t="shared" si="11"/>
        <v>6.0000000000000071E-4</v>
      </c>
      <c r="E22" s="2">
        <f t="shared" si="12"/>
        <v>163.93442622950818</v>
      </c>
      <c r="F22">
        <f t="shared" si="0"/>
        <v>8.9125093813371286E+20</v>
      </c>
      <c r="G22">
        <f t="shared" si="1"/>
        <v>5.3475056288022835E+17</v>
      </c>
      <c r="H22">
        <f t="shared" si="50"/>
        <v>4.5083473411862446E+18</v>
      </c>
      <c r="I22" s="4">
        <f t="shared" si="13"/>
        <v>2.6385846778636507E-2</v>
      </c>
      <c r="J22" s="4"/>
      <c r="L22">
        <f t="shared" si="14"/>
        <v>7.3468053373857088E+17</v>
      </c>
      <c r="M22">
        <f t="shared" si="51"/>
        <v>6.193906581531606E+18</v>
      </c>
      <c r="N22">
        <f t="shared" si="15"/>
        <v>8.2432511687112301E-4</v>
      </c>
      <c r="O22">
        <f t="shared" si="2"/>
        <v>8.3806386881897423E-3</v>
      </c>
      <c r="P22">
        <f t="shared" si="16"/>
        <v>119.322647975414</v>
      </c>
      <c r="Q22" s="1">
        <f t="shared" si="17"/>
        <v>3.2973004674844927E-5</v>
      </c>
      <c r="S22">
        <f t="shared" si="18"/>
        <v>6.8674063399083494E+17</v>
      </c>
      <c r="T22">
        <f t="shared" si="52"/>
        <v>5.7897373584075745E+18</v>
      </c>
      <c r="U22">
        <f t="shared" si="19"/>
        <v>7.7053566465677529E-4</v>
      </c>
      <c r="V22">
        <f t="shared" si="3"/>
        <v>7.8337792573438744E-3</v>
      </c>
      <c r="W22">
        <f t="shared" si="20"/>
        <v>127.65230767289459</v>
      </c>
      <c r="X22" s="1">
        <f t="shared" si="21"/>
        <v>9.2464279758813027E-5</v>
      </c>
      <c r="Z22">
        <f t="shared" si="22"/>
        <v>5.9140871688664717E+17</v>
      </c>
      <c r="AA22">
        <f t="shared" si="53"/>
        <v>4.9860179706392709E+18</v>
      </c>
      <c r="AB22">
        <f t="shared" si="23"/>
        <v>6.635714943818877E-4</v>
      </c>
      <c r="AC22">
        <f t="shared" si="4"/>
        <v>6.7463101928825157E-3</v>
      </c>
      <c r="AD22">
        <f t="shared" si="24"/>
        <v>148.22917586194285</v>
      </c>
      <c r="AE22" s="1">
        <f t="shared" si="25"/>
        <v>2.6542859775275512E-5</v>
      </c>
      <c r="AG22">
        <f t="shared" si="26"/>
        <v>6.6789139430779174E+17</v>
      </c>
      <c r="AH22">
        <f t="shared" si="54"/>
        <v>5.6308241650287319E+18</v>
      </c>
      <c r="AI22">
        <f t="shared" si="27"/>
        <v>7.4938646988283912E-4</v>
      </c>
      <c r="AJ22">
        <f t="shared" si="5"/>
        <v>7.6187624438088554E-3</v>
      </c>
      <c r="AK22">
        <f t="shared" si="28"/>
        <v>131.25491277295544</v>
      </c>
      <c r="AL22" s="1">
        <f t="shared" si="29"/>
        <v>8.9926376385940691E-5</v>
      </c>
      <c r="AN22">
        <f t="shared" si="30"/>
        <v>6.2430966726439539E+17</v>
      </c>
      <c r="AO22">
        <f t="shared" si="55"/>
        <v>5.2633975985523395E+18</v>
      </c>
      <c r="AP22">
        <f t="shared" si="31"/>
        <v>7.0048696786979565E-4</v>
      </c>
      <c r="AQ22">
        <f t="shared" si="6"/>
        <v>7.1216175066762489E-3</v>
      </c>
      <c r="AR22">
        <f t="shared" si="32"/>
        <v>140.41753844018407</v>
      </c>
      <c r="AS22" s="1">
        <f t="shared" si="33"/>
        <v>2.5217530843312641E-4</v>
      </c>
      <c r="AU22">
        <f t="shared" si="34"/>
        <v>5.3764428807877005E+17</v>
      </c>
      <c r="AV22">
        <f t="shared" si="56"/>
        <v>4.5327436096720645E+18</v>
      </c>
      <c r="AW22">
        <f t="shared" si="35"/>
        <v>6.0324681307444327E-4</v>
      </c>
      <c r="AX22">
        <f t="shared" si="7"/>
        <v>6.1330092662568326E-3</v>
      </c>
      <c r="AY22">
        <f t="shared" si="36"/>
        <v>163.05209344813713</v>
      </c>
      <c r="AZ22" s="1">
        <f t="shared" si="37"/>
        <v>7.2389617568933195E-5</v>
      </c>
      <c r="BB22">
        <f t="shared" si="38"/>
        <v>6.0110225487701248E+17</v>
      </c>
      <c r="BC22">
        <f t="shared" si="57"/>
        <v>5.0677417485258588E+18</v>
      </c>
      <c r="BD22">
        <f t="shared" si="39"/>
        <v>6.7444782289455513E-4</v>
      </c>
      <c r="BE22">
        <f t="shared" si="8"/>
        <v>6.8568861994279693E-3</v>
      </c>
      <c r="BF22">
        <f t="shared" si="40"/>
        <v>145.83879196995048</v>
      </c>
      <c r="BG22" s="1">
        <f t="shared" si="41"/>
        <v>2.6977912915782211E-5</v>
      </c>
      <c r="BI22">
        <f t="shared" si="42"/>
        <v>5.6187870053795584E+17</v>
      </c>
      <c r="BJ22">
        <f t="shared" si="58"/>
        <v>4.7370578386971054E+18</v>
      </c>
      <c r="BK22">
        <f t="shared" si="43"/>
        <v>6.3043827108281612E-4</v>
      </c>
      <c r="BL22">
        <f t="shared" si="9"/>
        <v>6.4094557560086226E-3</v>
      </c>
      <c r="BM22">
        <f t="shared" si="44"/>
        <v>156.01948715576012</v>
      </c>
      <c r="BN22" s="1">
        <f t="shared" si="45"/>
        <v>7.565259252993793E-5</v>
      </c>
      <c r="BP22">
        <f t="shared" si="46"/>
        <v>4.8387985927089299E+17</v>
      </c>
      <c r="BQ22">
        <f t="shared" si="59"/>
        <v>4.0794692487048571E+18</v>
      </c>
      <c r="BR22">
        <f t="shared" si="47"/>
        <v>5.4292213176699883E-4</v>
      </c>
      <c r="BS22">
        <f t="shared" si="10"/>
        <v>5.5197083396311478E-3</v>
      </c>
      <c r="BT22">
        <f t="shared" si="48"/>
        <v>181.16899272015243</v>
      </c>
      <c r="BU22" s="1">
        <f t="shared" si="49"/>
        <v>2.1716885270679957E-5</v>
      </c>
    </row>
    <row r="23" spans="2:73" x14ac:dyDescent="0.35">
      <c r="B23" s="1">
        <f>Digitising!B23</f>
        <v>7.9999999999999902</v>
      </c>
      <c r="C23">
        <f>Digitising!E23</f>
        <v>5.4999999999999997E-3</v>
      </c>
      <c r="D23">
        <f t="shared" si="11"/>
        <v>3.9999999999999931E-4</v>
      </c>
      <c r="E23" s="2">
        <f t="shared" si="12"/>
        <v>181.81818181818184</v>
      </c>
      <c r="F23">
        <f t="shared" si="0"/>
        <v>1.2589254117941371E+21</v>
      </c>
      <c r="G23">
        <f t="shared" si="1"/>
        <v>5.0357016471765402E+17</v>
      </c>
      <c r="H23">
        <f t="shared" si="50"/>
        <v>5.0119175059038986E+18</v>
      </c>
      <c r="I23" s="4">
        <f t="shared" si="13"/>
        <v>2.9333074266445072E-2</v>
      </c>
      <c r="J23" s="4"/>
      <c r="L23">
        <f t="shared" si="14"/>
        <v>6.918425581394839E+17</v>
      </c>
      <c r="M23">
        <f t="shared" si="51"/>
        <v>6.8857491396710902E+18</v>
      </c>
      <c r="N23">
        <f t="shared" si="15"/>
        <v>5.4955007791408046E-4</v>
      </c>
      <c r="O23">
        <f t="shared" si="2"/>
        <v>7.5563135713186194E-3</v>
      </c>
      <c r="P23">
        <f t="shared" si="16"/>
        <v>132.33966411818645</v>
      </c>
      <c r="Q23" s="1">
        <f t="shared" si="17"/>
        <v>2.1982003116563221E-5</v>
      </c>
      <c r="S23">
        <f t="shared" si="18"/>
        <v>6.4669795262006477E+17</v>
      </c>
      <c r="T23">
        <f t="shared" si="52"/>
        <v>6.4364353110276393E+18</v>
      </c>
      <c r="U23">
        <f t="shared" si="19"/>
        <v>5.1369044310451534E-4</v>
      </c>
      <c r="V23">
        <f t="shared" si="3"/>
        <v>7.0632435926870994E-3</v>
      </c>
      <c r="W23">
        <f t="shared" si="20"/>
        <v>141.57801396448312</v>
      </c>
      <c r="X23" s="1">
        <f t="shared" si="21"/>
        <v>6.1642853172541842E-5</v>
      </c>
      <c r="Z23">
        <f t="shared" si="22"/>
        <v>5.5692467787971104E+17</v>
      </c>
      <c r="AA23">
        <f t="shared" si="53"/>
        <v>5.5429426485189816E+18</v>
      </c>
      <c r="AB23">
        <f t="shared" si="23"/>
        <v>4.4238099625459057E-4</v>
      </c>
      <c r="AC23">
        <f t="shared" si="4"/>
        <v>6.0827386985006279E-3</v>
      </c>
      <c r="AD23">
        <f t="shared" si="24"/>
        <v>164.39963141051845</v>
      </c>
      <c r="AE23" s="1">
        <f t="shared" si="25"/>
        <v>1.7695239850183625E-5</v>
      </c>
      <c r="AG23">
        <f t="shared" si="26"/>
        <v>6.2894778012680346E+17</v>
      </c>
      <c r="AH23">
        <f t="shared" si="54"/>
        <v>6.2597719451555348E+18</v>
      </c>
      <c r="AI23">
        <f t="shared" si="27"/>
        <v>4.995909799218913E-4</v>
      </c>
      <c r="AJ23">
        <f t="shared" si="5"/>
        <v>6.8693759739260167E-3</v>
      </c>
      <c r="AK23">
        <f t="shared" si="28"/>
        <v>145.57363053000512</v>
      </c>
      <c r="AL23" s="1">
        <f t="shared" si="29"/>
        <v>5.9950917590626955E-5</v>
      </c>
      <c r="AN23">
        <f t="shared" si="30"/>
        <v>5.8790722965460442E+17</v>
      </c>
      <c r="AO23">
        <f t="shared" si="55"/>
        <v>5.8513048282069443E+18</v>
      </c>
      <c r="AP23">
        <f t="shared" si="31"/>
        <v>4.6699131191319584E-4</v>
      </c>
      <c r="AQ23">
        <f t="shared" si="6"/>
        <v>6.4211305388064532E-3</v>
      </c>
      <c r="AR23">
        <f t="shared" si="32"/>
        <v>155.73581536093144</v>
      </c>
      <c r="AS23" s="1">
        <f t="shared" si="33"/>
        <v>1.6811687228875048E-4</v>
      </c>
      <c r="AU23">
        <f t="shared" si="34"/>
        <v>5.062951617088281E+17</v>
      </c>
      <c r="AV23">
        <f t="shared" si="56"/>
        <v>5.0390387713808927E+18</v>
      </c>
      <c r="AW23">
        <f t="shared" si="35"/>
        <v>4.0216454204962767E-4</v>
      </c>
      <c r="AX23">
        <f t="shared" si="7"/>
        <v>5.5297624531823898E-3</v>
      </c>
      <c r="AY23">
        <f t="shared" si="36"/>
        <v>180.83959455157029</v>
      </c>
      <c r="AZ23" s="1">
        <f t="shared" si="37"/>
        <v>4.8259745045955316E-5</v>
      </c>
      <c r="BB23">
        <f t="shared" si="38"/>
        <v>5.6605300211412314E+17</v>
      </c>
      <c r="BC23">
        <f t="shared" si="57"/>
        <v>5.6337947506399816E+18</v>
      </c>
      <c r="BD23">
        <f t="shared" si="39"/>
        <v>4.4963188192970215E-4</v>
      </c>
      <c r="BE23">
        <f t="shared" si="8"/>
        <v>6.182438376533414E-3</v>
      </c>
      <c r="BF23">
        <f t="shared" si="40"/>
        <v>161.74847836667237</v>
      </c>
      <c r="BG23" s="1">
        <f t="shared" si="41"/>
        <v>1.798527527718809E-5</v>
      </c>
      <c r="BI23">
        <f t="shared" si="42"/>
        <v>5.2911650668914394E+17</v>
      </c>
      <c r="BJ23">
        <f t="shared" si="58"/>
        <v>5.2661743453862492E+18</v>
      </c>
      <c r="BK23">
        <f t="shared" si="43"/>
        <v>4.2029218072187622E-4</v>
      </c>
      <c r="BL23">
        <f t="shared" si="9"/>
        <v>5.7790174849258061E-3</v>
      </c>
      <c r="BM23">
        <f t="shared" si="44"/>
        <v>173.03979484547943</v>
      </c>
      <c r="BN23" s="1">
        <f t="shared" si="45"/>
        <v>5.0435061686625142E-5</v>
      </c>
      <c r="BP23">
        <f t="shared" si="46"/>
        <v>4.5566564553794528E+17</v>
      </c>
      <c r="BQ23">
        <f t="shared" si="59"/>
        <v>4.5351348942428022E+18</v>
      </c>
      <c r="BR23">
        <f t="shared" si="47"/>
        <v>3.6194808784466493E-4</v>
      </c>
      <c r="BS23">
        <f t="shared" si="10"/>
        <v>4.976786207864149E-3</v>
      </c>
      <c r="BT23">
        <f t="shared" si="48"/>
        <v>200.93288283507815</v>
      </c>
      <c r="BU23" s="1">
        <f t="shared" si="49"/>
        <v>1.44779235137866E-5</v>
      </c>
    </row>
    <row r="24" spans="2:73" x14ac:dyDescent="0.35">
      <c r="B24" s="1">
        <f>Digitising!B24</f>
        <v>8.0999999999999908</v>
      </c>
      <c r="C24">
        <f>Digitising!E24</f>
        <v>5.1000000000000004E-3</v>
      </c>
      <c r="D24">
        <f t="shared" si="11"/>
        <v>3.0000000000000079E-4</v>
      </c>
      <c r="E24" s="2">
        <f t="shared" si="12"/>
        <v>196.07843137254901</v>
      </c>
      <c r="F24">
        <f t="shared" si="0"/>
        <v>1.7782794100388777E+21</v>
      </c>
      <c r="G24">
        <f t="shared" si="1"/>
        <v>5.334838230116647E+17</v>
      </c>
      <c r="H24">
        <f t="shared" si="50"/>
        <v>5.5454013289155635E+18</v>
      </c>
      <c r="I24" s="4">
        <f t="shared" si="13"/>
        <v>3.2455376375750432E-2</v>
      </c>
      <c r="J24" s="4"/>
      <c r="L24">
        <f t="shared" si="14"/>
        <v>7.3294019125490586E+17</v>
      </c>
      <c r="M24">
        <f t="shared" si="51"/>
        <v>7.618689330925996E+18</v>
      </c>
      <c r="N24">
        <f t="shared" si="15"/>
        <v>4.121625584355621E-4</v>
      </c>
      <c r="O24">
        <f t="shared" si="2"/>
        <v>7.0067634934045386E-3</v>
      </c>
      <c r="P24">
        <f t="shared" si="16"/>
        <v>142.71924561765204</v>
      </c>
      <c r="Q24" s="1">
        <f t="shared" si="17"/>
        <v>1.6486502337422487E-5</v>
      </c>
      <c r="S24">
        <f t="shared" si="18"/>
        <v>6.8511385357988339E+17</v>
      </c>
      <c r="T24">
        <f t="shared" si="52"/>
        <v>7.1215491646075228E+18</v>
      </c>
      <c r="U24">
        <f t="shared" si="19"/>
        <v>3.8526783232838819E-4</v>
      </c>
      <c r="V24">
        <f t="shared" si="3"/>
        <v>6.5495531495825838E-3</v>
      </c>
      <c r="W24">
        <f t="shared" si="20"/>
        <v>152.68217192248176</v>
      </c>
      <c r="X24" s="1">
        <f t="shared" si="21"/>
        <v>4.6232139879406581E-5</v>
      </c>
      <c r="Z24">
        <f t="shared" si="22"/>
        <v>5.9000776277402074E+17</v>
      </c>
      <c r="AA24">
        <f t="shared" si="53"/>
        <v>6.1329504112930028E+18</v>
      </c>
      <c r="AB24">
        <f t="shared" si="23"/>
        <v>3.3178574719094434E-4</v>
      </c>
      <c r="AC24">
        <f t="shared" si="4"/>
        <v>5.6403577022460377E-3</v>
      </c>
      <c r="AD24">
        <f t="shared" si="24"/>
        <v>177.29372014859831</v>
      </c>
      <c r="AE24" s="1">
        <f t="shared" si="25"/>
        <v>1.3271429887637776E-5</v>
      </c>
      <c r="AG24">
        <f t="shared" si="26"/>
        <v>6.6630926477718707E+17</v>
      </c>
      <c r="AH24">
        <f t="shared" si="54"/>
        <v>6.9260812099327222E+18</v>
      </c>
      <c r="AI24">
        <f t="shared" si="27"/>
        <v>3.7469323494142005E-4</v>
      </c>
      <c r="AJ24">
        <f t="shared" si="5"/>
        <v>6.3697849940041254E-3</v>
      </c>
      <c r="AK24">
        <f t="shared" si="28"/>
        <v>156.99117017941725</v>
      </c>
      <c r="AL24" s="1">
        <f t="shared" si="29"/>
        <v>4.4963188192970406E-5</v>
      </c>
      <c r="AN24">
        <f t="shared" si="30"/>
        <v>6.2283077598171213E+17</v>
      </c>
      <c r="AO24">
        <f t="shared" si="55"/>
        <v>6.4741356041886566E+18</v>
      </c>
      <c r="AP24">
        <f t="shared" si="31"/>
        <v>3.5024348393489831E-4</v>
      </c>
      <c r="AQ24">
        <f t="shared" si="6"/>
        <v>5.9541392268932574E-3</v>
      </c>
      <c r="AR24">
        <f t="shared" si="32"/>
        <v>167.95038911472997</v>
      </c>
      <c r="AS24" s="1">
        <f t="shared" si="33"/>
        <v>1.260876542165634E-4</v>
      </c>
      <c r="AU24">
        <f t="shared" si="34"/>
        <v>5.3637069343092781E+17</v>
      </c>
      <c r="AV24">
        <f t="shared" si="56"/>
        <v>5.57540946481182E+18</v>
      </c>
      <c r="AW24">
        <f t="shared" si="35"/>
        <v>3.0162340653722207E-4</v>
      </c>
      <c r="AX24">
        <f t="shared" si="7"/>
        <v>5.1275979111327624E-3</v>
      </c>
      <c r="AY24">
        <f t="shared" si="36"/>
        <v>195.0230921634581</v>
      </c>
      <c r="AZ24" s="1">
        <f t="shared" si="37"/>
        <v>3.6194808784466645E-5</v>
      </c>
      <c r="BB24">
        <f t="shared" si="38"/>
        <v>5.9967833829946829E+17</v>
      </c>
      <c r="BC24">
        <f t="shared" si="57"/>
        <v>6.2334730889394504E+18</v>
      </c>
      <c r="BD24">
        <f t="shared" si="39"/>
        <v>3.37223911447278E-4</v>
      </c>
      <c r="BE24">
        <f t="shared" si="8"/>
        <v>5.7328064946037122E-3</v>
      </c>
      <c r="BF24">
        <f t="shared" si="40"/>
        <v>174.43463353268587</v>
      </c>
      <c r="BG24" s="1">
        <f t="shared" si="41"/>
        <v>1.3488956457891123E-5</v>
      </c>
      <c r="BI24">
        <f t="shared" si="42"/>
        <v>5.6054769838354093E+17</v>
      </c>
      <c r="BJ24">
        <f t="shared" si="58"/>
        <v>5.8267220437697905E+18</v>
      </c>
      <c r="BK24">
        <f t="shared" si="43"/>
        <v>3.1521913554140849E-4</v>
      </c>
      <c r="BL24">
        <f t="shared" si="9"/>
        <v>5.3587253042039302E-3</v>
      </c>
      <c r="BM24">
        <f t="shared" si="44"/>
        <v>186.61154346081111</v>
      </c>
      <c r="BN24" s="1">
        <f t="shared" si="45"/>
        <v>3.7826296264969019E-5</v>
      </c>
      <c r="BP24">
        <f t="shared" si="46"/>
        <v>4.8273362408783494E+17</v>
      </c>
      <c r="BQ24">
        <f t="shared" si="59"/>
        <v>5.0178685183306373E+18</v>
      </c>
      <c r="BR24">
        <f t="shared" si="47"/>
        <v>2.714610658834998E-4</v>
      </c>
      <c r="BS24">
        <f t="shared" si="10"/>
        <v>4.6148381200194844E-3</v>
      </c>
      <c r="BT24">
        <f t="shared" si="48"/>
        <v>216.69232462606465</v>
      </c>
      <c r="BU24" s="1">
        <f t="shared" si="49"/>
        <v>1.0858442635339994E-5</v>
      </c>
    </row>
    <row r="25" spans="2:73" x14ac:dyDescent="0.35">
      <c r="B25" s="1">
        <f>Digitising!B25</f>
        <v>8.1999999999999904</v>
      </c>
      <c r="C25">
        <f>Digitising!E25</f>
        <v>4.7999999999999996E-3</v>
      </c>
      <c r="D25">
        <f t="shared" si="11"/>
        <v>1.9999999999999966E-4</v>
      </c>
      <c r="E25" s="2">
        <f t="shared" si="12"/>
        <v>208.33333333333334</v>
      </c>
      <c r="F25">
        <f t="shared" si="0"/>
        <v>2.5118864315094952E+21</v>
      </c>
      <c r="G25">
        <f t="shared" si="1"/>
        <v>5.0237728630189818E+17</v>
      </c>
      <c r="H25">
        <f t="shared" si="50"/>
        <v>6.0477786152174612E+18</v>
      </c>
      <c r="I25" s="4">
        <f t="shared" si="13"/>
        <v>3.5395622345782821E-2</v>
      </c>
      <c r="J25" s="4"/>
      <c r="L25">
        <f t="shared" si="14"/>
        <v>6.902036920736823E+17</v>
      </c>
      <c r="M25">
        <f t="shared" si="51"/>
        <v>8.308893022999678E+18</v>
      </c>
      <c r="N25">
        <f t="shared" si="15"/>
        <v>2.7477503895704023E-4</v>
      </c>
      <c r="O25">
        <f t="shared" si="2"/>
        <v>6.5946009349689763E-3</v>
      </c>
      <c r="P25">
        <f t="shared" si="16"/>
        <v>151.63919846875532</v>
      </c>
      <c r="Q25" s="1">
        <f t="shared" si="17"/>
        <v>1.0991001558281611E-5</v>
      </c>
      <c r="S25">
        <f t="shared" si="18"/>
        <v>6.4516602701516621E+17</v>
      </c>
      <c r="T25">
        <f t="shared" si="52"/>
        <v>7.7667151916226888E+18</v>
      </c>
      <c r="U25">
        <f t="shared" si="19"/>
        <v>2.5684522155225767E-4</v>
      </c>
      <c r="V25">
        <f t="shared" si="3"/>
        <v>6.1642853172541954E-3</v>
      </c>
      <c r="W25">
        <f t="shared" si="20"/>
        <v>162.2248076676369</v>
      </c>
      <c r="X25" s="1">
        <f t="shared" si="21"/>
        <v>3.0821426586270921E-5</v>
      </c>
      <c r="Z25">
        <f t="shared" si="22"/>
        <v>5.5560541102477933E+17</v>
      </c>
      <c r="AA25">
        <f t="shared" si="53"/>
        <v>6.688555822317782E+18</v>
      </c>
      <c r="AB25">
        <f t="shared" si="23"/>
        <v>2.2119049812729526E-4</v>
      </c>
      <c r="AC25">
        <f t="shared" si="4"/>
        <v>5.3085719550550938E-3</v>
      </c>
      <c r="AD25">
        <f t="shared" si="24"/>
        <v>188.37457765788571</v>
      </c>
      <c r="AE25" s="1">
        <f t="shared" si="25"/>
        <v>8.8476199250918124E-6</v>
      </c>
      <c r="AG25">
        <f t="shared" si="26"/>
        <v>6.274579018851657E+17</v>
      </c>
      <c r="AH25">
        <f t="shared" si="54"/>
        <v>7.5535391118178877E+18</v>
      </c>
      <c r="AI25">
        <f t="shared" si="27"/>
        <v>2.4979548996094565E-4</v>
      </c>
      <c r="AJ25">
        <f t="shared" si="5"/>
        <v>5.9950917590627052E-3</v>
      </c>
      <c r="AK25">
        <f t="shared" si="28"/>
        <v>166.80311831563085</v>
      </c>
      <c r="AL25" s="1">
        <f t="shared" si="29"/>
        <v>2.9975458795313478E-5</v>
      </c>
      <c r="AN25">
        <f t="shared" si="30"/>
        <v>5.8651457001378752E+17</v>
      </c>
      <c r="AO25">
        <f t="shared" si="55"/>
        <v>7.0606501742024438E+18</v>
      </c>
      <c r="AP25">
        <f t="shared" si="31"/>
        <v>2.3349565595659792E-4</v>
      </c>
      <c r="AQ25">
        <f t="shared" si="6"/>
        <v>5.6038957429583591E-3</v>
      </c>
      <c r="AR25">
        <f t="shared" si="32"/>
        <v>178.4472884344006</v>
      </c>
      <c r="AS25" s="1">
        <f t="shared" si="33"/>
        <v>8.4058436144375241E-5</v>
      </c>
      <c r="AU25">
        <f t="shared" si="34"/>
        <v>5.0509582820434477E+17</v>
      </c>
      <c r="AV25">
        <f t="shared" si="56"/>
        <v>6.0805052930161644E+18</v>
      </c>
      <c r="AW25">
        <f t="shared" si="35"/>
        <v>2.0108227102481384E-4</v>
      </c>
      <c r="AX25">
        <f t="shared" si="7"/>
        <v>4.8259745045955401E-3</v>
      </c>
      <c r="AY25">
        <f t="shared" si="36"/>
        <v>207.21203542367428</v>
      </c>
      <c r="AZ25" s="1">
        <f t="shared" si="37"/>
        <v>2.4129872522977658E-5</v>
      </c>
      <c r="BB25">
        <f t="shared" si="38"/>
        <v>5.6471211169664909E+17</v>
      </c>
      <c r="BC25">
        <f t="shared" si="57"/>
        <v>6.7981852006360996E+18</v>
      </c>
      <c r="BD25">
        <f t="shared" si="39"/>
        <v>2.2481594096485108E-4</v>
      </c>
      <c r="BE25">
        <f t="shared" si="8"/>
        <v>5.3955825831564341E-3</v>
      </c>
      <c r="BF25">
        <f t="shared" si="40"/>
        <v>185.33679812847876</v>
      </c>
      <c r="BG25" s="1">
        <f t="shared" si="41"/>
        <v>8.992637638594045E-6</v>
      </c>
      <c r="BI25">
        <f t="shared" si="42"/>
        <v>5.278631130124087E+17</v>
      </c>
      <c r="BJ25">
        <f t="shared" si="58"/>
        <v>6.3545851567821988E+18</v>
      </c>
      <c r="BK25">
        <f t="shared" si="43"/>
        <v>2.1014609036093808E-4</v>
      </c>
      <c r="BL25">
        <f t="shared" si="9"/>
        <v>5.043506168662522E-3</v>
      </c>
      <c r="BM25">
        <f t="shared" si="44"/>
        <v>198.27476492711185</v>
      </c>
      <c r="BN25" s="1">
        <f t="shared" si="45"/>
        <v>2.5217530843312568E-5</v>
      </c>
      <c r="BP25">
        <f t="shared" si="46"/>
        <v>4.5458624538391027E+17</v>
      </c>
      <c r="BQ25">
        <f t="shared" si="59"/>
        <v>5.4724547637145477E+18</v>
      </c>
      <c r="BR25">
        <f t="shared" si="47"/>
        <v>1.8097404392233244E-4</v>
      </c>
      <c r="BS25">
        <f t="shared" si="10"/>
        <v>4.3433770541359846E-3</v>
      </c>
      <c r="BT25">
        <f t="shared" si="48"/>
        <v>230.23559491519373</v>
      </c>
      <c r="BU25" s="1">
        <f t="shared" si="49"/>
        <v>7.238961756893299E-6</v>
      </c>
    </row>
    <row r="26" spans="2:73" x14ac:dyDescent="0.35">
      <c r="B26" s="1">
        <f>Digitising!B26</f>
        <v>8.2999999999999901</v>
      </c>
      <c r="C26">
        <f>Digitising!E26</f>
        <v>4.5999999999999999E-3</v>
      </c>
      <c r="D26">
        <f t="shared" si="11"/>
        <v>2.9999999999999992E-4</v>
      </c>
      <c r="E26" s="2">
        <f t="shared" si="12"/>
        <v>217.39130434782609</v>
      </c>
      <c r="F26">
        <f t="shared" si="0"/>
        <v>3.548133892335629E+21</v>
      </c>
      <c r="G26">
        <f t="shared" si="1"/>
        <v>1.0644401677006884E+18</v>
      </c>
      <c r="H26">
        <f t="shared" si="50"/>
        <v>7.1122187829181501E+18</v>
      </c>
      <c r="I26" s="4">
        <f t="shared" si="13"/>
        <v>4.162543408042757E-2</v>
      </c>
      <c r="J26" s="4"/>
      <c r="L26">
        <f t="shared" si="14"/>
        <v>1.4624079427369779E+18</v>
      </c>
      <c r="M26">
        <f t="shared" si="51"/>
        <v>9.7713009657366569E+18</v>
      </c>
      <c r="N26">
        <f t="shared" si="15"/>
        <v>4.1216255843556091E-4</v>
      </c>
      <c r="O26">
        <f t="shared" si="2"/>
        <v>6.3198258960119359E-3</v>
      </c>
      <c r="P26">
        <f t="shared" si="16"/>
        <v>158.23220709783163</v>
      </c>
      <c r="Q26" s="1">
        <f t="shared" si="17"/>
        <v>1.648650233742244E-5</v>
      </c>
      <c r="S26">
        <f t="shared" si="18"/>
        <v>1.3669818535110305E+18</v>
      </c>
      <c r="T26">
        <f t="shared" si="52"/>
        <v>9.1336970451337196E+18</v>
      </c>
      <c r="U26">
        <f t="shared" si="19"/>
        <v>3.852678323283871E-4</v>
      </c>
      <c r="V26">
        <f t="shared" si="3"/>
        <v>5.9074400957019376E-3</v>
      </c>
      <c r="W26">
        <f t="shared" si="20"/>
        <v>169.27806017492546</v>
      </c>
      <c r="X26" s="1">
        <f t="shared" si="21"/>
        <v>4.6232139879406452E-5</v>
      </c>
      <c r="Z26">
        <f t="shared" si="22"/>
        <v>1.1772202546020869E+18</v>
      </c>
      <c r="AA26">
        <f t="shared" si="53"/>
        <v>7.8657760769198694E+18</v>
      </c>
      <c r="AB26">
        <f t="shared" si="23"/>
        <v>3.3178574719094336E-4</v>
      </c>
      <c r="AC26">
        <f t="shared" si="4"/>
        <v>5.0873814569277987E-3</v>
      </c>
      <c r="AD26">
        <f t="shared" si="24"/>
        <v>196.56477668648944</v>
      </c>
      <c r="AE26" s="1">
        <f t="shared" si="25"/>
        <v>1.3271429887637737E-5</v>
      </c>
      <c r="AG26">
        <f t="shared" si="26"/>
        <v>1.3294617661245253E+18</v>
      </c>
      <c r="AH26">
        <f t="shared" si="54"/>
        <v>8.8830008779424133E+18</v>
      </c>
      <c r="AI26">
        <f t="shared" si="27"/>
        <v>3.7469323494141902E-4</v>
      </c>
      <c r="AJ26">
        <f t="shared" si="5"/>
        <v>5.7452962691017595E-3</v>
      </c>
      <c r="AK26">
        <f t="shared" si="28"/>
        <v>174.05542780761482</v>
      </c>
      <c r="AL26" s="1">
        <f t="shared" si="29"/>
        <v>4.4963188192970278E-5</v>
      </c>
      <c r="AN26">
        <f t="shared" si="30"/>
        <v>1.2427107759191186E+18</v>
      </c>
      <c r="AO26">
        <f t="shared" si="55"/>
        <v>8.3033609501215621E+18</v>
      </c>
      <c r="AP26">
        <f t="shared" si="31"/>
        <v>3.5024348393489734E-4</v>
      </c>
      <c r="AQ26">
        <f t="shared" si="6"/>
        <v>5.3704000870017608E-3</v>
      </c>
      <c r="AR26">
        <f t="shared" si="32"/>
        <v>186.20586619241803</v>
      </c>
      <c r="AS26" s="1">
        <f t="shared" si="33"/>
        <v>1.2608765421656304E-4</v>
      </c>
      <c r="AU26">
        <f t="shared" si="34"/>
        <v>1.0702002314564424E+18</v>
      </c>
      <c r="AV26">
        <f t="shared" si="56"/>
        <v>7.1507055244726067E+18</v>
      </c>
      <c r="AW26">
        <f t="shared" si="35"/>
        <v>3.016234065372212E-4</v>
      </c>
      <c r="AX26">
        <f t="shared" si="7"/>
        <v>4.6248922335707264E-3</v>
      </c>
      <c r="AY26">
        <f t="shared" si="36"/>
        <v>216.22125435513837</v>
      </c>
      <c r="AZ26" s="1">
        <f t="shared" si="37"/>
        <v>3.6194808784466543E-5</v>
      </c>
      <c r="BB26">
        <f t="shared" si="38"/>
        <v>1.1965155895120727E+18</v>
      </c>
      <c r="BC26">
        <f t="shared" si="57"/>
        <v>7.9947007901481718E+18</v>
      </c>
      <c r="BD26">
        <f t="shared" si="39"/>
        <v>3.3722391144727707E-4</v>
      </c>
      <c r="BE26">
        <f t="shared" si="8"/>
        <v>5.1707666421915831E-3</v>
      </c>
      <c r="BF26">
        <f t="shared" si="40"/>
        <v>193.39491978623869</v>
      </c>
      <c r="BG26" s="1">
        <f t="shared" si="41"/>
        <v>1.3488956457891085E-5</v>
      </c>
      <c r="BI26">
        <f t="shared" si="42"/>
        <v>1.1184396983272067E+18</v>
      </c>
      <c r="BJ26">
        <f t="shared" si="58"/>
        <v>7.4730248551094057E+18</v>
      </c>
      <c r="BK26">
        <f t="shared" si="43"/>
        <v>3.1521913554140757E-4</v>
      </c>
      <c r="BL26">
        <f t="shared" si="9"/>
        <v>4.8333600783015841E-3</v>
      </c>
      <c r="BM26">
        <f t="shared" si="44"/>
        <v>206.89540688046449</v>
      </c>
      <c r="BN26" s="1">
        <f t="shared" si="45"/>
        <v>3.7826296264968904E-5</v>
      </c>
      <c r="BP26">
        <f t="shared" si="46"/>
        <v>9.6318020831079808E+17</v>
      </c>
      <c r="BQ26">
        <f t="shared" si="59"/>
        <v>6.435634972025346E+18</v>
      </c>
      <c r="BR26">
        <f t="shared" si="47"/>
        <v>2.7146106588349904E-4</v>
      </c>
      <c r="BS26">
        <f t="shared" si="10"/>
        <v>4.1624030102136523E-3</v>
      </c>
      <c r="BT26">
        <f t="shared" si="48"/>
        <v>240.24583817237604</v>
      </c>
      <c r="BU26" s="1">
        <f t="shared" si="49"/>
        <v>1.0858442635339963E-5</v>
      </c>
    </row>
    <row r="27" spans="2:73" x14ac:dyDescent="0.35">
      <c r="B27" s="1">
        <f>Digitising!B27</f>
        <v>8.3999999999999897</v>
      </c>
      <c r="C27">
        <f>Digitising!E27</f>
        <v>4.3E-3</v>
      </c>
      <c r="D27">
        <f t="shared" si="11"/>
        <v>1.9999999999999966E-4</v>
      </c>
      <c r="E27" s="2">
        <f t="shared" si="12"/>
        <v>232.55813953488371</v>
      </c>
      <c r="F27">
        <f t="shared" si="0"/>
        <v>5.0118723362725382E+21</v>
      </c>
      <c r="G27">
        <f t="shared" si="1"/>
        <v>1.002374467254506E+18</v>
      </c>
      <c r="H27">
        <f t="shared" si="50"/>
        <v>8.1145932501726556E+18</v>
      </c>
      <c r="I27" s="4">
        <f t="shared" si="13"/>
        <v>4.7491996061172291E-2</v>
      </c>
      <c r="J27" s="4"/>
      <c r="L27">
        <f t="shared" si="14"/>
        <v>1.377137416446999E+18</v>
      </c>
      <c r="M27">
        <f t="shared" si="51"/>
        <v>1.1148438382183655E+19</v>
      </c>
      <c r="N27">
        <f t="shared" si="15"/>
        <v>2.7477503895704023E-4</v>
      </c>
      <c r="O27">
        <f t="shared" si="2"/>
        <v>5.9076633375763753E-3</v>
      </c>
      <c r="P27">
        <f t="shared" si="16"/>
        <v>169.27166340698267</v>
      </c>
      <c r="Q27" s="1">
        <f t="shared" si="17"/>
        <v>1.0991001558281611E-5</v>
      </c>
      <c r="S27">
        <f t="shared" si="18"/>
        <v>1.2872754606015516E+18</v>
      </c>
      <c r="T27">
        <f t="shared" si="52"/>
        <v>1.042097250573527E+19</v>
      </c>
      <c r="U27">
        <f t="shared" si="19"/>
        <v>2.5684522155225773E-4</v>
      </c>
      <c r="V27">
        <f t="shared" si="3"/>
        <v>5.5221722633735501E-3</v>
      </c>
      <c r="W27">
        <f t="shared" si="20"/>
        <v>181.08815739643188</v>
      </c>
      <c r="X27" s="1">
        <f t="shared" si="21"/>
        <v>3.0821426586270928E-5</v>
      </c>
      <c r="Z27">
        <f t="shared" si="22"/>
        <v>1.1085785386105338E+18</v>
      </c>
      <c r="AA27">
        <f t="shared" si="53"/>
        <v>8.9743546155304028E+18</v>
      </c>
      <c r="AB27">
        <f t="shared" si="23"/>
        <v>2.2119049812729526E-4</v>
      </c>
      <c r="AC27">
        <f t="shared" si="4"/>
        <v>4.7555957097368557E-3</v>
      </c>
      <c r="AD27">
        <f t="shared" si="24"/>
        <v>210.27859831577936</v>
      </c>
      <c r="AE27" s="1">
        <f t="shared" si="25"/>
        <v>8.8476199250918124E-6</v>
      </c>
      <c r="AG27">
        <f t="shared" si="26"/>
        <v>1.251943105860908E+18</v>
      </c>
      <c r="AH27">
        <f t="shared" si="54"/>
        <v>1.0134943983803322E+19</v>
      </c>
      <c r="AI27">
        <f t="shared" si="27"/>
        <v>2.4979548996094565E-4</v>
      </c>
      <c r="AJ27">
        <f t="shared" si="5"/>
        <v>5.3706030341603402E-3</v>
      </c>
      <c r="AK27">
        <f t="shared" si="28"/>
        <v>186.19882974768097</v>
      </c>
      <c r="AL27" s="1">
        <f t="shared" si="29"/>
        <v>2.9975458795313478E-5</v>
      </c>
      <c r="AN27">
        <f t="shared" si="30"/>
        <v>1.1702504187286833E+18</v>
      </c>
      <c r="AO27">
        <f t="shared" si="55"/>
        <v>9.4736113688502456E+18</v>
      </c>
      <c r="AP27">
        <f t="shared" si="31"/>
        <v>2.3349565595659792E-4</v>
      </c>
      <c r="AQ27">
        <f t="shared" si="6"/>
        <v>5.0201566030668634E-3</v>
      </c>
      <c r="AR27">
        <f t="shared" si="32"/>
        <v>199.19697313607509</v>
      </c>
      <c r="AS27" s="1">
        <f t="shared" si="33"/>
        <v>8.4058436144375241E-5</v>
      </c>
      <c r="AU27">
        <f t="shared" si="34"/>
        <v>1.0077986714641215E+18</v>
      </c>
      <c r="AV27">
        <f t="shared" si="56"/>
        <v>8.1585041959367281E+18</v>
      </c>
      <c r="AW27">
        <f t="shared" si="35"/>
        <v>2.0108227102481384E-4</v>
      </c>
      <c r="AX27">
        <f t="shared" si="7"/>
        <v>4.323268827033505E-3</v>
      </c>
      <c r="AY27">
        <f t="shared" si="36"/>
        <v>231.30645814735732</v>
      </c>
      <c r="AZ27" s="1">
        <f t="shared" si="37"/>
        <v>2.4129872522977658E-5</v>
      </c>
      <c r="BB27">
        <f t="shared" si="38"/>
        <v>1.1267487952748172E+18</v>
      </c>
      <c r="BC27">
        <f t="shared" si="57"/>
        <v>9.1214495854229893E+18</v>
      </c>
      <c r="BD27">
        <f t="shared" si="39"/>
        <v>2.2481594096485108E-4</v>
      </c>
      <c r="BE27">
        <f t="shared" si="8"/>
        <v>4.8335427307443059E-3</v>
      </c>
      <c r="BF27">
        <f t="shared" si="40"/>
        <v>206.88758860853443</v>
      </c>
      <c r="BG27" s="1">
        <f t="shared" si="41"/>
        <v>8.992637638594045E-6</v>
      </c>
      <c r="BI27">
        <f t="shared" si="42"/>
        <v>1.0532253768558148E+18</v>
      </c>
      <c r="BJ27">
        <f t="shared" si="58"/>
        <v>8.5262502319652209E+18</v>
      </c>
      <c r="BK27">
        <f t="shared" si="43"/>
        <v>2.1014609036093811E-4</v>
      </c>
      <c r="BL27">
        <f t="shared" si="9"/>
        <v>4.5181409427601767E-3</v>
      </c>
      <c r="BM27">
        <f t="shared" si="44"/>
        <v>221.32997015119457</v>
      </c>
      <c r="BN27" s="1">
        <f t="shared" si="45"/>
        <v>2.5217530843312571E-5</v>
      </c>
      <c r="BP27">
        <f t="shared" si="46"/>
        <v>9.0701880431770918E+17</v>
      </c>
      <c r="BQ27">
        <f t="shared" si="59"/>
        <v>7.3426537763430554E+18</v>
      </c>
      <c r="BR27">
        <f t="shared" si="47"/>
        <v>1.8097404392233244E-4</v>
      </c>
      <c r="BS27">
        <f t="shared" si="10"/>
        <v>3.8909419443301533E-3</v>
      </c>
      <c r="BT27">
        <f t="shared" si="48"/>
        <v>257.00717571928601</v>
      </c>
      <c r="BU27" s="1">
        <f t="shared" si="49"/>
        <v>7.238961756893299E-6</v>
      </c>
    </row>
    <row r="28" spans="2:73" x14ac:dyDescent="0.35">
      <c r="B28" s="1">
        <f>Digitising!B28</f>
        <v>8.4999999999999893</v>
      </c>
      <c r="C28">
        <f>Digitising!E28</f>
        <v>4.1000000000000003E-3</v>
      </c>
      <c r="D28">
        <f t="shared" si="11"/>
        <v>3.0000000000000035E-4</v>
      </c>
      <c r="E28" s="2">
        <f t="shared" si="12"/>
        <v>243.90243902439022</v>
      </c>
      <c r="F28">
        <f t="shared" si="0"/>
        <v>7.0794578438411591E+21</v>
      </c>
      <c r="G28">
        <f t="shared" si="1"/>
        <v>2.1238373531523502E+18</v>
      </c>
      <c r="H28">
        <f t="shared" si="50"/>
        <v>1.0238430603325006E+19</v>
      </c>
      <c r="I28" s="4">
        <f t="shared" si="13"/>
        <v>5.9922104644659933E-2</v>
      </c>
      <c r="J28" s="4"/>
      <c r="L28">
        <f t="shared" si="14"/>
        <v>2.9178874572542761E+18</v>
      </c>
      <c r="M28">
        <f t="shared" si="51"/>
        <v>1.406632583943793E+19</v>
      </c>
      <c r="N28">
        <f t="shared" si="15"/>
        <v>4.1216255843556151E-4</v>
      </c>
      <c r="O28">
        <f t="shared" si="2"/>
        <v>5.6328882986193349E-3</v>
      </c>
      <c r="P28">
        <f t="shared" si="16"/>
        <v>177.5288177195184</v>
      </c>
      <c r="Q28" s="1">
        <f t="shared" si="17"/>
        <v>1.6486502337422464E-5</v>
      </c>
      <c r="S28">
        <f t="shared" si="18"/>
        <v>2.7274873775568845E+18</v>
      </c>
      <c r="T28">
        <f t="shared" si="52"/>
        <v>1.3148459883292156E+19</v>
      </c>
      <c r="U28">
        <f t="shared" si="19"/>
        <v>3.8526783232838765E-4</v>
      </c>
      <c r="V28">
        <f t="shared" si="3"/>
        <v>5.2653270418212923E-3</v>
      </c>
      <c r="W28">
        <f t="shared" si="20"/>
        <v>189.92172604991637</v>
      </c>
      <c r="X28" s="1">
        <f t="shared" si="21"/>
        <v>4.6232139879406513E-5</v>
      </c>
      <c r="Z28">
        <f t="shared" si="22"/>
        <v>2.3488632104256271E+18</v>
      </c>
      <c r="AA28">
        <f t="shared" si="53"/>
        <v>1.132321782595603E+19</v>
      </c>
      <c r="AB28">
        <f t="shared" si="23"/>
        <v>3.3178574719094385E-4</v>
      </c>
      <c r="AC28">
        <f t="shared" si="4"/>
        <v>4.5344052116095606E-3</v>
      </c>
      <c r="AD28">
        <f t="shared" si="24"/>
        <v>220.53609091654909</v>
      </c>
      <c r="AE28" s="1">
        <f t="shared" si="25"/>
        <v>1.3271429887637756E-5</v>
      </c>
      <c r="AG28">
        <f t="shared" si="26"/>
        <v>2.6526249611402506E+18</v>
      </c>
      <c r="AH28">
        <f t="shared" si="54"/>
        <v>1.2787568944943573E+19</v>
      </c>
      <c r="AI28">
        <f t="shared" si="27"/>
        <v>3.7469323494141951E-4</v>
      </c>
      <c r="AJ28">
        <f t="shared" si="5"/>
        <v>5.1208075441993945E-3</v>
      </c>
      <c r="AK28">
        <f t="shared" si="28"/>
        <v>195.28169949147028</v>
      </c>
      <c r="AL28" s="1">
        <f t="shared" si="29"/>
        <v>4.4963188192970339E-5</v>
      </c>
      <c r="AN28">
        <f t="shared" si="30"/>
        <v>2.4795339795971676E+18</v>
      </c>
      <c r="AO28">
        <f t="shared" si="55"/>
        <v>1.1953145348447412E+19</v>
      </c>
      <c r="AP28">
        <f t="shared" si="31"/>
        <v>3.5024348393489788E-4</v>
      </c>
      <c r="AQ28">
        <f t="shared" si="6"/>
        <v>4.7866609471102651E-3</v>
      </c>
      <c r="AR28">
        <f t="shared" si="32"/>
        <v>208.91389865490802</v>
      </c>
      <c r="AS28" s="1">
        <f t="shared" si="33"/>
        <v>1.2608765421656323E-4</v>
      </c>
      <c r="AU28">
        <f t="shared" si="34"/>
        <v>2.1353301912960243E+18</v>
      </c>
      <c r="AV28">
        <f t="shared" si="56"/>
        <v>1.0293834387232752E+19</v>
      </c>
      <c r="AW28">
        <f t="shared" si="35"/>
        <v>3.0162340653722163E-4</v>
      </c>
      <c r="AX28">
        <f t="shared" si="7"/>
        <v>4.1221865560086913E-3</v>
      </c>
      <c r="AY28">
        <f t="shared" si="36"/>
        <v>242.58970000820401</v>
      </c>
      <c r="AZ28" s="1">
        <f t="shared" si="37"/>
        <v>3.6194808784466597E-5</v>
      </c>
      <c r="BB28">
        <f t="shared" si="38"/>
        <v>2.3873624650262257E+18</v>
      </c>
      <c r="BC28">
        <f t="shared" si="57"/>
        <v>1.1508812050449215E+19</v>
      </c>
      <c r="BD28">
        <f t="shared" si="39"/>
        <v>3.3722391144727756E-4</v>
      </c>
      <c r="BE28">
        <f t="shared" si="8"/>
        <v>4.608726789779455E-3</v>
      </c>
      <c r="BF28">
        <f t="shared" si="40"/>
        <v>216.97966610163363</v>
      </c>
      <c r="BG28" s="1">
        <f t="shared" si="41"/>
        <v>1.3488956457891106E-5</v>
      </c>
      <c r="BI28">
        <f t="shared" si="42"/>
        <v>2.2315805816374508E+18</v>
      </c>
      <c r="BJ28">
        <f t="shared" si="58"/>
        <v>1.0757830813602673E+19</v>
      </c>
      <c r="BK28">
        <f t="shared" si="43"/>
        <v>3.1521913554140806E-4</v>
      </c>
      <c r="BL28">
        <f t="shared" si="9"/>
        <v>4.3079948523992388E-3</v>
      </c>
      <c r="BM28">
        <f t="shared" si="44"/>
        <v>232.1265540610089</v>
      </c>
      <c r="BN28" s="1">
        <f t="shared" si="45"/>
        <v>3.7826296264968965E-5</v>
      </c>
      <c r="BP28">
        <f t="shared" si="46"/>
        <v>1.9217971721664218E+18</v>
      </c>
      <c r="BQ28">
        <f t="shared" si="59"/>
        <v>9.2644509485094769E+18</v>
      </c>
      <c r="BR28">
        <f t="shared" si="47"/>
        <v>2.7146106588349942E-4</v>
      </c>
      <c r="BS28">
        <f t="shared" si="10"/>
        <v>3.709967900407821E-3</v>
      </c>
      <c r="BT28">
        <f t="shared" si="48"/>
        <v>269.54411112022672</v>
      </c>
      <c r="BU28" s="1">
        <f t="shared" si="49"/>
        <v>1.0858442635339979E-5</v>
      </c>
    </row>
    <row r="29" spans="2:73" x14ac:dyDescent="0.35">
      <c r="B29" s="1">
        <f>Digitising!B29</f>
        <v>8.5999999999999908</v>
      </c>
      <c r="C29">
        <f>Digitising!E29</f>
        <v>3.8E-3</v>
      </c>
      <c r="D29">
        <f t="shared" si="11"/>
        <v>5.0000000000000001E-4</v>
      </c>
      <c r="E29" s="2">
        <f t="shared" si="12"/>
        <v>263.15789473684208</v>
      </c>
      <c r="F29">
        <f t="shared" si="0"/>
        <v>9.9999999999997462E+21</v>
      </c>
      <c r="G29">
        <f t="shared" si="1"/>
        <v>4.999999999999873E+18</v>
      </c>
      <c r="H29">
        <f t="shared" si="50"/>
        <v>1.5238430603324879E+19</v>
      </c>
      <c r="I29" s="4">
        <f t="shared" si="13"/>
        <v>8.9185429741183153E-2</v>
      </c>
      <c r="J29" s="4"/>
      <c r="L29">
        <f t="shared" si="14"/>
        <v>6.8693759739258429E+18</v>
      </c>
      <c r="M29">
        <f t="shared" si="51"/>
        <v>2.0935701813363773E+19</v>
      </c>
      <c r="N29">
        <f t="shared" si="15"/>
        <v>6.8693759739260174E-4</v>
      </c>
      <c r="O29">
        <f t="shared" si="2"/>
        <v>5.2207257401837735E-3</v>
      </c>
      <c r="P29">
        <f t="shared" si="16"/>
        <v>191.54425069737513</v>
      </c>
      <c r="Q29" s="1">
        <f t="shared" si="17"/>
        <v>2.7477503895704074E-5</v>
      </c>
      <c r="S29">
        <f t="shared" si="18"/>
        <v>6.4211305388062904E+18</v>
      </c>
      <c r="T29">
        <f t="shared" si="52"/>
        <v>1.9569590422098444E+19</v>
      </c>
      <c r="U29">
        <f t="shared" si="19"/>
        <v>6.4211305388064532E-4</v>
      </c>
      <c r="V29">
        <f t="shared" si="3"/>
        <v>4.8800592094929048E-3</v>
      </c>
      <c r="W29">
        <f t="shared" si="20"/>
        <v>204.91554652754135</v>
      </c>
      <c r="X29" s="1">
        <f t="shared" si="21"/>
        <v>7.7053566465677434E-5</v>
      </c>
      <c r="Z29">
        <f t="shared" si="22"/>
        <v>5.52976245318225E+18</v>
      </c>
      <c r="AA29">
        <f t="shared" si="53"/>
        <v>1.6852980279138279E+19</v>
      </c>
      <c r="AB29">
        <f t="shared" si="23"/>
        <v>5.5297624531823908E-4</v>
      </c>
      <c r="AC29">
        <f t="shared" si="4"/>
        <v>4.2026194644186167E-3</v>
      </c>
      <c r="AD29">
        <f t="shared" si="24"/>
        <v>237.94683493627664</v>
      </c>
      <c r="AE29" s="1">
        <f t="shared" si="25"/>
        <v>2.2119049812729567E-5</v>
      </c>
      <c r="AG29">
        <f t="shared" si="26"/>
        <v>6.2448872490234931E+18</v>
      </c>
      <c r="AH29">
        <f t="shared" si="54"/>
        <v>1.9032456193967067E+19</v>
      </c>
      <c r="AI29">
        <f t="shared" si="27"/>
        <v>6.2448872490236511E-4</v>
      </c>
      <c r="AJ29">
        <f t="shared" si="5"/>
        <v>4.7461143092579752E-3</v>
      </c>
      <c r="AK29">
        <f t="shared" si="28"/>
        <v>210.69867576711266</v>
      </c>
      <c r="AL29" s="1">
        <f t="shared" si="29"/>
        <v>7.4938646988283809E-5</v>
      </c>
      <c r="AN29">
        <f t="shared" si="30"/>
        <v>5.8373913989148088E+18</v>
      </c>
      <c r="AO29">
        <f t="shared" si="55"/>
        <v>1.7790536747362222E+19</v>
      </c>
      <c r="AP29">
        <f t="shared" si="31"/>
        <v>5.8373913989149574E-4</v>
      </c>
      <c r="AQ29">
        <f t="shared" si="6"/>
        <v>4.4364174631753676E-3</v>
      </c>
      <c r="AR29">
        <f t="shared" si="32"/>
        <v>225.40710118029551</v>
      </c>
      <c r="AS29" s="1">
        <f t="shared" si="33"/>
        <v>2.1014609036093846E-4</v>
      </c>
      <c r="AU29">
        <f t="shared" si="34"/>
        <v>5.0270567756202271E+18</v>
      </c>
      <c r="AV29">
        <f t="shared" si="56"/>
        <v>1.5320891162852979E+19</v>
      </c>
      <c r="AW29">
        <f t="shared" si="35"/>
        <v>5.0270567756203544E-4</v>
      </c>
      <c r="AX29">
        <f t="shared" si="7"/>
        <v>3.8205631494714694E-3</v>
      </c>
      <c r="AY29">
        <f t="shared" si="36"/>
        <v>261.74151842990432</v>
      </c>
      <c r="AZ29" s="1">
        <f t="shared" si="37"/>
        <v>6.0324681307444252E-5</v>
      </c>
      <c r="BB29">
        <f t="shared" si="38"/>
        <v>5.6203985241211433E+18</v>
      </c>
      <c r="BC29">
        <f t="shared" si="57"/>
        <v>1.7129210574570359E+19</v>
      </c>
      <c r="BD29">
        <f t="shared" si="39"/>
        <v>5.6203985241212858E-4</v>
      </c>
      <c r="BE29">
        <f t="shared" si="8"/>
        <v>4.2715028783321778E-3</v>
      </c>
      <c r="BF29">
        <f t="shared" si="40"/>
        <v>234.10963974123629</v>
      </c>
      <c r="BG29" s="1">
        <f t="shared" si="41"/>
        <v>2.2481594096485149E-5</v>
      </c>
      <c r="BI29">
        <f t="shared" si="42"/>
        <v>5.2536522590233283E+18</v>
      </c>
      <c r="BJ29">
        <f t="shared" si="58"/>
        <v>1.6011483072626E+19</v>
      </c>
      <c r="BK29">
        <f t="shared" si="43"/>
        <v>5.2536522590234617E-4</v>
      </c>
      <c r="BL29">
        <f t="shared" si="9"/>
        <v>3.9927757168578305E-3</v>
      </c>
      <c r="BM29">
        <f t="shared" si="44"/>
        <v>250.4523346447728</v>
      </c>
      <c r="BN29" s="1">
        <f t="shared" si="45"/>
        <v>6.3043827108281536E-5</v>
      </c>
      <c r="BP29">
        <f t="shared" si="46"/>
        <v>4.5243510980582036E+18</v>
      </c>
      <c r="BQ29">
        <f t="shared" si="59"/>
        <v>1.378880204656768E+19</v>
      </c>
      <c r="BR29">
        <f t="shared" si="47"/>
        <v>4.5243510980583185E-4</v>
      </c>
      <c r="BS29">
        <f t="shared" si="10"/>
        <v>3.4385068345243216E-3</v>
      </c>
      <c r="BT29">
        <f t="shared" si="48"/>
        <v>290.82390936656043</v>
      </c>
      <c r="BU29" s="1">
        <f t="shared" si="49"/>
        <v>1.8097404392233278E-5</v>
      </c>
    </row>
    <row r="30" spans="2:73" x14ac:dyDescent="0.35">
      <c r="B30" s="1">
        <f>Digitising!B30</f>
        <v>8.6999999999999904</v>
      </c>
      <c r="C30">
        <f>Digitising!E30</f>
        <v>3.3E-3</v>
      </c>
      <c r="D30">
        <f t="shared" si="11"/>
        <v>5.5000000000000014E-4</v>
      </c>
      <c r="E30" s="2">
        <f t="shared" si="12"/>
        <v>303.03030303030306</v>
      </c>
      <c r="F30">
        <f t="shared" si="0"/>
        <v>1.4125375446227064E+22</v>
      </c>
      <c r="G30">
        <f t="shared" si="1"/>
        <v>7.7689564954248878E+18</v>
      </c>
      <c r="H30">
        <f t="shared" si="50"/>
        <v>2.3007387098749768E+19</v>
      </c>
      <c r="I30" s="4">
        <f t="shared" si="13"/>
        <v>0.13465452965845717</v>
      </c>
      <c r="J30" s="4"/>
      <c r="L30">
        <f t="shared" si="14"/>
        <v>1.0673576618429639E+19</v>
      </c>
      <c r="M30">
        <f t="shared" si="51"/>
        <v>3.1609278431793414E+19</v>
      </c>
      <c r="N30">
        <f t="shared" si="15"/>
        <v>7.5563135713186205E-4</v>
      </c>
      <c r="O30">
        <f t="shared" si="2"/>
        <v>4.5337881427911716E-3</v>
      </c>
      <c r="P30">
        <f t="shared" si="16"/>
        <v>220.56610686364408</v>
      </c>
      <c r="Q30" s="1">
        <f t="shared" si="17"/>
        <v>3.0225254285274487E-5</v>
      </c>
      <c r="S30">
        <f t="shared" si="18"/>
        <v>9.9770967614863012E+18</v>
      </c>
      <c r="T30">
        <f t="shared" si="52"/>
        <v>2.9546687183584748E+19</v>
      </c>
      <c r="U30">
        <f t="shared" si="19"/>
        <v>7.0632435926871009E-4</v>
      </c>
      <c r="V30">
        <f t="shared" si="3"/>
        <v>4.2379461556122594E-3</v>
      </c>
      <c r="W30">
        <f t="shared" si="20"/>
        <v>235.96335660747187</v>
      </c>
      <c r="X30" s="1">
        <f t="shared" si="21"/>
        <v>8.4758923112245203E-5</v>
      </c>
      <c r="Z30">
        <f t="shared" si="22"/>
        <v>8.5920967857615995E+18</v>
      </c>
      <c r="AA30">
        <f t="shared" si="53"/>
        <v>2.5445077064899879E+19</v>
      </c>
      <c r="AB30">
        <f t="shared" si="23"/>
        <v>6.0827386985006318E-4</v>
      </c>
      <c r="AC30">
        <f t="shared" si="4"/>
        <v>3.6496432191003778E-3</v>
      </c>
      <c r="AD30">
        <f t="shared" si="24"/>
        <v>273.99938568419736</v>
      </c>
      <c r="AE30" s="1">
        <f t="shared" si="25"/>
        <v>2.4330954794002531E-5</v>
      </c>
      <c r="AG30">
        <f t="shared" si="26"/>
        <v>9.7032514712996721E+18</v>
      </c>
      <c r="AH30">
        <f t="shared" si="54"/>
        <v>2.8735707665266737E+19</v>
      </c>
      <c r="AI30">
        <f t="shared" si="27"/>
        <v>6.8693759739260195E-4</v>
      </c>
      <c r="AJ30">
        <f t="shared" si="5"/>
        <v>4.1216255843556102E-3</v>
      </c>
      <c r="AK30">
        <f t="shared" si="28"/>
        <v>242.6227175500085</v>
      </c>
      <c r="AL30" s="1">
        <f t="shared" si="29"/>
        <v>8.2432511687112236E-5</v>
      </c>
      <c r="AN30">
        <f t="shared" si="30"/>
        <v>9.0700879649875456E+18</v>
      </c>
      <c r="AO30">
        <f t="shared" si="55"/>
        <v>2.686062471234977E+19</v>
      </c>
      <c r="AP30">
        <f t="shared" si="31"/>
        <v>6.4211305388064553E-4</v>
      </c>
      <c r="AQ30">
        <f t="shared" si="6"/>
        <v>3.8526783232838719E-3</v>
      </c>
      <c r="AR30">
        <f t="shared" si="32"/>
        <v>259.55969226821907</v>
      </c>
      <c r="AS30" s="1">
        <f t="shared" si="33"/>
        <v>2.3116069939703237E-4</v>
      </c>
      <c r="AU30">
        <f t="shared" si="34"/>
        <v>7.8109970779650888E+18</v>
      </c>
      <c r="AV30">
        <f t="shared" si="56"/>
        <v>2.313188824081807E+19</v>
      </c>
      <c r="AW30">
        <f t="shared" si="35"/>
        <v>5.5297624531823919E-4</v>
      </c>
      <c r="AX30">
        <f t="shared" si="7"/>
        <v>3.3178574719094339E-3</v>
      </c>
      <c r="AY30">
        <f t="shared" si="36"/>
        <v>301.39932425261713</v>
      </c>
      <c r="AZ30" s="1">
        <f t="shared" si="37"/>
        <v>6.63571494381887E-5</v>
      </c>
      <c r="BB30">
        <f t="shared" si="38"/>
        <v>8.7329263241697034E+18</v>
      </c>
      <c r="BC30">
        <f t="shared" si="57"/>
        <v>2.586213689874006E+19</v>
      </c>
      <c r="BD30">
        <f t="shared" si="39"/>
        <v>6.1824383765334164E-4</v>
      </c>
      <c r="BE30">
        <f t="shared" si="8"/>
        <v>3.7094630259200487E-3</v>
      </c>
      <c r="BF30">
        <f t="shared" si="40"/>
        <v>269.58079727778727</v>
      </c>
      <c r="BG30" s="1">
        <f t="shared" si="41"/>
        <v>2.4729753506133672E-5</v>
      </c>
      <c r="BI30">
        <f t="shared" si="42"/>
        <v>8.163079168488791E+18</v>
      </c>
      <c r="BJ30">
        <f t="shared" si="58"/>
        <v>2.4174562241114792E+19</v>
      </c>
      <c r="BK30">
        <f t="shared" si="43"/>
        <v>5.7790174849258098E-4</v>
      </c>
      <c r="BL30">
        <f t="shared" si="9"/>
        <v>3.4674104909554848E-3</v>
      </c>
      <c r="BM30">
        <f t="shared" si="44"/>
        <v>288.39965807579898</v>
      </c>
      <c r="BN30" s="1">
        <f t="shared" si="45"/>
        <v>6.9348209819109719E-5</v>
      </c>
      <c r="BP30">
        <f t="shared" si="46"/>
        <v>7.0298973701685791E+18</v>
      </c>
      <c r="BQ30">
        <f t="shared" si="59"/>
        <v>2.081869941673626E+19</v>
      </c>
      <c r="BR30">
        <f t="shared" si="47"/>
        <v>4.9767862078641521E-4</v>
      </c>
      <c r="BS30">
        <f t="shared" si="10"/>
        <v>2.9860717247184899E-3</v>
      </c>
      <c r="BT30">
        <f t="shared" si="48"/>
        <v>334.88813805846354</v>
      </c>
      <c r="BU30" s="1">
        <f t="shared" si="49"/>
        <v>1.9907144831456613E-5</v>
      </c>
    </row>
    <row r="31" spans="2:73" x14ac:dyDescent="0.35">
      <c r="B31" s="1">
        <f>Digitising!B31</f>
        <v>8.7999999999999901</v>
      </c>
      <c r="C31">
        <f>Digitising!E31</f>
        <v>2.7499999999999998E-3</v>
      </c>
      <c r="D31">
        <f t="shared" si="11"/>
        <v>5.4999999999999971E-4</v>
      </c>
      <c r="E31" s="2">
        <f t="shared" si="12"/>
        <v>363.63636363636368</v>
      </c>
      <c r="F31">
        <f t="shared" si="0"/>
        <v>1.995262314968809E+22</v>
      </c>
      <c r="G31">
        <f t="shared" si="1"/>
        <v>1.0973942732328444E+19</v>
      </c>
      <c r="H31">
        <f t="shared" si="50"/>
        <v>3.3981329831078212E+19</v>
      </c>
      <c r="I31" s="4">
        <f t="shared" si="13"/>
        <v>0.19888134041180991</v>
      </c>
      <c r="J31" s="4"/>
      <c r="L31">
        <f t="shared" si="14"/>
        <v>1.5076827708939409E+19</v>
      </c>
      <c r="M31">
        <f t="shared" si="51"/>
        <v>4.6686106140732826E+19</v>
      </c>
      <c r="N31">
        <f t="shared" si="15"/>
        <v>7.5563135713186151E-4</v>
      </c>
      <c r="O31">
        <f t="shared" si="2"/>
        <v>3.7781567856593093E-3</v>
      </c>
      <c r="P31">
        <f t="shared" si="16"/>
        <v>264.67932823637295</v>
      </c>
      <c r="Q31" s="1">
        <f t="shared" si="17"/>
        <v>3.0225254285274467E-5</v>
      </c>
      <c r="S31">
        <f t="shared" si="18"/>
        <v>1.4093023761933462E+19</v>
      </c>
      <c r="T31">
        <f t="shared" si="52"/>
        <v>4.3639710945518207E+19</v>
      </c>
      <c r="U31">
        <f t="shared" si="19"/>
        <v>7.0632435926870954E-4</v>
      </c>
      <c r="V31">
        <f t="shared" si="3"/>
        <v>3.5316217963435497E-3</v>
      </c>
      <c r="W31">
        <f t="shared" si="20"/>
        <v>283.15602792896624</v>
      </c>
      <c r="X31" s="1">
        <f t="shared" si="21"/>
        <v>8.4758923112245136E-5</v>
      </c>
      <c r="Z31">
        <f t="shared" si="22"/>
        <v>1.2136659296920721E+19</v>
      </c>
      <c r="AA31">
        <f t="shared" si="53"/>
        <v>3.7581736361820602E+19</v>
      </c>
      <c r="AB31">
        <f t="shared" si="23"/>
        <v>6.0827386985006274E-4</v>
      </c>
      <c r="AC31">
        <f t="shared" si="4"/>
        <v>3.0413693492503148E-3</v>
      </c>
      <c r="AD31">
        <f t="shared" si="24"/>
        <v>328.79926282103685</v>
      </c>
      <c r="AE31" s="1">
        <f t="shared" si="25"/>
        <v>2.4330954794002514E-5</v>
      </c>
      <c r="AG31">
        <f t="shared" si="26"/>
        <v>1.3706207008126734E+19</v>
      </c>
      <c r="AH31">
        <f t="shared" si="54"/>
        <v>4.2441914673393467E+19</v>
      </c>
      <c r="AI31">
        <f t="shared" si="27"/>
        <v>6.869375973926013E-4</v>
      </c>
      <c r="AJ31">
        <f t="shared" si="5"/>
        <v>3.4346879869630084E-3</v>
      </c>
      <c r="AK31">
        <f t="shared" si="28"/>
        <v>291.14726106001024</v>
      </c>
      <c r="AL31" s="1">
        <f t="shared" si="29"/>
        <v>8.2432511687112155E-5</v>
      </c>
      <c r="AN31">
        <f t="shared" si="30"/>
        <v>1.2811839783575874E+19</v>
      </c>
      <c r="AO31">
        <f t="shared" si="55"/>
        <v>3.9672464495925641E+19</v>
      </c>
      <c r="AP31">
        <f t="shared" si="31"/>
        <v>6.4211305388064499E-4</v>
      </c>
      <c r="AQ31">
        <f t="shared" si="6"/>
        <v>3.2105652694032261E-3</v>
      </c>
      <c r="AR31">
        <f t="shared" si="32"/>
        <v>311.47163072186294</v>
      </c>
      <c r="AS31" s="1">
        <f t="shared" si="33"/>
        <v>2.3116069939703218E-4</v>
      </c>
      <c r="AU31">
        <f t="shared" si="34"/>
        <v>1.1033326633564289E+19</v>
      </c>
      <c r="AV31">
        <f t="shared" si="56"/>
        <v>3.4165214874382361E+19</v>
      </c>
      <c r="AW31">
        <f t="shared" si="35"/>
        <v>5.5297624531823865E-4</v>
      </c>
      <c r="AX31">
        <f t="shared" si="7"/>
        <v>2.7648812265911944E-3</v>
      </c>
      <c r="AY31">
        <f t="shared" si="36"/>
        <v>361.67918910314063</v>
      </c>
      <c r="AZ31" s="1">
        <f t="shared" si="37"/>
        <v>6.6357149438188632E-5</v>
      </c>
      <c r="BB31">
        <f t="shared" si="38"/>
        <v>1.2335586307314059E+19</v>
      </c>
      <c r="BC31">
        <f t="shared" si="57"/>
        <v>3.8197723206054117E+19</v>
      </c>
      <c r="BD31">
        <f t="shared" si="39"/>
        <v>6.182438376533411E-4</v>
      </c>
      <c r="BE31">
        <f t="shared" si="8"/>
        <v>3.091219188266707E-3</v>
      </c>
      <c r="BF31">
        <f t="shared" si="40"/>
        <v>323.49695673334475</v>
      </c>
      <c r="BG31" s="1">
        <f t="shared" si="41"/>
        <v>2.4729753506133648E-5</v>
      </c>
      <c r="BI31">
        <f t="shared" si="42"/>
        <v>1.1530655805218286E+19</v>
      </c>
      <c r="BJ31">
        <f t="shared" si="58"/>
        <v>3.5705218046333075E+19</v>
      </c>
      <c r="BK31">
        <f t="shared" si="43"/>
        <v>5.7790174849258044E-4</v>
      </c>
      <c r="BL31">
        <f t="shared" si="9"/>
        <v>2.8895087424629039E-3</v>
      </c>
      <c r="BM31">
        <f t="shared" si="44"/>
        <v>346.07958969095876</v>
      </c>
      <c r="BN31" s="1">
        <f t="shared" si="45"/>
        <v>6.9348209819109651E-5</v>
      </c>
      <c r="BP31">
        <f t="shared" si="46"/>
        <v>9.9299939702078607E+18</v>
      </c>
      <c r="BQ31">
        <f t="shared" si="59"/>
        <v>3.0748693386944119E+19</v>
      </c>
      <c r="BR31">
        <f t="shared" si="47"/>
        <v>4.9767862078641477E-4</v>
      </c>
      <c r="BS31">
        <f t="shared" si="10"/>
        <v>2.488393103932075E-3</v>
      </c>
      <c r="BT31">
        <f t="shared" si="48"/>
        <v>401.86576567015624</v>
      </c>
      <c r="BU31" s="1">
        <f t="shared" si="49"/>
        <v>1.9907144831456596E-5</v>
      </c>
    </row>
    <row r="32" spans="2:73" x14ac:dyDescent="0.35">
      <c r="B32" s="1">
        <f>Digitising!B32</f>
        <v>8.8999999999999897</v>
      </c>
      <c r="C32">
        <f>Digitising!E32</f>
        <v>2.2000000000000001E-3</v>
      </c>
      <c r="D32">
        <f t="shared" si="11"/>
        <v>6.0000000000000006E-4</v>
      </c>
      <c r="E32" s="2">
        <f t="shared" si="12"/>
        <v>454.5454545454545</v>
      </c>
      <c r="F32">
        <f t="shared" si="0"/>
        <v>2.8183829312643499E+22</v>
      </c>
      <c r="G32">
        <f t="shared" si="1"/>
        <v>1.6910297587586101E+19</v>
      </c>
      <c r="H32">
        <f t="shared" si="50"/>
        <v>5.0891627418664313E+19</v>
      </c>
      <c r="I32" s="4">
        <f t="shared" si="13"/>
        <v>0.2978516475687093</v>
      </c>
      <c r="J32" s="4"/>
      <c r="L32">
        <f t="shared" si="14"/>
        <v>2.3232638392020611E+19</v>
      </c>
      <c r="M32">
        <f t="shared" si="51"/>
        <v>6.9918744532753433E+19</v>
      </c>
      <c r="N32">
        <f t="shared" si="15"/>
        <v>8.2432511687112215E-4</v>
      </c>
      <c r="O32">
        <f t="shared" si="2"/>
        <v>3.0225254285274478E-3</v>
      </c>
      <c r="P32">
        <f t="shared" si="16"/>
        <v>330.84916029546611</v>
      </c>
      <c r="Q32" s="1">
        <f t="shared" si="17"/>
        <v>3.2973004674844893E-5</v>
      </c>
      <c r="S32">
        <f t="shared" si="18"/>
        <v>2.1716645651990843E+19</v>
      </c>
      <c r="T32">
        <f t="shared" si="52"/>
        <v>6.5356356597509046E+19</v>
      </c>
      <c r="U32">
        <f t="shared" si="19"/>
        <v>7.7053566465677453E-4</v>
      </c>
      <c r="V32">
        <f t="shared" si="3"/>
        <v>2.8252974370748399E-3</v>
      </c>
      <c r="W32">
        <f t="shared" si="20"/>
        <v>353.94503491120776</v>
      </c>
      <c r="X32" s="1">
        <f t="shared" si="21"/>
        <v>9.2464279758812945E-5</v>
      </c>
      <c r="Z32">
        <f t="shared" si="22"/>
        <v>1.8701985734394876E+19</v>
      </c>
      <c r="AA32">
        <f t="shared" si="53"/>
        <v>5.6283722096215474E+19</v>
      </c>
      <c r="AB32">
        <f t="shared" si="23"/>
        <v>6.6357149438188694E-4</v>
      </c>
      <c r="AC32">
        <f t="shared" si="4"/>
        <v>2.4330954794002518E-3</v>
      </c>
      <c r="AD32">
        <f t="shared" si="24"/>
        <v>410.99907852629605</v>
      </c>
      <c r="AE32" s="1">
        <f t="shared" si="25"/>
        <v>2.6542859775275481E-5</v>
      </c>
      <c r="AG32">
        <f t="shared" si="26"/>
        <v>2.1120580356382372E+19</v>
      </c>
      <c r="AH32">
        <f t="shared" si="54"/>
        <v>6.3562495029775843E+19</v>
      </c>
      <c r="AI32">
        <f t="shared" si="27"/>
        <v>7.4938646988283826E-4</v>
      </c>
      <c r="AJ32">
        <f t="shared" si="5"/>
        <v>2.7477503895704069E-3</v>
      </c>
      <c r="AK32">
        <f t="shared" si="28"/>
        <v>363.93407632501277</v>
      </c>
      <c r="AL32" s="1">
        <f t="shared" si="29"/>
        <v>8.9926376385940582E-5</v>
      </c>
      <c r="AN32">
        <f t="shared" si="30"/>
        <v>1.9742405138173493E+19</v>
      </c>
      <c r="AO32">
        <f t="shared" si="55"/>
        <v>5.9414869634099134E+19</v>
      </c>
      <c r="AP32">
        <f t="shared" si="31"/>
        <v>7.00486967869795E-4</v>
      </c>
      <c r="AQ32">
        <f t="shared" si="6"/>
        <v>2.5684522155225813E-3</v>
      </c>
      <c r="AR32">
        <f t="shared" si="32"/>
        <v>389.33953840232857</v>
      </c>
      <c r="AS32" s="1">
        <f t="shared" si="33"/>
        <v>2.521753084331262E-4</v>
      </c>
      <c r="AU32">
        <f t="shared" si="34"/>
        <v>1.7001805213086249E+19</v>
      </c>
      <c r="AV32">
        <f t="shared" si="56"/>
        <v>5.1167020087468605E+19</v>
      </c>
      <c r="AW32">
        <f t="shared" si="35"/>
        <v>6.0324681307444262E-4</v>
      </c>
      <c r="AX32">
        <f t="shared" si="7"/>
        <v>2.2119049812729559E-3</v>
      </c>
      <c r="AY32">
        <f t="shared" si="36"/>
        <v>452.0989863789257</v>
      </c>
      <c r="AZ32" s="1">
        <f t="shared" si="37"/>
        <v>7.2389617568933113E-5</v>
      </c>
      <c r="BB32">
        <f t="shared" si="38"/>
        <v>1.9008522320744133E+19</v>
      </c>
      <c r="BC32">
        <f t="shared" si="57"/>
        <v>5.7206245526798254E+19</v>
      </c>
      <c r="BD32">
        <f t="shared" si="39"/>
        <v>6.7444782289455437E-4</v>
      </c>
      <c r="BE32">
        <f t="shared" si="8"/>
        <v>2.4729753506133661E-3</v>
      </c>
      <c r="BF32">
        <f t="shared" si="40"/>
        <v>404.37119591668085</v>
      </c>
      <c r="BG32" s="1">
        <f t="shared" si="41"/>
        <v>2.6977912915782181E-5</v>
      </c>
      <c r="BI32">
        <f t="shared" si="42"/>
        <v>1.7768164624356141E+19</v>
      </c>
      <c r="BJ32">
        <f t="shared" si="58"/>
        <v>5.3473382670689214E+19</v>
      </c>
      <c r="BK32">
        <f t="shared" si="43"/>
        <v>6.3043827108281536E-4</v>
      </c>
      <c r="BL32">
        <f t="shared" si="9"/>
        <v>2.3116069939703235E-3</v>
      </c>
      <c r="BM32">
        <f t="shared" si="44"/>
        <v>432.59948711369839</v>
      </c>
      <c r="BN32" s="1">
        <f t="shared" si="45"/>
        <v>7.5652592529937835E-5</v>
      </c>
      <c r="BP32">
        <f t="shared" si="46"/>
        <v>1.5301624691777622E+19</v>
      </c>
      <c r="BQ32">
        <f t="shared" si="59"/>
        <v>4.6050318078721737E+19</v>
      </c>
      <c r="BR32">
        <f t="shared" si="47"/>
        <v>5.4292213176699829E-4</v>
      </c>
      <c r="BS32">
        <f t="shared" si="10"/>
        <v>1.9907144831456604E-3</v>
      </c>
      <c r="BT32">
        <f t="shared" si="48"/>
        <v>502.33220708769522</v>
      </c>
      <c r="BU32" s="1">
        <f t="shared" si="49"/>
        <v>2.1716885270679937E-5</v>
      </c>
    </row>
    <row r="33" spans="2:73" x14ac:dyDescent="0.35">
      <c r="B33" s="1">
        <f>Digitising!B33</f>
        <v>8.9999999999999893</v>
      </c>
      <c r="C33">
        <f>Digitising!E33</f>
        <v>1.6000000000000001E-3</v>
      </c>
      <c r="D33">
        <f t="shared" si="11"/>
        <v>5.5000000000000014E-4</v>
      </c>
      <c r="E33" s="2">
        <f t="shared" si="12"/>
        <v>625</v>
      </c>
      <c r="F33">
        <f t="shared" si="0"/>
        <v>3.9810717055348485E+22</v>
      </c>
      <c r="G33">
        <f t="shared" si="1"/>
        <v>2.1895894380441674E+19</v>
      </c>
      <c r="H33">
        <f t="shared" si="50"/>
        <v>7.2787521799105987E+19</v>
      </c>
      <c r="I33" s="4">
        <f t="shared" si="13"/>
        <v>0.42600098267551273</v>
      </c>
      <c r="J33" s="4"/>
      <c r="L33">
        <f t="shared" si="14"/>
        <v>3.0082226156925546E+19</v>
      </c>
      <c r="M33">
        <f t="shared" si="51"/>
        <v>1.0000097068967898E+20</v>
      </c>
      <c r="N33">
        <f t="shared" si="15"/>
        <v>7.5563135713186216E-4</v>
      </c>
      <c r="O33">
        <f t="shared" si="2"/>
        <v>2.1982003116563257E-3</v>
      </c>
      <c r="P33">
        <f t="shared" si="16"/>
        <v>454.91759540626589</v>
      </c>
      <c r="Q33" s="1">
        <f t="shared" si="17"/>
        <v>3.0225254285274491E-5</v>
      </c>
      <c r="S33">
        <f t="shared" si="18"/>
        <v>2.8119279216146928E+19</v>
      </c>
      <c r="T33">
        <f t="shared" si="52"/>
        <v>9.347563581365597E+19</v>
      </c>
      <c r="U33">
        <f t="shared" si="19"/>
        <v>7.0632435926871009E-4</v>
      </c>
      <c r="V33">
        <f t="shared" si="3"/>
        <v>2.0547617724180653E-3</v>
      </c>
      <c r="W33">
        <f t="shared" si="20"/>
        <v>486.67442300291071</v>
      </c>
      <c r="X33" s="1">
        <f t="shared" si="21"/>
        <v>8.4758923112245203E-5</v>
      </c>
      <c r="Z33">
        <f t="shared" si="22"/>
        <v>2.4215818924762735E+19</v>
      </c>
      <c r="AA33">
        <f t="shared" si="53"/>
        <v>8.0499541020978217E+19</v>
      </c>
      <c r="AB33">
        <f t="shared" si="23"/>
        <v>6.0827386985006318E-4</v>
      </c>
      <c r="AC33">
        <f t="shared" si="4"/>
        <v>1.7695239850183651E-3</v>
      </c>
      <c r="AD33">
        <f t="shared" si="24"/>
        <v>565.12373297365696</v>
      </c>
      <c r="AE33" s="1">
        <f t="shared" si="25"/>
        <v>2.4330954794002531E-5</v>
      </c>
      <c r="AG33">
        <f t="shared" si="26"/>
        <v>2.7347478324477768E+19</v>
      </c>
      <c r="AH33">
        <f t="shared" si="54"/>
        <v>9.0909973354253615E+19</v>
      </c>
      <c r="AI33">
        <f t="shared" si="27"/>
        <v>6.8693759739260195E-4</v>
      </c>
      <c r="AJ33">
        <f t="shared" si="5"/>
        <v>1.9983639196875687E-3</v>
      </c>
      <c r="AK33">
        <f t="shared" si="28"/>
        <v>500.40935494689251</v>
      </c>
      <c r="AL33" s="1">
        <f t="shared" si="29"/>
        <v>8.2432511687112236E-5</v>
      </c>
      <c r="AN33">
        <f t="shared" si="30"/>
        <v>2.5562981105588113E+19</v>
      </c>
      <c r="AO33">
        <f t="shared" si="55"/>
        <v>8.4977850739687244E+19</v>
      </c>
      <c r="AP33">
        <f t="shared" si="31"/>
        <v>6.4211305388064543E-4</v>
      </c>
      <c r="AQ33">
        <f t="shared" si="6"/>
        <v>1.8679652476527864E-3</v>
      </c>
      <c r="AR33">
        <f t="shared" si="32"/>
        <v>535.34186530320187</v>
      </c>
      <c r="AS33" s="1">
        <f t="shared" si="33"/>
        <v>2.3116069939703234E-4</v>
      </c>
      <c r="AU33">
        <f t="shared" si="34"/>
        <v>2.2014380840693391E+19</v>
      </c>
      <c r="AV33">
        <f t="shared" si="56"/>
        <v>7.3181400928161997E+19</v>
      </c>
      <c r="AW33">
        <f t="shared" si="35"/>
        <v>5.5297624531823919E-4</v>
      </c>
      <c r="AX33">
        <f t="shared" si="7"/>
        <v>1.6086581681985135E-3</v>
      </c>
      <c r="AY33">
        <f t="shared" si="36"/>
        <v>621.63610627102275</v>
      </c>
      <c r="AZ33" s="1">
        <f t="shared" si="37"/>
        <v>6.63571494381887E-5</v>
      </c>
      <c r="BB33">
        <f t="shared" si="38"/>
        <v>2.4612730492029989E+19</v>
      </c>
      <c r="BC33">
        <f t="shared" si="57"/>
        <v>8.1818976018828247E+19</v>
      </c>
      <c r="BD33">
        <f t="shared" si="39"/>
        <v>6.1824383765334164E-4</v>
      </c>
      <c r="BE33">
        <f t="shared" si="8"/>
        <v>1.7985275277188116E-3</v>
      </c>
      <c r="BF33">
        <f t="shared" si="40"/>
        <v>556.01039438543626</v>
      </c>
      <c r="BG33" s="1">
        <f t="shared" si="41"/>
        <v>2.4729753506133672E-5</v>
      </c>
      <c r="BI33">
        <f t="shared" si="42"/>
        <v>2.3006682995029303E+19</v>
      </c>
      <c r="BJ33">
        <f t="shared" si="58"/>
        <v>7.6480065665718518E+19</v>
      </c>
      <c r="BK33">
        <f t="shared" si="43"/>
        <v>5.7790174849258098E-4</v>
      </c>
      <c r="BL33">
        <f t="shared" si="9"/>
        <v>1.6811687228875079E-3</v>
      </c>
      <c r="BM33">
        <f t="shared" si="44"/>
        <v>594.82429478133531</v>
      </c>
      <c r="BN33" s="1">
        <f t="shared" si="45"/>
        <v>6.9348209819109719E-5</v>
      </c>
      <c r="BP33">
        <f t="shared" si="46"/>
        <v>1.9812942756624052E+19</v>
      </c>
      <c r="BQ33">
        <f t="shared" si="59"/>
        <v>6.5863260835345793E+19</v>
      </c>
      <c r="BR33">
        <f t="shared" si="47"/>
        <v>4.9767862078641521E-4</v>
      </c>
      <c r="BS33">
        <f t="shared" si="10"/>
        <v>1.4477923513786621E-3</v>
      </c>
      <c r="BT33">
        <f t="shared" si="48"/>
        <v>690.70678474558088</v>
      </c>
      <c r="BU33" s="1">
        <f t="shared" si="49"/>
        <v>1.9907144831456613E-5</v>
      </c>
    </row>
    <row r="34" spans="2:73" x14ac:dyDescent="0.35">
      <c r="B34" s="1">
        <f>Digitising!B34</f>
        <v>9.0999999999999908</v>
      </c>
      <c r="C34">
        <f>Digitising!E34</f>
        <v>1.0499999999999999E-3</v>
      </c>
      <c r="D34">
        <f t="shared" si="11"/>
        <v>4.1999999999999991E-4</v>
      </c>
      <c r="E34" s="2">
        <f t="shared" si="12"/>
        <v>952.38095238095241</v>
      </c>
      <c r="F34">
        <f t="shared" si="0"/>
        <v>5.6234132519033472E+22</v>
      </c>
      <c r="G34">
        <f t="shared" si="1"/>
        <v>2.3618335657994052E+19</v>
      </c>
      <c r="H34">
        <f t="shared" si="50"/>
        <v>9.640585745710003E+19</v>
      </c>
      <c r="I34" s="4">
        <f t="shared" si="13"/>
        <v>0.56423118959525353</v>
      </c>
      <c r="J34" s="4"/>
      <c r="L34">
        <f t="shared" si="14"/>
        <v>3.2448645502628893E+19</v>
      </c>
      <c r="M34">
        <f t="shared" si="51"/>
        <v>1.3244961619230787E+20</v>
      </c>
      <c r="N34">
        <f t="shared" si="15"/>
        <v>5.7702758180978528E-4</v>
      </c>
      <c r="O34">
        <f t="shared" si="2"/>
        <v>1.4425689545244636E-3</v>
      </c>
      <c r="P34">
        <f t="shared" si="16"/>
        <v>693.20776442859574</v>
      </c>
      <c r="Q34" s="1">
        <f t="shared" si="17"/>
        <v>2.3081103272391416E-5</v>
      </c>
      <c r="S34">
        <f t="shared" si="18"/>
        <v>3.03312832738654E+19</v>
      </c>
      <c r="T34">
        <f t="shared" si="52"/>
        <v>1.2380691908752137E+20</v>
      </c>
      <c r="U34">
        <f t="shared" si="19"/>
        <v>5.3937496525974184E-4</v>
      </c>
      <c r="V34">
        <f t="shared" si="3"/>
        <v>1.3484374131493551E-3</v>
      </c>
      <c r="W34">
        <f t="shared" si="20"/>
        <v>741.59912076634021</v>
      </c>
      <c r="X34" s="1">
        <f t="shared" si="21"/>
        <v>6.4724995831169017E-5</v>
      </c>
      <c r="Z34">
        <f t="shared" si="22"/>
        <v>2.6120757145646866E+19</v>
      </c>
      <c r="AA34">
        <f t="shared" si="53"/>
        <v>1.0662029816662508E+20</v>
      </c>
      <c r="AB34">
        <f t="shared" si="23"/>
        <v>4.6450004606732071E-4</v>
      </c>
      <c r="AC34">
        <f t="shared" si="4"/>
        <v>1.1612501151683019E-3</v>
      </c>
      <c r="AD34">
        <f t="shared" si="24"/>
        <v>861.14092643604886</v>
      </c>
      <c r="AE34" s="1">
        <f t="shared" si="25"/>
        <v>1.8580001842692833E-5</v>
      </c>
      <c r="AG34">
        <f t="shared" si="26"/>
        <v>2.9498768638753538E+19</v>
      </c>
      <c r="AH34">
        <f t="shared" si="54"/>
        <v>1.2040874199300715E+20</v>
      </c>
      <c r="AI34">
        <f t="shared" si="27"/>
        <v>5.2457052891798658E-4</v>
      </c>
      <c r="AJ34">
        <f t="shared" si="5"/>
        <v>1.3114263222949668E-3</v>
      </c>
      <c r="AK34">
        <f t="shared" si="28"/>
        <v>762.52854087145533</v>
      </c>
      <c r="AL34" s="1">
        <f t="shared" si="29"/>
        <v>6.2948463470158391E-5</v>
      </c>
      <c r="AN34">
        <f t="shared" si="30"/>
        <v>2.7573893885332181E+19</v>
      </c>
      <c r="AO34">
        <f t="shared" si="55"/>
        <v>1.1255174462501942E+20</v>
      </c>
      <c r="AP34">
        <f t="shared" si="31"/>
        <v>4.9034087750885619E-4</v>
      </c>
      <c r="AQ34">
        <f t="shared" si="6"/>
        <v>1.2258521937721411E-3</v>
      </c>
      <c r="AR34">
        <f t="shared" si="32"/>
        <v>815.75903284297419</v>
      </c>
      <c r="AS34" s="1">
        <f t="shared" si="33"/>
        <v>1.7652271590318821E-4</v>
      </c>
      <c r="AU34">
        <f t="shared" si="34"/>
        <v>2.3746142859678962E+19</v>
      </c>
      <c r="AV34">
        <f t="shared" si="56"/>
        <v>9.6927543787840963E+19</v>
      </c>
      <c r="AW34">
        <f t="shared" si="35"/>
        <v>4.2227276915210964E-4</v>
      </c>
      <c r="AX34">
        <f t="shared" si="7"/>
        <v>1.0556819228802743E-3</v>
      </c>
      <c r="AY34">
        <f t="shared" si="36"/>
        <v>947.25501907965395</v>
      </c>
      <c r="AZ34" s="1">
        <f t="shared" si="37"/>
        <v>5.0672732298253156E-5</v>
      </c>
      <c r="BB34">
        <f t="shared" si="38"/>
        <v>2.6548891774878183E+19</v>
      </c>
      <c r="BC34">
        <f t="shared" si="57"/>
        <v>1.0836786779370643E+20</v>
      </c>
      <c r="BD34">
        <f t="shared" si="39"/>
        <v>4.7211347602618789E-4</v>
      </c>
      <c r="BE34">
        <f t="shared" si="8"/>
        <v>1.1802836900654699E-3</v>
      </c>
      <c r="BF34">
        <f t="shared" si="40"/>
        <v>847.25393430161728</v>
      </c>
      <c r="BG34" s="1">
        <f t="shared" si="41"/>
        <v>1.888453904104752E-5</v>
      </c>
      <c r="BI34">
        <f t="shared" si="42"/>
        <v>2.4816504496798962E+19</v>
      </c>
      <c r="BJ34">
        <f t="shared" si="58"/>
        <v>1.0129657016251748E+20</v>
      </c>
      <c r="BK34">
        <f t="shared" si="43"/>
        <v>4.4130678975797059E-4</v>
      </c>
      <c r="BL34">
        <f t="shared" si="9"/>
        <v>1.1032669743949268E-3</v>
      </c>
      <c r="BM34">
        <f t="shared" si="44"/>
        <v>906.39892538108256</v>
      </c>
      <c r="BN34" s="1">
        <f t="shared" si="45"/>
        <v>5.2956814770956465E-5</v>
      </c>
      <c r="BP34">
        <f t="shared" si="46"/>
        <v>2.1371528573711065E+19</v>
      </c>
      <c r="BQ34">
        <f t="shared" si="59"/>
        <v>8.723478940905685E+19</v>
      </c>
      <c r="BR34">
        <f t="shared" si="47"/>
        <v>3.8004549223689862E-4</v>
      </c>
      <c r="BS34">
        <f t="shared" si="10"/>
        <v>9.501137305922469E-4</v>
      </c>
      <c r="BT34">
        <f t="shared" si="48"/>
        <v>1052.505576755171</v>
      </c>
      <c r="BU34" s="1">
        <f t="shared" si="49"/>
        <v>1.5201819689475948E-5</v>
      </c>
    </row>
    <row r="35" spans="2:73" x14ac:dyDescent="0.35">
      <c r="B35" s="1">
        <f>Digitising!B35</f>
        <v>9.1999999999999904</v>
      </c>
      <c r="C35">
        <f>Digitising!E35</f>
        <v>6.3000000000000003E-4</v>
      </c>
      <c r="D35">
        <f t="shared" si="11"/>
        <v>2.8000000000000003E-4</v>
      </c>
      <c r="E35" s="2">
        <f t="shared" si="12"/>
        <v>1587.3015873015872</v>
      </c>
      <c r="F35">
        <f t="shared" si="0"/>
        <v>7.9432823472425443E+22</v>
      </c>
      <c r="G35">
        <f t="shared" si="1"/>
        <v>2.2241190572279128E+19</v>
      </c>
      <c r="H35">
        <f t="shared" si="50"/>
        <v>1.1864704802937917E+20</v>
      </c>
      <c r="I35" s="4">
        <f t="shared" si="13"/>
        <v>0.6944014276453232</v>
      </c>
      <c r="J35" s="4"/>
      <c r="L35">
        <f t="shared" si="14"/>
        <v>3.055662002974482E+19</v>
      </c>
      <c r="M35">
        <f t="shared" si="51"/>
        <v>1.630062362220527E+20</v>
      </c>
      <c r="N35">
        <f t="shared" si="15"/>
        <v>3.8468505453985707E-4</v>
      </c>
      <c r="O35">
        <f t="shared" si="2"/>
        <v>8.6554137271467829E-4</v>
      </c>
      <c r="P35">
        <f t="shared" si="16"/>
        <v>1155.3462740476593</v>
      </c>
      <c r="Q35" s="1">
        <f t="shared" si="17"/>
        <v>1.5387402181594286E-5</v>
      </c>
      <c r="S35">
        <f t="shared" si="18"/>
        <v>2.8562717600615137E+19</v>
      </c>
      <c r="T35">
        <f t="shared" si="52"/>
        <v>1.523696366881365E+20</v>
      </c>
      <c r="U35">
        <f t="shared" si="19"/>
        <v>3.5958331017316142E-4</v>
      </c>
      <c r="V35">
        <f t="shared" si="3"/>
        <v>8.0906244788961313E-4</v>
      </c>
      <c r="W35">
        <f t="shared" si="20"/>
        <v>1235.9985346105668</v>
      </c>
      <c r="X35" s="1">
        <f t="shared" si="21"/>
        <v>4.3149997220779372E-5</v>
      </c>
      <c r="Z35">
        <f t="shared" si="22"/>
        <v>2.4597700108132659E+19</v>
      </c>
      <c r="AA35">
        <f t="shared" si="53"/>
        <v>1.3121799827475774E+20</v>
      </c>
      <c r="AB35">
        <f t="shared" si="23"/>
        <v>3.0966669737821393E-4</v>
      </c>
      <c r="AC35">
        <f t="shared" si="4"/>
        <v>6.9675006910098133E-4</v>
      </c>
      <c r="AD35">
        <f t="shared" si="24"/>
        <v>1435.2348773934145</v>
      </c>
      <c r="AE35" s="1">
        <f t="shared" si="25"/>
        <v>1.238666789512856E-5</v>
      </c>
      <c r="AG35">
        <f t="shared" si="26"/>
        <v>2.7778745481586196E+19</v>
      </c>
      <c r="AH35">
        <f t="shared" si="54"/>
        <v>1.4818748747459337E+20</v>
      </c>
      <c r="AI35">
        <f t="shared" si="27"/>
        <v>3.4971368594532455E-4</v>
      </c>
      <c r="AJ35">
        <f t="shared" si="5"/>
        <v>7.8685579337698015E-4</v>
      </c>
      <c r="AK35">
        <f t="shared" si="28"/>
        <v>1270.8809014524254</v>
      </c>
      <c r="AL35" s="1">
        <f t="shared" si="29"/>
        <v>4.1965642313438943E-5</v>
      </c>
      <c r="AN35">
        <f t="shared" si="30"/>
        <v>2.5966106909650125E+19</v>
      </c>
      <c r="AO35">
        <f t="shared" si="55"/>
        <v>1.3851785153466955E+20</v>
      </c>
      <c r="AP35">
        <f t="shared" si="31"/>
        <v>3.2689391833923769E-4</v>
      </c>
      <c r="AQ35">
        <f t="shared" si="6"/>
        <v>7.3551131626328477E-4</v>
      </c>
      <c r="AR35">
        <f t="shared" si="32"/>
        <v>1359.5983880716235</v>
      </c>
      <c r="AS35" s="1">
        <f t="shared" si="33"/>
        <v>1.1768181060212557E-4</v>
      </c>
      <c r="AU35">
        <f t="shared" si="34"/>
        <v>2.2361545552847868E+19</v>
      </c>
      <c r="AV35">
        <f t="shared" si="56"/>
        <v>1.1928908934068883E+20</v>
      </c>
      <c r="AW35">
        <f t="shared" si="35"/>
        <v>2.8151517943473988E-4</v>
      </c>
      <c r="AX35">
        <f t="shared" si="7"/>
        <v>6.3340915372816467E-4</v>
      </c>
      <c r="AY35">
        <f t="shared" si="36"/>
        <v>1578.7583651327564</v>
      </c>
      <c r="AZ35" s="1">
        <f t="shared" si="37"/>
        <v>3.3781821532168784E-5</v>
      </c>
      <c r="BB35">
        <f t="shared" si="38"/>
        <v>2.5000870933427577E+19</v>
      </c>
      <c r="BC35">
        <f t="shared" si="57"/>
        <v>1.33368738727134E+20</v>
      </c>
      <c r="BD35">
        <f t="shared" si="39"/>
        <v>3.1474231735079209E-4</v>
      </c>
      <c r="BE35">
        <f t="shared" si="8"/>
        <v>7.0817021403928211E-4</v>
      </c>
      <c r="BF35">
        <f t="shared" si="40"/>
        <v>1412.089890502695</v>
      </c>
      <c r="BG35" s="1">
        <f t="shared" si="41"/>
        <v>1.2589692694031686E-5</v>
      </c>
      <c r="BI35">
        <f t="shared" si="42"/>
        <v>2.3369496218685112E+19</v>
      </c>
      <c r="BJ35">
        <f t="shared" si="58"/>
        <v>1.2466606638120259E+20</v>
      </c>
      <c r="BK35">
        <f t="shared" si="43"/>
        <v>2.9420452650531391E-4</v>
      </c>
      <c r="BL35">
        <f t="shared" si="9"/>
        <v>6.6196018463695618E-4</v>
      </c>
      <c r="BM35">
        <f t="shared" si="44"/>
        <v>1510.6648756351374</v>
      </c>
      <c r="BN35" s="1">
        <f t="shared" si="45"/>
        <v>3.5304543180637668E-5</v>
      </c>
      <c r="BP35">
        <f t="shared" si="46"/>
        <v>2.0125390997563081E+19</v>
      </c>
      <c r="BQ35">
        <f t="shared" si="59"/>
        <v>1.0736018040661993E+20</v>
      </c>
      <c r="BR35">
        <f t="shared" si="47"/>
        <v>2.5336366149126589E-4</v>
      </c>
      <c r="BS35">
        <f t="shared" si="10"/>
        <v>5.7006823835534823E-4</v>
      </c>
      <c r="BT35">
        <f t="shared" si="48"/>
        <v>1754.1759612586181</v>
      </c>
      <c r="BU35" s="1">
        <f t="shared" si="49"/>
        <v>1.0134546459650638E-5</v>
      </c>
    </row>
    <row r="36" spans="2:73" x14ac:dyDescent="0.35">
      <c r="B36" s="1">
        <f>Digitising!B36</f>
        <v>9.2999999999999901</v>
      </c>
      <c r="C36">
        <f>Digitising!E36</f>
        <v>3.5E-4</v>
      </c>
      <c r="D36">
        <f t="shared" si="11"/>
        <v>1.95E-4</v>
      </c>
      <c r="E36" s="2">
        <f t="shared" si="12"/>
        <v>2857.1428571428573</v>
      </c>
      <c r="F36">
        <f t="shared" si="0"/>
        <v>1.1220184543019237E+23</v>
      </c>
      <c r="G36">
        <f t="shared" si="1"/>
        <v>2.1879359858887512E+19</v>
      </c>
      <c r="H36">
        <f t="shared" si="50"/>
        <v>1.4052640788826667E+20</v>
      </c>
      <c r="I36" s="4">
        <f t="shared" si="13"/>
        <v>0.82245399173621558</v>
      </c>
      <c r="J36" s="4"/>
      <c r="L36">
        <f t="shared" si="14"/>
        <v>3.0059509787904643E+19</v>
      </c>
      <c r="M36">
        <f t="shared" si="51"/>
        <v>1.9306574600995734E+20</v>
      </c>
      <c r="N36">
        <f t="shared" si="15"/>
        <v>2.6790566298311467E-4</v>
      </c>
      <c r="O36">
        <f t="shared" si="2"/>
        <v>4.8085631817482123E-4</v>
      </c>
      <c r="P36">
        <f t="shared" si="16"/>
        <v>2079.623293285787</v>
      </c>
      <c r="Q36" s="1">
        <f t="shared" si="17"/>
        <v>1.0716226519324589E-5</v>
      </c>
      <c r="S36">
        <f t="shared" si="18"/>
        <v>2.8098045151887733E+19</v>
      </c>
      <c r="T36">
        <f t="shared" si="52"/>
        <v>1.8046768184002422E+20</v>
      </c>
      <c r="U36">
        <f t="shared" si="19"/>
        <v>2.5042409101345167E-4</v>
      </c>
      <c r="V36">
        <f t="shared" si="3"/>
        <v>4.4947913771645177E-4</v>
      </c>
      <c r="W36">
        <f t="shared" si="20"/>
        <v>2224.7973622990203</v>
      </c>
      <c r="X36" s="1">
        <f t="shared" si="21"/>
        <v>3.0050890921614198E-5</v>
      </c>
      <c r="Z36">
        <f t="shared" si="22"/>
        <v>2.4197532529468428E+19</v>
      </c>
      <c r="AA36">
        <f t="shared" si="53"/>
        <v>1.5541553080422616E+20</v>
      </c>
      <c r="AB36">
        <f t="shared" si="23"/>
        <v>2.1566073567411324E-4</v>
      </c>
      <c r="AC36">
        <f t="shared" si="4"/>
        <v>3.8708337172276735E-4</v>
      </c>
      <c r="AD36">
        <f t="shared" si="24"/>
        <v>2583.4227793081463</v>
      </c>
      <c r="AE36" s="1">
        <f t="shared" si="25"/>
        <v>8.6264294269645316E-6</v>
      </c>
      <c r="AG36">
        <f t="shared" si="26"/>
        <v>2.7326827079913308E+19</v>
      </c>
      <c r="AH36">
        <f t="shared" si="54"/>
        <v>1.7551431455450667E+20</v>
      </c>
      <c r="AI36">
        <f t="shared" si="27"/>
        <v>2.435506027119224E-4</v>
      </c>
      <c r="AJ36">
        <f t="shared" si="5"/>
        <v>4.3714210743165565E-4</v>
      </c>
      <c r="AK36">
        <f t="shared" si="28"/>
        <v>2287.585622614366</v>
      </c>
      <c r="AL36" s="1">
        <f t="shared" si="29"/>
        <v>2.9226072325430686E-5</v>
      </c>
      <c r="AN36">
        <f t="shared" si="30"/>
        <v>2.5543677410807026E+19</v>
      </c>
      <c r="AO36">
        <f t="shared" si="55"/>
        <v>1.6406152894547657E+20</v>
      </c>
      <c r="AP36">
        <f t="shared" si="31"/>
        <v>2.2765826455768332E-4</v>
      </c>
      <c r="AQ36">
        <f t="shared" si="6"/>
        <v>4.0861739792404702E-4</v>
      </c>
      <c r="AR36">
        <f t="shared" si="32"/>
        <v>2447.2770985289226</v>
      </c>
      <c r="AS36" s="1">
        <f t="shared" si="33"/>
        <v>8.1956975240765991E-5</v>
      </c>
      <c r="AU36">
        <f t="shared" si="34"/>
        <v>2.1997756844971295E+19</v>
      </c>
      <c r="AV36">
        <f t="shared" si="56"/>
        <v>1.4128684618566012E+20</v>
      </c>
      <c r="AW36">
        <f t="shared" si="35"/>
        <v>1.9605521424919385E-4</v>
      </c>
      <c r="AX36">
        <f t="shared" si="7"/>
        <v>3.5189397429342484E-4</v>
      </c>
      <c r="AY36">
        <f t="shared" si="36"/>
        <v>2841.7650572389612</v>
      </c>
      <c r="AZ36" s="1">
        <f t="shared" si="37"/>
        <v>2.3526625709903261E-5</v>
      </c>
      <c r="BB36">
        <f t="shared" si="38"/>
        <v>2.4594144371921977E+19</v>
      </c>
      <c r="BC36">
        <f t="shared" si="57"/>
        <v>1.5796288309905598E+20</v>
      </c>
      <c r="BD36">
        <f t="shared" si="39"/>
        <v>2.1919554244073016E-4</v>
      </c>
      <c r="BE36">
        <f t="shared" si="8"/>
        <v>3.9342789668849007E-4</v>
      </c>
      <c r="BF36">
        <f t="shared" si="40"/>
        <v>2541.7618029048508</v>
      </c>
      <c r="BG36" s="1">
        <f t="shared" si="41"/>
        <v>8.7678216976292087E-6</v>
      </c>
      <c r="BI36">
        <f t="shared" si="42"/>
        <v>2.2989309669726323E+19</v>
      </c>
      <c r="BJ36">
        <f t="shared" si="58"/>
        <v>1.4765537605092891E+20</v>
      </c>
      <c r="BK36">
        <f t="shared" si="43"/>
        <v>2.0489243810191499E-4</v>
      </c>
      <c r="BL36">
        <f t="shared" si="9"/>
        <v>3.6775565813164227E-4</v>
      </c>
      <c r="BM36">
        <f t="shared" si="44"/>
        <v>2719.1967761432475</v>
      </c>
      <c r="BN36" s="1">
        <f t="shared" si="45"/>
        <v>2.4587092572229799E-5</v>
      </c>
      <c r="BP36">
        <f t="shared" si="46"/>
        <v>1.9797981160474161E+19</v>
      </c>
      <c r="BQ36">
        <f t="shared" si="59"/>
        <v>1.271581615670941E+20</v>
      </c>
      <c r="BR36">
        <f t="shared" si="47"/>
        <v>1.7644969282427442E-4</v>
      </c>
      <c r="BS36">
        <f t="shared" si="10"/>
        <v>3.1670457686408234E-4</v>
      </c>
      <c r="BT36">
        <f t="shared" si="48"/>
        <v>3157.5167302655127</v>
      </c>
      <c r="BU36" s="1">
        <f t="shared" si="49"/>
        <v>7.0579877129709779E-6</v>
      </c>
    </row>
    <row r="37" spans="2:73" x14ac:dyDescent="0.35">
      <c r="B37" s="1">
        <f>Digitising!B37</f>
        <v>9.3999999999999897</v>
      </c>
      <c r="C37">
        <f>Digitising!E37</f>
        <v>1.55E-4</v>
      </c>
      <c r="D37">
        <f>C37-C38</f>
        <v>9.5000000000000005E-5</v>
      </c>
      <c r="E37" s="2">
        <f t="shared" si="12"/>
        <v>6451.6129032258068</v>
      </c>
      <c r="F37">
        <f t="shared" si="0"/>
        <v>1.5848931924610552E+23</v>
      </c>
      <c r="G37">
        <f t="shared" si="1"/>
        <v>1.5056485328380025E+19</v>
      </c>
      <c r="H37">
        <f t="shared" si="50"/>
        <v>1.5558289321664669E+20</v>
      </c>
      <c r="I37" s="4">
        <f t="shared" si="13"/>
        <v>0.91057455673130117</v>
      </c>
      <c r="J37" s="4"/>
      <c r="L37">
        <f t="shared" si="14"/>
        <v>2.0685731713308664E+19</v>
      </c>
      <c r="M37">
        <f t="shared" si="51"/>
        <v>2.1375147772326599E+20</v>
      </c>
      <c r="N37">
        <f t="shared" si="15"/>
        <v>1.3051814350459434E-4</v>
      </c>
      <c r="O37">
        <f t="shared" si="2"/>
        <v>2.1295065519170655E-4</v>
      </c>
      <c r="P37">
        <f t="shared" si="16"/>
        <v>4695.923565484035</v>
      </c>
      <c r="Q37" s="1">
        <f t="shared" si="17"/>
        <v>5.2207257401837744E-6</v>
      </c>
      <c r="S37">
        <f t="shared" si="18"/>
        <v>1.9335931549830459E+19</v>
      </c>
      <c r="T37">
        <f t="shared" si="52"/>
        <v>1.9980361338985467E+20</v>
      </c>
      <c r="U37">
        <f t="shared" si="19"/>
        <v>1.2200148023732263E-4</v>
      </c>
      <c r="V37">
        <f t="shared" si="3"/>
        <v>1.9905504670300007E-4</v>
      </c>
      <c r="W37">
        <f t="shared" si="20"/>
        <v>5023.7359793848846</v>
      </c>
      <c r="X37" s="1">
        <f t="shared" si="21"/>
        <v>1.4640177628478716E-5</v>
      </c>
      <c r="Z37">
        <f t="shared" si="22"/>
        <v>1.6651757449153481E+19</v>
      </c>
      <c r="AA37">
        <f t="shared" si="53"/>
        <v>1.7206728825337964E+20</v>
      </c>
      <c r="AB37">
        <f t="shared" si="23"/>
        <v>1.0506548661046543E-4</v>
      </c>
      <c r="AC37">
        <f t="shared" si="4"/>
        <v>1.7142263604865413E-4</v>
      </c>
      <c r="AD37">
        <f t="shared" si="24"/>
        <v>5833.5353081151688</v>
      </c>
      <c r="AE37" s="1">
        <f t="shared" si="25"/>
        <v>4.2026194644186186E-6</v>
      </c>
      <c r="AG37">
        <f t="shared" si="26"/>
        <v>1.8805210648462422E+19</v>
      </c>
      <c r="AH37">
        <f t="shared" si="54"/>
        <v>1.943195252029691E+20</v>
      </c>
      <c r="AI37">
        <f t="shared" si="27"/>
        <v>1.186528577314494E-4</v>
      </c>
      <c r="AJ37">
        <f t="shared" si="5"/>
        <v>1.9359150471973322E-4</v>
      </c>
      <c r="AK37">
        <f t="shared" si="28"/>
        <v>5165.5159220324385</v>
      </c>
      <c r="AL37" s="1">
        <f t="shared" si="29"/>
        <v>1.4238342927773927E-5</v>
      </c>
      <c r="AN37">
        <f t="shared" si="30"/>
        <v>1.7578119590754961E+19</v>
      </c>
      <c r="AO37">
        <f t="shared" si="55"/>
        <v>1.8163964853623154E+20</v>
      </c>
      <c r="AP37">
        <f t="shared" si="31"/>
        <v>1.109104365793842E-4</v>
      </c>
      <c r="AQ37">
        <f t="shared" si="6"/>
        <v>1.809591333663637E-4</v>
      </c>
      <c r="AR37">
        <f t="shared" si="32"/>
        <v>5526.1095773233728</v>
      </c>
      <c r="AS37" s="1">
        <f t="shared" si="33"/>
        <v>3.992775716857831E-5</v>
      </c>
      <c r="AU37">
        <f t="shared" si="34"/>
        <v>1.5137961317412252E+19</v>
      </c>
      <c r="AV37">
        <f t="shared" si="56"/>
        <v>1.5642480750307236E+20</v>
      </c>
      <c r="AW37">
        <f t="shared" si="35"/>
        <v>9.5514078736786738E-5</v>
      </c>
      <c r="AX37">
        <f t="shared" si="7"/>
        <v>1.55838760044231E-4</v>
      </c>
      <c r="AY37">
        <f t="shared" si="36"/>
        <v>6416.8888389266867</v>
      </c>
      <c r="AZ37" s="1">
        <f t="shared" si="37"/>
        <v>1.1461689448414408E-5</v>
      </c>
      <c r="BB37">
        <f t="shared" si="38"/>
        <v>1.6924689583616178E+19</v>
      </c>
      <c r="BC37">
        <f t="shared" si="57"/>
        <v>1.7488757268267214E+20</v>
      </c>
      <c r="BD37">
        <f t="shared" si="39"/>
        <v>1.0678757195830444E-4</v>
      </c>
      <c r="BE37">
        <f t="shared" si="8"/>
        <v>1.7423235424775989E-4</v>
      </c>
      <c r="BF37">
        <f t="shared" si="40"/>
        <v>5739.4621355915988</v>
      </c>
      <c r="BG37" s="1">
        <f t="shared" si="41"/>
        <v>4.2715028783321785E-6</v>
      </c>
      <c r="BI37">
        <f t="shared" si="42"/>
        <v>1.5820307631679463E+19</v>
      </c>
      <c r="BJ37">
        <f t="shared" si="58"/>
        <v>1.6347568368260838E+20</v>
      </c>
      <c r="BK37">
        <f t="shared" si="43"/>
        <v>9.9819392921445774E-5</v>
      </c>
      <c r="BL37">
        <f t="shared" si="9"/>
        <v>1.6286322002972731E-4</v>
      </c>
      <c r="BM37">
        <f t="shared" si="44"/>
        <v>6140.1217525815264</v>
      </c>
      <c r="BN37" s="1">
        <f t="shared" si="45"/>
        <v>1.1978327150573492E-5</v>
      </c>
      <c r="BP37">
        <f t="shared" si="46"/>
        <v>1.3624165185671025E+19</v>
      </c>
      <c r="BQ37">
        <f t="shared" si="59"/>
        <v>1.4078232675276512E+20</v>
      </c>
      <c r="BR37">
        <f t="shared" si="47"/>
        <v>8.5962670863108054E-5</v>
      </c>
      <c r="BS37">
        <f t="shared" si="10"/>
        <v>1.4025488403980789E-4</v>
      </c>
      <c r="BT37">
        <f t="shared" si="48"/>
        <v>7129.8764876963196</v>
      </c>
      <c r="BU37" s="1">
        <f t="shared" si="49"/>
        <v>3.4385068345243229E-6</v>
      </c>
    </row>
    <row r="38" spans="2:73" x14ac:dyDescent="0.35">
      <c r="B38" s="1">
        <f>Digitising!B38</f>
        <v>9.4999999999999893</v>
      </c>
      <c r="C38">
        <f>Digitising!E38</f>
        <v>6.0000000000000002E-5</v>
      </c>
      <c r="D38">
        <f t="shared" si="11"/>
        <v>3.9999999999999996E-5</v>
      </c>
      <c r="E38" s="2">
        <f t="shared" si="12"/>
        <v>16666.666666666668</v>
      </c>
      <c r="F38">
        <f t="shared" si="0"/>
        <v>2.2387211385682699E+23</v>
      </c>
      <c r="G38">
        <f t="shared" si="1"/>
        <v>8.9548845542730793E+18</v>
      </c>
      <c r="H38">
        <f t="shared" si="50"/>
        <v>1.6453777777091976E+20</v>
      </c>
      <c r="I38" s="4">
        <f t="shared" si="13"/>
        <v>0.96298449631400784</v>
      </c>
      <c r="J38" s="4"/>
      <c r="L38">
        <f t="shared" si="14"/>
        <v>1.2302893761280936E+19</v>
      </c>
      <c r="M38">
        <f t="shared" si="51"/>
        <v>2.2605437148454692E+20</v>
      </c>
      <c r="N38">
        <f t="shared" si="15"/>
        <v>5.4955007791408135E-5</v>
      </c>
      <c r="O38">
        <f>N38+O39</f>
        <v>8.2432511687112209E-5</v>
      </c>
      <c r="P38">
        <f t="shared" si="16"/>
        <v>12131.135877500425</v>
      </c>
      <c r="Q38" s="1">
        <f t="shared" si="17"/>
        <v>2.198200311656326E-6</v>
      </c>
      <c r="S38">
        <f t="shared" si="18"/>
        <v>1.1500096536585816E+19</v>
      </c>
      <c r="T38">
        <f t="shared" si="52"/>
        <v>2.113037099264405E+20</v>
      </c>
      <c r="U38">
        <f t="shared" si="19"/>
        <v>5.1369044310451618E-5</v>
      </c>
      <c r="V38">
        <f>U38+V39</f>
        <v>7.7053566465677434E-5</v>
      </c>
      <c r="W38">
        <f t="shared" si="20"/>
        <v>12977.984613410954</v>
      </c>
      <c r="X38" s="1">
        <f t="shared" si="21"/>
        <v>6.1642853172541942E-6</v>
      </c>
      <c r="Z38">
        <f t="shared" si="22"/>
        <v>9.9036768761604403E+18</v>
      </c>
      <c r="AA38">
        <f t="shared" si="53"/>
        <v>1.8197096512954008E+20</v>
      </c>
      <c r="AB38">
        <f t="shared" si="23"/>
        <v>4.4238099625459126E-5</v>
      </c>
      <c r="AC38">
        <f>AB38+AC39</f>
        <v>6.6357149438188686E-5</v>
      </c>
      <c r="AD38">
        <f t="shared" si="24"/>
        <v>15069.966212630854</v>
      </c>
      <c r="AE38" s="1">
        <f t="shared" si="25"/>
        <v>1.7695239850183654E-6</v>
      </c>
      <c r="AG38">
        <f t="shared" si="26"/>
        <v>1.118444887389176E+19</v>
      </c>
      <c r="AH38">
        <f t="shared" si="54"/>
        <v>2.0550397407686086E+20</v>
      </c>
      <c r="AI38">
        <f t="shared" si="27"/>
        <v>4.9959097992189213E-5</v>
      </c>
      <c r="AJ38">
        <f>AI38+AJ39</f>
        <v>7.4938646988283823E-5</v>
      </c>
      <c r="AK38">
        <f t="shared" si="28"/>
        <v>13344.249465250468</v>
      </c>
      <c r="AL38" s="1">
        <f t="shared" si="29"/>
        <v>5.9950917590627057E-6</v>
      </c>
      <c r="AN38">
        <f t="shared" si="30"/>
        <v>1.0454633215078015E+19</v>
      </c>
      <c r="AO38">
        <f t="shared" si="55"/>
        <v>1.9209428175130955E+20</v>
      </c>
      <c r="AP38">
        <f t="shared" si="31"/>
        <v>4.6699131191319657E-5</v>
      </c>
      <c r="AQ38">
        <f>AP38+AQ39</f>
        <v>7.0048696786979492E-5</v>
      </c>
      <c r="AR38">
        <f t="shared" si="32"/>
        <v>14275.783074752047</v>
      </c>
      <c r="AS38" s="1">
        <f t="shared" si="33"/>
        <v>1.6811687228875077E-5</v>
      </c>
      <c r="AU38">
        <f t="shared" si="34"/>
        <v>9.0033426146913075E+18</v>
      </c>
      <c r="AV38">
        <f t="shared" si="56"/>
        <v>1.6542815011776368E+20</v>
      </c>
      <c r="AW38">
        <f t="shared" si="35"/>
        <v>4.0216454204962828E-5</v>
      </c>
      <c r="AX38">
        <f>AW38+AX39</f>
        <v>6.0324681307444245E-5</v>
      </c>
      <c r="AY38">
        <f t="shared" si="36"/>
        <v>16576.962833893944</v>
      </c>
      <c r="AZ38" s="1">
        <f t="shared" si="37"/>
        <v>4.8259745045955394E-6</v>
      </c>
      <c r="BB38">
        <f t="shared" si="38"/>
        <v>1.0066003986502582E+19</v>
      </c>
      <c r="BC38">
        <f t="shared" si="57"/>
        <v>1.8495357666917473E+20</v>
      </c>
      <c r="BD38">
        <f t="shared" si="39"/>
        <v>4.4963188192970284E-5</v>
      </c>
      <c r="BE38">
        <f>BD38+BE39</f>
        <v>6.7444782289455437E-5</v>
      </c>
      <c r="BF38">
        <f t="shared" si="40"/>
        <v>14826.9438502783</v>
      </c>
      <c r="BG38" s="1">
        <f t="shared" si="41"/>
        <v>1.7985275277188117E-6</v>
      </c>
      <c r="BI38">
        <f t="shared" si="42"/>
        <v>9.4091698935702139E+18</v>
      </c>
      <c r="BJ38">
        <f t="shared" si="58"/>
        <v>1.728848535761786E+20</v>
      </c>
      <c r="BK38">
        <f t="shared" si="43"/>
        <v>4.2029218072187695E-5</v>
      </c>
      <c r="BL38">
        <f>BK38+BL39</f>
        <v>6.3043827108281536E-5</v>
      </c>
      <c r="BM38">
        <f t="shared" si="44"/>
        <v>15861.981194168944</v>
      </c>
      <c r="BN38" s="1">
        <f t="shared" si="45"/>
        <v>5.0435061686625233E-6</v>
      </c>
      <c r="BP38">
        <f t="shared" si="46"/>
        <v>8.1030083532221768E+18</v>
      </c>
      <c r="BQ38">
        <f t="shared" si="59"/>
        <v>1.4888533510598728E+20</v>
      </c>
      <c r="BR38">
        <f t="shared" si="47"/>
        <v>3.619480878446655E-5</v>
      </c>
      <c r="BS38">
        <f>BR38+BS39</f>
        <v>5.4292213176699825E-5</v>
      </c>
      <c r="BT38">
        <f t="shared" si="48"/>
        <v>18418.847593215491</v>
      </c>
      <c r="BU38" s="1">
        <f t="shared" si="49"/>
        <v>1.4477923513786623E-6</v>
      </c>
    </row>
    <row r="39" spans="2:73" x14ac:dyDescent="0.35">
      <c r="B39" s="1">
        <f>Digitising!B39</f>
        <v>9.5999999999999908</v>
      </c>
      <c r="C39">
        <f>Digitising!E39</f>
        <v>2.0000000000000002E-5</v>
      </c>
      <c r="D39">
        <f t="shared" si="11"/>
        <v>2.0000000000000002E-5</v>
      </c>
      <c r="E39" s="2">
        <f t="shared" si="12"/>
        <v>49999.999999999993</v>
      </c>
      <c r="F39">
        <f t="shared" si="0"/>
        <v>3.1622776601682988E+23</v>
      </c>
      <c r="G39">
        <f t="shared" si="1"/>
        <v>6.324555320336598E+18</v>
      </c>
      <c r="H39" s="10">
        <f t="shared" si="50"/>
        <v>1.7086233309125637E+20</v>
      </c>
      <c r="I39" s="4">
        <f t="shared" si="13"/>
        <v>1</v>
      </c>
      <c r="J39" s="4"/>
      <c r="L39">
        <f t="shared" si="14"/>
        <v>8.689149672657239E+18</v>
      </c>
      <c r="M39">
        <f t="shared" si="51"/>
        <v>2.3474352115720415E+20</v>
      </c>
      <c r="N39">
        <f t="shared" si="15"/>
        <v>2.7477503895704074E-5</v>
      </c>
      <c r="O39">
        <f>N39</f>
        <v>2.7477503895704074E-5</v>
      </c>
      <c r="P39">
        <f t="shared" si="16"/>
        <v>36393.407632501272</v>
      </c>
      <c r="Q39" s="1">
        <f t="shared" si="17"/>
        <v>1.0991001558281632E-6</v>
      </c>
      <c r="S39">
        <f t="shared" si="18"/>
        <v>8.1221590623568323E+18</v>
      </c>
      <c r="T39">
        <f t="shared" si="52"/>
        <v>2.1942586898879732E+20</v>
      </c>
      <c r="U39">
        <f t="shared" si="19"/>
        <v>2.5684522155225816E-5</v>
      </c>
      <c r="V39">
        <f>U39</f>
        <v>2.5684522155225816E-5</v>
      </c>
      <c r="W39">
        <f t="shared" si="20"/>
        <v>38933.953840232854</v>
      </c>
      <c r="X39" s="1">
        <f t="shared" si="21"/>
        <v>3.0821426586270979E-6</v>
      </c>
      <c r="Z39">
        <f t="shared" si="22"/>
        <v>6.9946577086944492E+18</v>
      </c>
      <c r="AA39">
        <f t="shared" si="53"/>
        <v>1.8896562283823451E+20</v>
      </c>
      <c r="AB39">
        <f t="shared" si="23"/>
        <v>2.2119049812729563E-5</v>
      </c>
      <c r="AC39">
        <f>AB39</f>
        <v>2.2119049812729563E-5</v>
      </c>
      <c r="AD39">
        <f t="shared" si="24"/>
        <v>45209.898637892562</v>
      </c>
      <c r="AE39" s="1">
        <f t="shared" si="25"/>
        <v>8.847619925091827E-7</v>
      </c>
      <c r="AG39">
        <f t="shared" si="26"/>
        <v>7.8992269751429437E+18</v>
      </c>
      <c r="AH39">
        <f t="shared" si="54"/>
        <v>2.1340320105200379E+20</v>
      </c>
      <c r="AI39">
        <f t="shared" si="27"/>
        <v>2.497954899609461E-5</v>
      </c>
      <c r="AJ39">
        <f>AI39</f>
        <v>2.497954899609461E-5</v>
      </c>
      <c r="AK39">
        <f t="shared" si="28"/>
        <v>40032.748395751398</v>
      </c>
      <c r="AL39" s="1">
        <f t="shared" si="29"/>
        <v>2.9975458795313533E-6</v>
      </c>
      <c r="AN39">
        <f t="shared" si="30"/>
        <v>7.3837809657789379E+18</v>
      </c>
      <c r="AO39">
        <f t="shared" si="55"/>
        <v>1.994780627170885E+20</v>
      </c>
      <c r="AP39">
        <f t="shared" si="31"/>
        <v>2.3349565595659832E-5</v>
      </c>
      <c r="AQ39">
        <f>AP39</f>
        <v>2.3349565595659832E-5</v>
      </c>
      <c r="AR39">
        <f t="shared" si="32"/>
        <v>42827.349224256141</v>
      </c>
      <c r="AS39" s="1">
        <f t="shared" si="33"/>
        <v>8.4058436144375383E-6</v>
      </c>
      <c r="AU39">
        <f t="shared" si="34"/>
        <v>6.3587797351767716E+18</v>
      </c>
      <c r="AV39">
        <f t="shared" si="56"/>
        <v>1.7178692985294045E+20</v>
      </c>
      <c r="AW39">
        <f t="shared" si="35"/>
        <v>2.0108227102481421E-5</v>
      </c>
      <c r="AX39">
        <f>AW39</f>
        <v>2.0108227102481421E-5</v>
      </c>
      <c r="AY39">
        <f t="shared" si="36"/>
        <v>49730.888501681817</v>
      </c>
      <c r="AZ39" s="1">
        <f t="shared" si="37"/>
        <v>2.4129872522977706E-6</v>
      </c>
      <c r="BB39">
        <f t="shared" si="38"/>
        <v>7.1093042776286484E+18</v>
      </c>
      <c r="BC39">
        <f t="shared" si="57"/>
        <v>1.9206288094680338E+20</v>
      </c>
      <c r="BD39">
        <f t="shared" si="39"/>
        <v>2.2481594096485146E-5</v>
      </c>
      <c r="BE39">
        <f>BD39</f>
        <v>2.2481594096485146E-5</v>
      </c>
      <c r="BF39">
        <f t="shared" si="40"/>
        <v>44480.831550834897</v>
      </c>
      <c r="BG39" s="1">
        <f t="shared" si="41"/>
        <v>8.9926376385940605E-7</v>
      </c>
      <c r="BI39">
        <f t="shared" si="42"/>
        <v>6.6454028692010435E+18</v>
      </c>
      <c r="BJ39">
        <f t="shared" si="58"/>
        <v>1.7953025644537964E+20</v>
      </c>
      <c r="BK39">
        <f t="shared" si="43"/>
        <v>2.1014609036093844E-5</v>
      </c>
      <c r="BL39">
        <f>BK39</f>
        <v>2.1014609036093844E-5</v>
      </c>
      <c r="BM39">
        <f t="shared" si="44"/>
        <v>47585.943582506836</v>
      </c>
      <c r="BN39" s="1">
        <f t="shared" si="45"/>
        <v>2.5217530843312612E-6</v>
      </c>
      <c r="BP39">
        <f t="shared" si="46"/>
        <v>5.722901761659093E+18</v>
      </c>
      <c r="BQ39">
        <f t="shared" si="59"/>
        <v>1.5460823686764639E+20</v>
      </c>
      <c r="BR39">
        <f t="shared" si="47"/>
        <v>1.8097404392233275E-5</v>
      </c>
      <c r="BS39">
        <f>BR39</f>
        <v>1.8097404392233275E-5</v>
      </c>
      <c r="BT39">
        <f t="shared" si="48"/>
        <v>55256.542779646479</v>
      </c>
      <c r="BU39" s="1">
        <f t="shared" si="49"/>
        <v>7.2389617568933115E-7</v>
      </c>
    </row>
    <row r="44" spans="2:73" x14ac:dyDescent="0.35">
      <c r="C44" s="3" t="s">
        <v>49</v>
      </c>
      <c r="D44" t="s">
        <v>50</v>
      </c>
      <c r="E44" t="s">
        <v>51</v>
      </c>
      <c r="G44" t="s">
        <v>52</v>
      </c>
    </row>
    <row r="45" spans="2:73" x14ac:dyDescent="0.35">
      <c r="C45" t="str">
        <f>'Rate and area inputs'!AB2</f>
        <v>ESR-U+A-U</v>
      </c>
      <c r="D45" s="18">
        <f>'Rate and area inputs'!AB5</f>
        <v>2.3474352115720418E+20</v>
      </c>
      <c r="E45">
        <f>'Rate and area inputs'!AC5</f>
        <v>4.0000000000000008E-2</v>
      </c>
      <c r="G45" s="11">
        <f>D45/H$39</f>
        <v>1.3738751947852035</v>
      </c>
      <c r="H45">
        <f>E45*G45</f>
        <v>5.4955007791408148E-2</v>
      </c>
      <c r="J45" s="23"/>
    </row>
    <row r="46" spans="2:73" x14ac:dyDescent="0.35">
      <c r="C46" t="str">
        <f>'Rate and area inputs'!AD2</f>
        <v>ESR-U+A-P</v>
      </c>
      <c r="D46" s="18">
        <f>'Rate and area inputs'!AD5</f>
        <v>2.1942586898879735E+20</v>
      </c>
      <c r="E46">
        <f>'Rate and area inputs'!AE5</f>
        <v>0.12</v>
      </c>
      <c r="G46" s="11">
        <f t="shared" ref="G46:G53" si="60">D46/H$39</f>
        <v>1.2842261077612906</v>
      </c>
      <c r="H46">
        <f t="shared" ref="H46:H53" si="61">E46*G46</f>
        <v>0.15410713293135486</v>
      </c>
      <c r="J46" s="23"/>
    </row>
    <row r="47" spans="2:73" x14ac:dyDescent="0.35">
      <c r="C47" t="str">
        <f>'Rate and area inputs'!AF2</f>
        <v>ESR-U+A-L</v>
      </c>
      <c r="D47" s="18">
        <f>'Rate and area inputs'!AF5</f>
        <v>1.8896562283823451E+20</v>
      </c>
      <c r="E47">
        <f>'Rate and area inputs'!AG5</f>
        <v>4.0000000000000008E-2</v>
      </c>
      <c r="G47" s="11">
        <f t="shared" si="60"/>
        <v>1.1059524906364782</v>
      </c>
      <c r="H47">
        <f t="shared" si="61"/>
        <v>4.4238099625459132E-2</v>
      </c>
      <c r="J47" s="23"/>
    </row>
    <row r="48" spans="2:73" x14ac:dyDescent="0.35">
      <c r="C48" t="str">
        <f>'Rate and area inputs'!AH2</f>
        <v>ESR-P+A-U</v>
      </c>
      <c r="D48" s="18">
        <f>'Rate and area inputs'!AH5</f>
        <v>2.1340320105200376E+20</v>
      </c>
      <c r="E48">
        <f>'Rate and area inputs'!AI5</f>
        <v>0.12</v>
      </c>
      <c r="G48" s="11">
        <f t="shared" si="60"/>
        <v>1.2489774498047304</v>
      </c>
      <c r="H48">
        <f t="shared" si="61"/>
        <v>0.14987729397656763</v>
      </c>
      <c r="J48" s="23"/>
    </row>
    <row r="49" spans="3:10" x14ac:dyDescent="0.35">
      <c r="C49" t="str">
        <f>'Rate and area inputs'!AJ2</f>
        <v>ESR-P+A-P</v>
      </c>
      <c r="D49" s="18">
        <f>'Rate and area inputs'!AJ5</f>
        <v>1.9947806271708846E+20</v>
      </c>
      <c r="E49">
        <f>'Rate and area inputs'!AK5</f>
        <v>0.36</v>
      </c>
      <c r="G49" s="11">
        <f t="shared" si="60"/>
        <v>1.1674782797829915</v>
      </c>
      <c r="H49">
        <f t="shared" si="61"/>
        <v>0.42029218072187691</v>
      </c>
      <c r="J49" s="23"/>
    </row>
    <row r="50" spans="3:10" x14ac:dyDescent="0.35">
      <c r="C50" t="str">
        <f>'Rate and area inputs'!AL2</f>
        <v>ESR-P+A-L</v>
      </c>
      <c r="D50" s="18">
        <f>'Rate and area inputs'!AL5</f>
        <v>1.7178692985294045E+20</v>
      </c>
      <c r="E50">
        <f>'Rate and area inputs'!AM5</f>
        <v>0.12</v>
      </c>
      <c r="G50" s="11">
        <f t="shared" si="60"/>
        <v>1.0054113551240709</v>
      </c>
      <c r="H50">
        <f t="shared" si="61"/>
        <v>0.1206493626148885</v>
      </c>
      <c r="J50" s="23"/>
    </row>
    <row r="51" spans="3:10" x14ac:dyDescent="0.35">
      <c r="C51" t="str">
        <f>'Rate and area inputs'!AN2</f>
        <v>ESR-L+A-U</v>
      </c>
      <c r="D51" s="18">
        <f>'Rate and area inputs'!AN5</f>
        <v>1.9206288094680338E+20</v>
      </c>
      <c r="E51">
        <f>'Rate and area inputs'!AO5</f>
        <v>4.0000000000000008E-2</v>
      </c>
      <c r="G51" s="11">
        <f t="shared" si="60"/>
        <v>1.1240797048242572</v>
      </c>
      <c r="H51">
        <f t="shared" si="61"/>
        <v>4.4963188192970301E-2</v>
      </c>
      <c r="J51" s="23"/>
    </row>
    <row r="52" spans="3:10" x14ac:dyDescent="0.35">
      <c r="C52" t="str">
        <f>'Rate and area inputs'!AP2</f>
        <v>ESR-L+A-P</v>
      </c>
      <c r="D52" s="18">
        <f>'Rate and area inputs'!AP5</f>
        <v>1.7953025644537961E+20</v>
      </c>
      <c r="E52">
        <f>'Rate and area inputs'!AQ5</f>
        <v>0.12</v>
      </c>
      <c r="G52" s="11">
        <f t="shared" si="60"/>
        <v>1.0507304518046923</v>
      </c>
      <c r="H52">
        <f t="shared" si="61"/>
        <v>0.12608765421656307</v>
      </c>
      <c r="J52" s="23"/>
    </row>
    <row r="53" spans="3:10" x14ac:dyDescent="0.35">
      <c r="C53" t="str">
        <f>'Rate and area inputs'!AR2</f>
        <v>ESR-L+A-L</v>
      </c>
      <c r="D53" s="18">
        <f>'Rate and area inputs'!AR5</f>
        <v>1.5460823686764639E+20</v>
      </c>
      <c r="E53">
        <f>'Rate and area inputs'!AS5</f>
        <v>4.0000000000000008E-2</v>
      </c>
      <c r="G53" s="11">
        <f t="shared" si="60"/>
        <v>0.9048702196116637</v>
      </c>
      <c r="H53">
        <f t="shared" si="61"/>
        <v>3.6194808784466556E-2</v>
      </c>
      <c r="J53" s="23"/>
    </row>
    <row r="54" spans="3:10" x14ac:dyDescent="0.35">
      <c r="E54">
        <f>SUM(E45:E53)</f>
        <v>1</v>
      </c>
      <c r="H54" s="11">
        <f>SUM(H45:H53)</f>
        <v>1.1513647288555551</v>
      </c>
      <c r="I54" t="s">
        <v>53</v>
      </c>
    </row>
  </sheetData>
  <mergeCells count="10">
    <mergeCell ref="AU1:AZ1"/>
    <mergeCell ref="BB1:BG1"/>
    <mergeCell ref="BI1:BN1"/>
    <mergeCell ref="BP1:BU1"/>
    <mergeCell ref="B1:I1"/>
    <mergeCell ref="L1:Q1"/>
    <mergeCell ref="S1:X1"/>
    <mergeCell ref="Z1:AE1"/>
    <mergeCell ref="AG1:AL1"/>
    <mergeCell ref="AN1:AS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DAD42-D9EF-4C59-B8B3-049D983728FB}">
  <dimension ref="B1:BU54"/>
  <sheetViews>
    <sheetView topLeftCell="A32" zoomScale="70" zoomScaleNormal="70" workbookViewId="0">
      <selection activeCell="G44" sqref="G44"/>
    </sheetView>
  </sheetViews>
  <sheetFormatPr defaultRowHeight="14.5" x14ac:dyDescent="0.35"/>
  <cols>
    <col min="2" max="2" width="11" bestFit="1" customWidth="1"/>
    <col min="3" max="3" width="17" customWidth="1"/>
    <col min="4" max="4" width="15" customWidth="1"/>
    <col min="5" max="5" width="28.453125" customWidth="1"/>
    <col min="6" max="6" width="12" bestFit="1" customWidth="1"/>
    <col min="7" max="7" width="14.6328125" customWidth="1"/>
    <col min="8" max="8" width="18.90625" bestFit="1" customWidth="1"/>
    <col min="9" max="10" width="18.90625" customWidth="1"/>
    <col min="12" max="12" width="12" customWidth="1"/>
    <col min="13" max="13" width="15.453125" customWidth="1"/>
    <col min="14" max="16" width="23.6328125" customWidth="1"/>
    <col min="17" max="17" width="31.36328125" customWidth="1"/>
    <col min="19" max="19" width="15.6328125" bestFit="1" customWidth="1"/>
    <col min="26" max="26" width="15.6328125" bestFit="1" customWidth="1"/>
    <col min="33" max="33" width="15.6328125" bestFit="1" customWidth="1"/>
    <col min="40" max="40" width="15.6328125" bestFit="1" customWidth="1"/>
    <col min="47" max="47" width="15.6328125" bestFit="1" customWidth="1"/>
    <col min="54" max="54" width="15.6328125" bestFit="1" customWidth="1"/>
    <col min="61" max="61" width="15.6328125" bestFit="1" customWidth="1"/>
    <col min="68" max="68" width="15.6328125" bestFit="1" customWidth="1"/>
  </cols>
  <sheetData>
    <row r="1" spans="2:73" x14ac:dyDescent="0.35">
      <c r="B1" s="36" t="s">
        <v>38</v>
      </c>
      <c r="C1" s="36"/>
      <c r="D1" s="36"/>
      <c r="E1" s="36"/>
      <c r="F1" s="36"/>
      <c r="G1" s="36"/>
      <c r="H1" s="36"/>
      <c r="I1" s="36"/>
      <c r="L1" s="36" t="str">
        <f>C45</f>
        <v>ESR-U+A-U</v>
      </c>
      <c r="M1" s="36"/>
      <c r="N1" s="36"/>
      <c r="O1" s="36"/>
      <c r="P1" s="36"/>
      <c r="Q1" s="36"/>
      <c r="S1" s="35" t="str">
        <f>C46</f>
        <v>ESR-U+A-P</v>
      </c>
      <c r="T1" s="35"/>
      <c r="U1" s="35"/>
      <c r="V1" s="35"/>
      <c r="W1" s="35"/>
      <c r="X1" s="35"/>
      <c r="Z1" s="35" t="str">
        <f>C47</f>
        <v>ESR-U+A-L</v>
      </c>
      <c r="AA1" s="35"/>
      <c r="AB1" s="35"/>
      <c r="AC1" s="35"/>
      <c r="AD1" s="35"/>
      <c r="AE1" s="35"/>
      <c r="AG1" s="35" t="str">
        <f>C48</f>
        <v>ESR-P+A-U</v>
      </c>
      <c r="AH1" s="35"/>
      <c r="AI1" s="35"/>
      <c r="AJ1" s="35"/>
      <c r="AK1" s="35"/>
      <c r="AL1" s="35"/>
      <c r="AN1" s="35" t="str">
        <f>C49</f>
        <v>ESR-P+A-P</v>
      </c>
      <c r="AO1" s="35"/>
      <c r="AP1" s="35"/>
      <c r="AQ1" s="35"/>
      <c r="AR1" s="35"/>
      <c r="AS1" s="35"/>
      <c r="AU1" s="35" t="str">
        <f>C50</f>
        <v>ESR-P+A-L</v>
      </c>
      <c r="AV1" s="35"/>
      <c r="AW1" s="35"/>
      <c r="AX1" s="35"/>
      <c r="AY1" s="35"/>
      <c r="AZ1" s="35"/>
      <c r="BB1" s="35" t="str">
        <f>C51</f>
        <v>ESR-L+A-U</v>
      </c>
      <c r="BC1" s="35"/>
      <c r="BD1" s="35"/>
      <c r="BE1" s="35"/>
      <c r="BF1" s="35"/>
      <c r="BG1" s="35"/>
      <c r="BI1" s="35" t="str">
        <f>C52</f>
        <v>ESR-L+A-P</v>
      </c>
      <c r="BJ1" s="35"/>
      <c r="BK1" s="35"/>
      <c r="BL1" s="35"/>
      <c r="BM1" s="35"/>
      <c r="BN1" s="35"/>
      <c r="BP1" s="35" t="str">
        <f>C53</f>
        <v>ESR-L+A-L</v>
      </c>
      <c r="BQ1" s="35"/>
      <c r="BR1" s="35"/>
      <c r="BS1" s="35"/>
      <c r="BT1" s="35"/>
      <c r="BU1" s="35"/>
    </row>
    <row r="2" spans="2:73" ht="75" customHeight="1" x14ac:dyDescent="0.35">
      <c r="B2" s="5" t="s">
        <v>0</v>
      </c>
      <c r="C2" s="5" t="s">
        <v>1</v>
      </c>
      <c r="D2" s="5" t="s">
        <v>39</v>
      </c>
      <c r="E2" s="5" t="s">
        <v>40</v>
      </c>
      <c r="F2" s="5" t="s">
        <v>41</v>
      </c>
      <c r="G2" s="5" t="s">
        <v>42</v>
      </c>
      <c r="H2" s="5" t="s">
        <v>43</v>
      </c>
      <c r="I2" s="5" t="s">
        <v>44</v>
      </c>
      <c r="J2" s="5"/>
      <c r="L2" s="5" t="s">
        <v>45</v>
      </c>
      <c r="M2" s="5" t="s">
        <v>46</v>
      </c>
      <c r="N2" s="5" t="s">
        <v>39</v>
      </c>
      <c r="O2" s="5" t="s">
        <v>47</v>
      </c>
      <c r="P2" s="5" t="s">
        <v>40</v>
      </c>
      <c r="Q2" s="9" t="s">
        <v>48</v>
      </c>
      <c r="S2" s="5" t="s">
        <v>45</v>
      </c>
      <c r="T2" s="5" t="s">
        <v>46</v>
      </c>
      <c r="U2" s="5" t="s">
        <v>39</v>
      </c>
      <c r="V2" s="5" t="s">
        <v>47</v>
      </c>
      <c r="W2" s="5" t="s">
        <v>40</v>
      </c>
      <c r="X2" s="9" t="s">
        <v>48</v>
      </c>
      <c r="Z2" s="5" t="s">
        <v>45</v>
      </c>
      <c r="AA2" s="5" t="s">
        <v>46</v>
      </c>
      <c r="AB2" s="5" t="s">
        <v>39</v>
      </c>
      <c r="AC2" s="5" t="s">
        <v>47</v>
      </c>
      <c r="AD2" s="5" t="s">
        <v>40</v>
      </c>
      <c r="AE2" s="9" t="s">
        <v>48</v>
      </c>
      <c r="AG2" s="5" t="s">
        <v>45</v>
      </c>
      <c r="AH2" s="5" t="s">
        <v>46</v>
      </c>
      <c r="AI2" s="5" t="s">
        <v>39</v>
      </c>
      <c r="AJ2" s="5" t="s">
        <v>47</v>
      </c>
      <c r="AK2" s="5" t="s">
        <v>40</v>
      </c>
      <c r="AL2" s="9" t="s">
        <v>48</v>
      </c>
      <c r="AN2" s="5" t="s">
        <v>45</v>
      </c>
      <c r="AO2" s="5" t="s">
        <v>46</v>
      </c>
      <c r="AP2" s="5" t="s">
        <v>39</v>
      </c>
      <c r="AQ2" s="5" t="s">
        <v>47</v>
      </c>
      <c r="AR2" s="5" t="s">
        <v>40</v>
      </c>
      <c r="AS2" s="9" t="s">
        <v>48</v>
      </c>
      <c r="AU2" s="5" t="s">
        <v>45</v>
      </c>
      <c r="AV2" s="5" t="s">
        <v>46</v>
      </c>
      <c r="AW2" s="5" t="s">
        <v>39</v>
      </c>
      <c r="AX2" s="5" t="s">
        <v>47</v>
      </c>
      <c r="AY2" s="5" t="s">
        <v>40</v>
      </c>
      <c r="AZ2" s="9" t="s">
        <v>48</v>
      </c>
      <c r="BB2" s="5" t="s">
        <v>45</v>
      </c>
      <c r="BC2" s="5" t="s">
        <v>46</v>
      </c>
      <c r="BD2" s="5" t="s">
        <v>39</v>
      </c>
      <c r="BE2" s="5" t="s">
        <v>47</v>
      </c>
      <c r="BF2" s="5" t="s">
        <v>40</v>
      </c>
      <c r="BG2" s="9" t="s">
        <v>48</v>
      </c>
      <c r="BI2" s="5" t="s">
        <v>45</v>
      </c>
      <c r="BJ2" s="5" t="s">
        <v>46</v>
      </c>
      <c r="BK2" s="5" t="s">
        <v>39</v>
      </c>
      <c r="BL2" s="5" t="s">
        <v>47</v>
      </c>
      <c r="BM2" s="5" t="s">
        <v>40</v>
      </c>
      <c r="BN2" s="9" t="s">
        <v>48</v>
      </c>
      <c r="BP2" s="5" t="s">
        <v>45</v>
      </c>
      <c r="BQ2" s="5" t="s">
        <v>46</v>
      </c>
      <c r="BR2" s="5" t="s">
        <v>39</v>
      </c>
      <c r="BS2" s="5" t="s">
        <v>47</v>
      </c>
      <c r="BT2" s="5" t="s">
        <v>40</v>
      </c>
      <c r="BU2" s="9" t="s">
        <v>48</v>
      </c>
    </row>
    <row r="3" spans="2:73" x14ac:dyDescent="0.35">
      <c r="B3" s="1">
        <f>Digitising!B3</f>
        <v>6</v>
      </c>
      <c r="C3">
        <f>Digitising!F3</f>
        <v>0.11</v>
      </c>
      <c r="D3">
        <f>C3-C4</f>
        <v>2.0000000000000004E-2</v>
      </c>
      <c r="E3" s="2">
        <f>1/C3</f>
        <v>9.0909090909090917</v>
      </c>
      <c r="F3">
        <f t="shared" ref="F3:F36" si="0">10^(1.5*B3+9.1)</f>
        <v>1.2589254117941732E+18</v>
      </c>
      <c r="G3">
        <f t="shared" ref="G3:G36" si="1">F3*D3</f>
        <v>2.5178508235883468E+16</v>
      </c>
      <c r="H3">
        <f>G3</f>
        <v>2.5178508235883468E+16</v>
      </c>
      <c r="I3" s="4">
        <f t="shared" ref="I3:I35" si="2">H3/$H$36</f>
        <v>2.6573806582309758E-4</v>
      </c>
      <c r="J3" s="4"/>
      <c r="L3">
        <f>($D$45/$H$36)*$G3</f>
        <v>3.8146729227958224E+16</v>
      </c>
      <c r="M3">
        <f>L3</f>
        <v>3.8146729227958224E+16</v>
      </c>
      <c r="N3">
        <f>L3/$F3</f>
        <v>3.0301024088149067E-2</v>
      </c>
      <c r="O3">
        <f t="shared" ref="O3:O35" si="3">N3+O4</f>
        <v>0.16665563248481985</v>
      </c>
      <c r="P3">
        <f>1/O3</f>
        <v>6.0003972568469113</v>
      </c>
      <c r="Q3" s="1">
        <f t="shared" ref="Q3:Q36" si="4">N3*$E$45</f>
        <v>1.212040963525963E-3</v>
      </c>
      <c r="S3">
        <f>($D$46/$H$36)*$G3</f>
        <v>3.501886280681092E+16</v>
      </c>
      <c r="T3">
        <f>S3</f>
        <v>3.501886280681092E+16</v>
      </c>
      <c r="U3">
        <f>S3/$F3</f>
        <v>2.7816471475385785E-2</v>
      </c>
      <c r="V3">
        <f t="shared" ref="V3:V35" si="5">U3+V4</f>
        <v>0.15299059311462179</v>
      </c>
      <c r="W3">
        <f>1/V3</f>
        <v>6.5363495862179706</v>
      </c>
      <c r="X3" s="1">
        <f t="shared" ref="X3:X36" si="6">U3*$E$46</f>
        <v>3.3379765770462943E-3</v>
      </c>
      <c r="Z3">
        <f>($D$47/$H$36)*$G3</f>
        <v>3.0254993957013596E+16</v>
      </c>
      <c r="AA3">
        <f>Z3</f>
        <v>3.0254993957013596E+16</v>
      </c>
      <c r="AB3">
        <f>Z3/$F3</f>
        <v>2.4032395941468301E-2</v>
      </c>
      <c r="AC3">
        <f t="shared" ref="AC3:AC35" si="7">AB3+AC4</f>
        <v>0.13217817767807563</v>
      </c>
      <c r="AD3">
        <f>1/AC3</f>
        <v>7.5655453688848198</v>
      </c>
      <c r="AE3" s="1">
        <f t="shared" ref="AE3:AE36" si="8">AB3*$E$47</f>
        <v>9.6129583765873223E-4</v>
      </c>
      <c r="AG3">
        <f>($D$48/$H$36)*$G3</f>
        <v>3.4678844752689296E+16</v>
      </c>
      <c r="AH3">
        <f>AG3</f>
        <v>3.4678844752689296E+16</v>
      </c>
      <c r="AI3">
        <f>AG3/$F3</f>
        <v>2.7546385534680969E-2</v>
      </c>
      <c r="AJ3">
        <f t="shared" ref="AJ3:AJ35" si="9">AI3+AJ4</f>
        <v>0.15150512044074532</v>
      </c>
      <c r="AK3">
        <f>1/AJ3</f>
        <v>6.600436982531602</v>
      </c>
      <c r="AL3" s="1">
        <f t="shared" ref="AL3:AL36" si="10">AI3*$E$48</f>
        <v>3.3055662641617162E-3</v>
      </c>
      <c r="AN3">
        <f>($D$49/$H$36)*$G3</f>
        <v>3.1835329824373556E+16</v>
      </c>
      <c r="AO3">
        <f>AN3</f>
        <v>3.1835329824373556E+16</v>
      </c>
      <c r="AP3">
        <f>AN3/$F3</f>
        <v>2.5287701341259797E-2</v>
      </c>
      <c r="AQ3">
        <f t="shared" ref="AQ3:AQ35" si="11">AP3+AQ4</f>
        <v>0.13908235737692887</v>
      </c>
      <c r="AR3">
        <f>1/AQ3</f>
        <v>7.1899845448397688</v>
      </c>
      <c r="AS3" s="1">
        <f t="shared" ref="AS3:AS36" si="12">AP3*$E$49</f>
        <v>9.103572482853527E-3</v>
      </c>
      <c r="AU3">
        <f>($D$50/$H$36)*$G3</f>
        <v>2.7504539960921448E+16</v>
      </c>
      <c r="AV3">
        <f>AU3</f>
        <v>2.7504539960921448E+16</v>
      </c>
      <c r="AW3">
        <f>AU3/$F3</f>
        <v>2.184763267406209E-2</v>
      </c>
      <c r="AX3">
        <f t="shared" ref="AX3:AX35" si="13">AW3+AX4</f>
        <v>0.12016197970734147</v>
      </c>
      <c r="AY3">
        <f>1/AX3</f>
        <v>8.3220999057733032</v>
      </c>
      <c r="AZ3" s="1">
        <f t="shared" ref="AZ3:AZ36" si="14">AW3*$E$50</f>
        <v>2.6217159208874507E-3</v>
      </c>
      <c r="BB3">
        <f>($D$51/$H$36)*$G3</f>
        <v>3.121096027742036E+16</v>
      </c>
      <c r="BC3">
        <f>BB3</f>
        <v>3.121096027742036E+16</v>
      </c>
      <c r="BD3">
        <f>BB3/$F3</f>
        <v>2.4791746981212868E-2</v>
      </c>
      <c r="BE3">
        <f t="shared" ref="BE3:BE35" si="15">BD3+BE4</f>
        <v>0.13635460839667077</v>
      </c>
      <c r="BF3">
        <f>1/BE3</f>
        <v>7.3338188694795594</v>
      </c>
      <c r="BG3" s="1">
        <f t="shared" ref="BG3:BG36" si="16">BD3*$E$51</f>
        <v>9.9166987924851485E-4</v>
      </c>
      <c r="BI3">
        <f>($D$52/$H$36)*$G3</f>
        <v>2.86517968419362E+16</v>
      </c>
      <c r="BJ3">
        <f>BI3</f>
        <v>2.86517968419362E+16</v>
      </c>
      <c r="BK3">
        <f>BI3/$F3</f>
        <v>2.2758931207133817E-2</v>
      </c>
      <c r="BL3">
        <f t="shared" ref="BL3:BL35" si="17">BK3+BL4</f>
        <v>0.12517412163923597</v>
      </c>
      <c r="BM3">
        <f>1/BL3</f>
        <v>7.9888717164886334</v>
      </c>
      <c r="BN3" s="1">
        <f t="shared" ref="BN3:BN36" si="18">BK3*$E$52</f>
        <v>2.7310717448560578E-3</v>
      </c>
      <c r="BP3">
        <f>($D$53/$H$36)*$G3</f>
        <v>2.4754085964829304E+16</v>
      </c>
      <c r="BQ3">
        <f>BP3</f>
        <v>2.4754085964829304E+16</v>
      </c>
      <c r="BR3">
        <f>BP3/$F3</f>
        <v>1.9662869406655882E-2</v>
      </c>
      <c r="BS3">
        <f t="shared" ref="BS3:BS35" si="19">BR3+BS4</f>
        <v>0.1081457817366073</v>
      </c>
      <c r="BT3">
        <f>1/BS3</f>
        <v>9.2467776730814499</v>
      </c>
      <c r="BU3" s="1">
        <f t="shared" ref="BU3:BU36" si="20">BR3*$E$53</f>
        <v>7.8651477626623541E-4</v>
      </c>
    </row>
    <row r="4" spans="2:73" x14ac:dyDescent="0.35">
      <c r="B4" s="1">
        <f>Digitising!B4</f>
        <v>6.1</v>
      </c>
      <c r="C4">
        <f>Digitising!F4</f>
        <v>0.09</v>
      </c>
      <c r="D4">
        <f t="shared" ref="D4:D35" si="21">C4-C5</f>
        <v>1.999999999999999E-2</v>
      </c>
      <c r="E4" s="2">
        <f t="shared" ref="E4:E36" si="22">1/C4</f>
        <v>11.111111111111111</v>
      </c>
      <c r="F4">
        <f t="shared" si="0"/>
        <v>1.7782794100389286E+18</v>
      </c>
      <c r="G4">
        <f t="shared" si="1"/>
        <v>3.5565588200778556E+16</v>
      </c>
      <c r="H4">
        <f>H3+G4</f>
        <v>6.0744096436662024E+16</v>
      </c>
      <c r="I4" s="4">
        <f t="shared" si="2"/>
        <v>6.4110306083365492E-4</v>
      </c>
      <c r="J4" s="4"/>
      <c r="L4">
        <f t="shared" ref="L4:L36" si="23">($D$45/$H$36)*$G4</f>
        <v>5.3883687239049056E+16</v>
      </c>
      <c r="M4">
        <f>M3+L4</f>
        <v>9.203041646700728E+16</v>
      </c>
      <c r="N4">
        <f t="shared" ref="N4:N36" si="24">L4/$F4</f>
        <v>3.030102408814905E-2</v>
      </c>
      <c r="O4">
        <f t="shared" si="3"/>
        <v>0.13635460839667077</v>
      </c>
      <c r="P4">
        <f t="shared" ref="P4:P36" si="25">1/O4</f>
        <v>7.3338188694795594</v>
      </c>
      <c r="Q4" s="1">
        <f t="shared" si="4"/>
        <v>1.2120409635259623E-3</v>
      </c>
      <c r="S4">
        <f t="shared" ref="S4:S36" si="26">($D$46/$H$36)*$G4</f>
        <v>4.9465458484613688E+16</v>
      </c>
      <c r="T4">
        <f>T3+S4</f>
        <v>8.4484321291424608E+16</v>
      </c>
      <c r="U4">
        <f t="shared" ref="U4:U36" si="27">S4/$F4</f>
        <v>2.7816471475385768E-2</v>
      </c>
      <c r="V4">
        <f t="shared" si="5"/>
        <v>0.125174121639236</v>
      </c>
      <c r="W4">
        <f t="shared" ref="W4:W36" si="28">1/V4</f>
        <v>7.9888717164886316</v>
      </c>
      <c r="X4" s="1">
        <f t="shared" si="6"/>
        <v>3.3379765770462921E-3</v>
      </c>
      <c r="Z4">
        <f t="shared" ref="Z4:Z36" si="29">($D$47/$H$36)*$G4</f>
        <v>4.2736314876616168E+16</v>
      </c>
      <c r="AA4">
        <f>AA3+Z4</f>
        <v>7.299130883362976E+16</v>
      </c>
      <c r="AB4">
        <f t="shared" ref="AB4:AB36" si="30">Z4/$F4</f>
        <v>2.4032395941468287E-2</v>
      </c>
      <c r="AC4">
        <f t="shared" si="7"/>
        <v>0.10814578173660733</v>
      </c>
      <c r="AD4">
        <f t="shared" ref="AD4:AD36" si="31">1/AC4</f>
        <v>9.2467776730814482</v>
      </c>
      <c r="AE4" s="1">
        <f t="shared" si="8"/>
        <v>9.6129583765873169E-4</v>
      </c>
      <c r="AG4">
        <f t="shared" ref="AG4:AG36" si="32">($D$48/$H$36)*$G4</f>
        <v>4.898517021731732E+16</v>
      </c>
      <c r="AH4">
        <f>AH3+AG4</f>
        <v>8.3664014970006624E+16</v>
      </c>
      <c r="AI4">
        <f t="shared" ref="AI4:AI36" si="33">AG4/$F4</f>
        <v>2.7546385534680952E-2</v>
      </c>
      <c r="AJ4">
        <f t="shared" si="9"/>
        <v>0.12395873490606435</v>
      </c>
      <c r="AK4">
        <f t="shared" ref="AK4:AK36" si="34">1/AJ4</f>
        <v>8.0672007564275141</v>
      </c>
      <c r="AL4" s="1">
        <f t="shared" si="10"/>
        <v>3.305566264161714E-3</v>
      </c>
      <c r="AN4">
        <f t="shared" ref="AN4:AN36" si="35">($D$49/$H$36)*$G4</f>
        <v>4.4968598622376072E+16</v>
      </c>
      <c r="AO4">
        <f>AO3+AN4</f>
        <v>7.6803928446749632E+16</v>
      </c>
      <c r="AP4">
        <f t="shared" ref="AP4:AP36" si="36">AN4/$F4</f>
        <v>2.5287701341259784E-2</v>
      </c>
      <c r="AQ4">
        <f t="shared" si="11"/>
        <v>0.11379465603566907</v>
      </c>
      <c r="AR4">
        <f t="shared" ref="AR4:AR36" si="37">1/AQ4</f>
        <v>8.7877588881374962</v>
      </c>
      <c r="AS4" s="1">
        <f t="shared" si="12"/>
        <v>9.1035724828535218E-3</v>
      </c>
      <c r="AU4">
        <f t="shared" ref="AU4:AU36" si="38">($D$50/$H$36)*$G4</f>
        <v>3.8851195342378328E+16</v>
      </c>
      <c r="AV4">
        <f>AV3+AU4</f>
        <v>6.6355735303299776E+16</v>
      </c>
      <c r="AW4">
        <f t="shared" ref="AW4:AW36" si="39">AU4/$F4</f>
        <v>2.1847632674062076E-2</v>
      </c>
      <c r="AX4">
        <f t="shared" si="13"/>
        <v>9.8314347033279376E-2</v>
      </c>
      <c r="AY4">
        <f t="shared" ref="AY4:AY36" si="40">1/AX4</f>
        <v>10.171455440389593</v>
      </c>
      <c r="AZ4" s="1">
        <f t="shared" si="14"/>
        <v>2.6217159208874489E-3</v>
      </c>
      <c r="BB4">
        <f t="shared" ref="BB4:BB36" si="41">($D$51/$H$36)*$G4</f>
        <v>4.4086653195585584E+16</v>
      </c>
      <c r="BC4">
        <f>BC3+BB4</f>
        <v>7.5297613473005952E+16</v>
      </c>
      <c r="BD4">
        <f t="shared" ref="BD4:BD36" si="42">BB4/$F4</f>
        <v>2.4791746981212854E-2</v>
      </c>
      <c r="BE4">
        <f t="shared" si="15"/>
        <v>0.11156286141545789</v>
      </c>
      <c r="BF4">
        <f t="shared" ref="BF4:BF36" si="43">1/BE4</f>
        <v>8.9635563960305724</v>
      </c>
      <c r="BG4" s="1">
        <f t="shared" si="16"/>
        <v>9.9166987924851442E-4</v>
      </c>
      <c r="BI4">
        <f t="shared" ref="BI4:BI36" si="44">($D$52/$H$36)*$G4</f>
        <v>4.0471738760138464E+16</v>
      </c>
      <c r="BJ4">
        <f>BJ3+BI4</f>
        <v>6.9123535602074664E+16</v>
      </c>
      <c r="BK4">
        <f t="shared" ref="BK4:BK36" si="45">BI4/$F4</f>
        <v>2.2758931207133806E-2</v>
      </c>
      <c r="BL4">
        <f t="shared" si="17"/>
        <v>0.10241519043210216</v>
      </c>
      <c r="BM4">
        <f t="shared" ref="BM4:BM36" si="46">1/BL4</f>
        <v>9.7641765423749955</v>
      </c>
      <c r="BN4" s="1">
        <f t="shared" si="18"/>
        <v>2.7310717448560565E-3</v>
      </c>
      <c r="BP4">
        <f t="shared" ref="BP4:BP36" si="47">($D$53/$H$36)*$G4</f>
        <v>3.4966075808140492E+16</v>
      </c>
      <c r="BQ4">
        <f>BQ3+BP4</f>
        <v>5.9720161772969792E+16</v>
      </c>
      <c r="BR4">
        <f t="shared" ref="BR4:BR36" si="48">BP4/$F4</f>
        <v>1.9662869406655865E-2</v>
      </c>
      <c r="BS4">
        <f t="shared" si="19"/>
        <v>8.8482912329951424E-2</v>
      </c>
      <c r="BT4">
        <f t="shared" ref="BT4:BT36" si="49">1/BS4</f>
        <v>11.301617155988438</v>
      </c>
      <c r="BU4" s="1">
        <f t="shared" si="20"/>
        <v>7.8651477626623476E-4</v>
      </c>
    </row>
    <row r="5" spans="2:73" x14ac:dyDescent="0.35">
      <c r="B5" s="1">
        <f>Digitising!B5</f>
        <v>6.2</v>
      </c>
      <c r="C5">
        <f>Digitising!F5</f>
        <v>7.0000000000000007E-2</v>
      </c>
      <c r="D5">
        <f t="shared" si="21"/>
        <v>1.4000000000000005E-2</v>
      </c>
      <c r="E5" s="2">
        <f t="shared" si="22"/>
        <v>14.285714285714285</v>
      </c>
      <c r="F5">
        <f t="shared" si="0"/>
        <v>2.5118864315095849E+18</v>
      </c>
      <c r="G5">
        <f t="shared" si="1"/>
        <v>3.5166410041134204E+16</v>
      </c>
      <c r="H5">
        <f t="shared" ref="H5:H36" si="50">H4+G5</f>
        <v>9.5910506477796224E+16</v>
      </c>
      <c r="I5" s="4">
        <f t="shared" si="2"/>
        <v>1.0122550647063361E-3</v>
      </c>
      <c r="J5" s="4"/>
      <c r="L5">
        <f t="shared" si="23"/>
        <v>5.3278911887506728E+16</v>
      </c>
      <c r="M5">
        <f t="shared" ref="M5:M36" si="51">M4+L5</f>
        <v>1.4530932835451402E+17</v>
      </c>
      <c r="N5">
        <f t="shared" si="24"/>
        <v>2.1210716861704351E-2</v>
      </c>
      <c r="O5">
        <f t="shared" si="3"/>
        <v>0.10605358430852173</v>
      </c>
      <c r="P5">
        <f t="shared" si="25"/>
        <v>9.4291956893308591</v>
      </c>
      <c r="Q5" s="1">
        <f t="shared" si="4"/>
        <v>8.4842867446817427E-4</v>
      </c>
      <c r="S5">
        <f t="shared" si="26"/>
        <v>4.891027209004648E+16</v>
      </c>
      <c r="T5">
        <f t="shared" ref="T5:T36" si="52">T4+S5</f>
        <v>1.3339459338147109E+17</v>
      </c>
      <c r="U5">
        <f t="shared" si="27"/>
        <v>1.9471530032770055E-2</v>
      </c>
      <c r="V5">
        <f t="shared" si="5"/>
        <v>9.7357650163850229E-2</v>
      </c>
      <c r="W5">
        <f t="shared" si="28"/>
        <v>10.271406492628239</v>
      </c>
      <c r="X5" s="1">
        <f t="shared" si="6"/>
        <v>2.3365836039324064E-3</v>
      </c>
      <c r="Z5">
        <f t="shared" si="29"/>
        <v>4.2256654497428176E+16</v>
      </c>
      <c r="AA5">
        <f t="shared" ref="AA5:AA36" si="53">AA4+Z5</f>
        <v>1.1524796333105794E+17</v>
      </c>
      <c r="AB5">
        <f t="shared" si="30"/>
        <v>1.6822677159027813E-2</v>
      </c>
      <c r="AC5">
        <f t="shared" si="7"/>
        <v>8.4113385795139037E-2</v>
      </c>
      <c r="AD5">
        <f t="shared" si="31"/>
        <v>11.888714151104718</v>
      </c>
      <c r="AE5" s="1">
        <f t="shared" si="8"/>
        <v>6.7290708636111264E-4</v>
      </c>
      <c r="AG5">
        <f t="shared" si="32"/>
        <v>4.8435374443187936E+16</v>
      </c>
      <c r="AH5">
        <f t="shared" ref="AH5:AH36" si="54">AH4+AG5</f>
        <v>1.3209938941319456E+17</v>
      </c>
      <c r="AI5">
        <f t="shared" si="33"/>
        <v>1.9282469874276686E-2</v>
      </c>
      <c r="AJ5">
        <f t="shared" si="9"/>
        <v>9.6412349371383391E-2</v>
      </c>
      <c r="AK5">
        <f t="shared" si="34"/>
        <v>10.372115258263946</v>
      </c>
      <c r="AL5" s="1">
        <f t="shared" si="10"/>
        <v>2.3138963849132022E-3</v>
      </c>
      <c r="AN5">
        <f t="shared" si="35"/>
        <v>4.4463883718224064E+16</v>
      </c>
      <c r="AO5">
        <f t="shared" ref="AO5:AO36" si="55">AO4+AN5</f>
        <v>1.212678121649737E+17</v>
      </c>
      <c r="AP5">
        <f t="shared" si="36"/>
        <v>1.7701390938881862E-2</v>
      </c>
      <c r="AQ5">
        <f t="shared" si="11"/>
        <v>8.8506954694409293E-2</v>
      </c>
      <c r="AR5">
        <f t="shared" si="37"/>
        <v>11.298547141891063</v>
      </c>
      <c r="AS5" s="1">
        <f t="shared" si="12"/>
        <v>6.3725007379974701E-3</v>
      </c>
      <c r="AU5">
        <f t="shared" si="38"/>
        <v>3.8415140452207432E+16</v>
      </c>
      <c r="AV5">
        <f t="shared" ref="AV5:AV36" si="56">AV4+AU5</f>
        <v>1.047708757555072E+17</v>
      </c>
      <c r="AW5">
        <f t="shared" si="39"/>
        <v>1.5293342871843467E-2</v>
      </c>
      <c r="AX5">
        <f t="shared" si="13"/>
        <v>7.64667143592173E-2</v>
      </c>
      <c r="AY5">
        <f t="shared" si="40"/>
        <v>13.077585566215191</v>
      </c>
      <c r="AZ5" s="1">
        <f t="shared" si="14"/>
        <v>1.8352011446212159E-3</v>
      </c>
      <c r="BB5">
        <f t="shared" si="41"/>
        <v>4.3591836998869136E+16</v>
      </c>
      <c r="BC5">
        <f t="shared" ref="BC5:BC36" si="57">BC4+BB5</f>
        <v>1.1888945047187509E+17</v>
      </c>
      <c r="BD5">
        <f t="shared" si="42"/>
        <v>1.7354222886849013E-2</v>
      </c>
      <c r="BE5">
        <f t="shared" si="15"/>
        <v>8.6771114434245039E-2</v>
      </c>
      <c r="BF5">
        <f t="shared" si="43"/>
        <v>11.524572509182164</v>
      </c>
      <c r="BG5" s="1">
        <f t="shared" si="16"/>
        <v>6.9416891547396063E-4</v>
      </c>
      <c r="BI5">
        <f t="shared" si="44"/>
        <v>4.0017495346401656E+16</v>
      </c>
      <c r="BJ5">
        <f t="shared" ref="BJ5:BJ36" si="58">BJ4+BI5</f>
        <v>1.0914103094847632E+17</v>
      </c>
      <c r="BK5">
        <f t="shared" si="45"/>
        <v>1.5931251844993676E-2</v>
      </c>
      <c r="BL5">
        <f t="shared" si="17"/>
        <v>7.9656259224968357E-2</v>
      </c>
      <c r="BM5">
        <f t="shared" si="46"/>
        <v>12.553941268767851</v>
      </c>
      <c r="BN5" s="1">
        <f t="shared" si="18"/>
        <v>1.911750221399241E-3</v>
      </c>
      <c r="BP5">
        <f t="shared" si="47"/>
        <v>3.4573626406986688E+16</v>
      </c>
      <c r="BQ5">
        <f t="shared" ref="BQ5:BQ36" si="59">BQ4+BP5</f>
        <v>9.429378817995648E+16</v>
      </c>
      <c r="BR5">
        <f t="shared" si="48"/>
        <v>1.3764008584659119E-2</v>
      </c>
      <c r="BS5">
        <f t="shared" si="19"/>
        <v>6.8820042923295563E-2</v>
      </c>
      <c r="BT5">
        <f t="shared" si="49"/>
        <v>14.53065062912799</v>
      </c>
      <c r="BU5" s="1">
        <f t="shared" si="20"/>
        <v>5.5056034338636488E-4</v>
      </c>
    </row>
    <row r="6" spans="2:73" x14ac:dyDescent="0.35">
      <c r="B6" s="1">
        <f>Digitising!B6</f>
        <v>6.3</v>
      </c>
      <c r="C6">
        <f>Digitising!F6</f>
        <v>5.6000000000000001E-2</v>
      </c>
      <c r="D6">
        <f t="shared" si="21"/>
        <v>1.1000000000000003E-2</v>
      </c>
      <c r="E6" s="2">
        <f t="shared" si="22"/>
        <v>17.857142857142858</v>
      </c>
      <c r="F6">
        <f t="shared" si="0"/>
        <v>3.5481338923357563E+18</v>
      </c>
      <c r="G6">
        <f t="shared" si="1"/>
        <v>3.9029472815693328E+16</v>
      </c>
      <c r="H6">
        <f t="shared" si="50"/>
        <v>1.3493997929348955E+17</v>
      </c>
      <c r="I6" s="4">
        <f t="shared" si="2"/>
        <v>1.4241784606030109E-3</v>
      </c>
      <c r="J6" s="4"/>
      <c r="L6">
        <f t="shared" si="23"/>
        <v>5.9131649796804128E+16</v>
      </c>
      <c r="M6">
        <f t="shared" si="51"/>
        <v>2.0444097815131814E+17</v>
      </c>
      <c r="N6">
        <f t="shared" si="24"/>
        <v>1.666556324848199E-2</v>
      </c>
      <c r="O6">
        <f t="shared" si="3"/>
        <v>8.4842867446817377E-2</v>
      </c>
      <c r="P6">
        <f t="shared" si="25"/>
        <v>11.786494611663576</v>
      </c>
      <c r="Q6" s="1">
        <f t="shared" si="4"/>
        <v>6.666225299392797E-4</v>
      </c>
      <c r="S6">
        <f t="shared" si="26"/>
        <v>5.4283110863853904E+16</v>
      </c>
      <c r="T6">
        <f t="shared" si="52"/>
        <v>1.8767770424532499E+17</v>
      </c>
      <c r="U6">
        <f t="shared" si="27"/>
        <v>1.5299059311462181E-2</v>
      </c>
      <c r="V6">
        <f t="shared" si="5"/>
        <v>7.7886120131080178E-2</v>
      </c>
      <c r="W6">
        <f t="shared" si="28"/>
        <v>12.839258115785301</v>
      </c>
      <c r="X6" s="1">
        <f t="shared" si="6"/>
        <v>1.8358871173754616E-3</v>
      </c>
      <c r="Z6">
        <f t="shared" si="29"/>
        <v>4.6898587204675776E+16</v>
      </c>
      <c r="AA6">
        <f t="shared" si="53"/>
        <v>1.621465505357337E+17</v>
      </c>
      <c r="AB6">
        <f t="shared" si="30"/>
        <v>1.3217817767807566E-2</v>
      </c>
      <c r="AC6">
        <f t="shared" si="7"/>
        <v>6.7290708636111224E-2</v>
      </c>
      <c r="AD6">
        <f t="shared" si="31"/>
        <v>14.860892688880899</v>
      </c>
      <c r="AE6" s="1">
        <f t="shared" si="8"/>
        <v>5.2871271071230268E-4</v>
      </c>
      <c r="AG6">
        <f t="shared" si="32"/>
        <v>5.3756045269821936E+16</v>
      </c>
      <c r="AH6">
        <f t="shared" si="54"/>
        <v>1.8585543468301651E+17</v>
      </c>
      <c r="AI6">
        <f t="shared" si="33"/>
        <v>1.5150512044074535E-2</v>
      </c>
      <c r="AJ6">
        <f t="shared" si="9"/>
        <v>7.7129879497106701E-2</v>
      </c>
      <c r="AK6">
        <f t="shared" si="34"/>
        <v>12.965144072829935</v>
      </c>
      <c r="AL6" s="1">
        <f t="shared" si="10"/>
        <v>1.8180614452889441E-3</v>
      </c>
      <c r="AN6">
        <f t="shared" si="35"/>
        <v>4.9348282603503544E+16</v>
      </c>
      <c r="AO6">
        <f t="shared" si="55"/>
        <v>1.7061609476847725E+17</v>
      </c>
      <c r="AP6">
        <f t="shared" si="36"/>
        <v>1.3908235737692891E-2</v>
      </c>
      <c r="AQ6">
        <f t="shared" si="11"/>
        <v>7.0805563755527434E-2</v>
      </c>
      <c r="AR6">
        <f t="shared" si="37"/>
        <v>14.123183927363829</v>
      </c>
      <c r="AS6" s="1">
        <f t="shared" si="12"/>
        <v>5.0069648655694408E-3</v>
      </c>
      <c r="AU6">
        <f t="shared" si="38"/>
        <v>4.2635079276977976E+16</v>
      </c>
      <c r="AV6">
        <f t="shared" si="56"/>
        <v>1.4740595503248518E+17</v>
      </c>
      <c r="AW6">
        <f t="shared" si="39"/>
        <v>1.201619797073415E-2</v>
      </c>
      <c r="AX6">
        <f t="shared" si="13"/>
        <v>6.1173371487373833E-2</v>
      </c>
      <c r="AY6">
        <f t="shared" si="40"/>
        <v>16.346981957768989</v>
      </c>
      <c r="AZ6" s="1">
        <f t="shared" si="14"/>
        <v>1.4419437564880981E-3</v>
      </c>
      <c r="BB6">
        <f t="shared" si="41"/>
        <v>4.8380440742839736E+16</v>
      </c>
      <c r="BC6">
        <f t="shared" si="57"/>
        <v>1.6726989121471482E+17</v>
      </c>
      <c r="BD6">
        <f t="shared" si="42"/>
        <v>1.3635460839667079E-2</v>
      </c>
      <c r="BE6">
        <f t="shared" si="15"/>
        <v>6.9416891547396026E-2</v>
      </c>
      <c r="BF6">
        <f t="shared" si="43"/>
        <v>14.405715636477705</v>
      </c>
      <c r="BG6" s="1">
        <f t="shared" si="16"/>
        <v>5.4541843358668326E-4</v>
      </c>
      <c r="BI6">
        <f t="shared" si="44"/>
        <v>4.4413454343153184E+16</v>
      </c>
      <c r="BJ6">
        <f t="shared" si="58"/>
        <v>1.535544852916295E+17</v>
      </c>
      <c r="BK6">
        <f t="shared" si="45"/>
        <v>1.2517412163923599E-2</v>
      </c>
      <c r="BL6">
        <f t="shared" si="17"/>
        <v>6.3725007379974677E-2</v>
      </c>
      <c r="BM6">
        <f t="shared" si="46"/>
        <v>15.692426585959815</v>
      </c>
      <c r="BN6" s="1">
        <f t="shared" si="18"/>
        <v>1.5020894596708319E-3</v>
      </c>
      <c r="BP6">
        <f t="shared" si="47"/>
        <v>3.8371571349280176E+16</v>
      </c>
      <c r="BQ6">
        <f t="shared" si="59"/>
        <v>1.3266535952923666E+17</v>
      </c>
      <c r="BR6">
        <f t="shared" si="48"/>
        <v>1.0814578173660735E-2</v>
      </c>
      <c r="BS6">
        <f t="shared" si="19"/>
        <v>5.5056034338636449E-2</v>
      </c>
      <c r="BT6">
        <f t="shared" si="49"/>
        <v>18.163313286409988</v>
      </c>
      <c r="BU6" s="1">
        <f t="shared" si="20"/>
        <v>4.325831269464295E-4</v>
      </c>
    </row>
    <row r="7" spans="2:73" x14ac:dyDescent="0.35">
      <c r="B7" s="1">
        <f>Digitising!B7</f>
        <v>6.4</v>
      </c>
      <c r="C7">
        <f>Digitising!F7</f>
        <v>4.4999999999999998E-2</v>
      </c>
      <c r="D7">
        <f t="shared" si="21"/>
        <v>6.9999999999999993E-3</v>
      </c>
      <c r="E7" s="2">
        <f t="shared" si="22"/>
        <v>22.222222222222221</v>
      </c>
      <c r="F7">
        <f t="shared" si="0"/>
        <v>5.0118723362727895E+18</v>
      </c>
      <c r="G7">
        <f t="shared" si="1"/>
        <v>3.5083106353909524E+16</v>
      </c>
      <c r="H7">
        <f t="shared" si="50"/>
        <v>1.7002308564739907E+17</v>
      </c>
      <c r="I7" s="4">
        <f t="shared" si="2"/>
        <v>1.7944512638291873E-3</v>
      </c>
      <c r="J7" s="4"/>
      <c r="L7">
        <f t="shared" si="23"/>
        <v>5.3152702535845392E+16</v>
      </c>
      <c r="M7">
        <f t="shared" si="51"/>
        <v>2.5759368068716352E+17</v>
      </c>
      <c r="N7">
        <f t="shared" si="24"/>
        <v>1.060535843085217E-2</v>
      </c>
      <c r="O7">
        <f t="shared" si="3"/>
        <v>6.8177304198335384E-2</v>
      </c>
      <c r="P7">
        <f t="shared" si="25"/>
        <v>14.667637738959119</v>
      </c>
      <c r="Q7" s="1">
        <f t="shared" si="4"/>
        <v>4.2421433723408692E-4</v>
      </c>
      <c r="S7">
        <f t="shared" si="26"/>
        <v>4.8794411358072488E+16</v>
      </c>
      <c r="T7">
        <f t="shared" si="52"/>
        <v>2.3647211560339747E+17</v>
      </c>
      <c r="U7">
        <f t="shared" si="27"/>
        <v>9.7357650163850205E-3</v>
      </c>
      <c r="V7">
        <f t="shared" si="5"/>
        <v>6.2587060819617998E-2</v>
      </c>
      <c r="W7">
        <f t="shared" si="28"/>
        <v>15.977743432977263</v>
      </c>
      <c r="X7" s="1">
        <f t="shared" si="6"/>
        <v>1.1682918019662023E-3</v>
      </c>
      <c r="Z7">
        <f t="shared" si="29"/>
        <v>4.2156555137689792E+16</v>
      </c>
      <c r="AA7">
        <f t="shared" si="53"/>
        <v>2.0430310567342349E+17</v>
      </c>
      <c r="AB7">
        <f t="shared" si="30"/>
        <v>8.411338579513903E-3</v>
      </c>
      <c r="AC7">
        <f t="shared" si="7"/>
        <v>5.4072890868303664E-2</v>
      </c>
      <c r="AD7">
        <f t="shared" si="31"/>
        <v>18.493555346162896</v>
      </c>
      <c r="AE7" s="1">
        <f t="shared" si="8"/>
        <v>3.3645354318055621E-4</v>
      </c>
      <c r="AG7">
        <f t="shared" si="32"/>
        <v>4.832063866895036E+16</v>
      </c>
      <c r="AH7">
        <f t="shared" si="54"/>
        <v>2.3417607335196688E+17</v>
      </c>
      <c r="AI7">
        <f t="shared" si="33"/>
        <v>9.6412349371383377E-3</v>
      </c>
      <c r="AJ7">
        <f t="shared" si="9"/>
        <v>6.1979367453032168E-2</v>
      </c>
      <c r="AK7">
        <f t="shared" si="34"/>
        <v>16.134401512855028</v>
      </c>
      <c r="AL7" s="1">
        <f t="shared" si="10"/>
        <v>1.1569481924566004E-3</v>
      </c>
      <c r="AN7">
        <f t="shared" si="35"/>
        <v>4.4358555780065896E+16</v>
      </c>
      <c r="AO7">
        <f t="shared" si="55"/>
        <v>2.1497465054854314E+17</v>
      </c>
      <c r="AP7">
        <f t="shared" si="36"/>
        <v>8.8506954694409275E-3</v>
      </c>
      <c r="AQ7">
        <f t="shared" si="11"/>
        <v>5.6897328017834536E-2</v>
      </c>
      <c r="AR7">
        <f t="shared" si="37"/>
        <v>17.575517776274992</v>
      </c>
      <c r="AS7" s="1">
        <f t="shared" si="12"/>
        <v>3.1862503689987338E-3</v>
      </c>
      <c r="AU7">
        <f t="shared" si="38"/>
        <v>3.832414103426344E+16</v>
      </c>
      <c r="AV7">
        <f t="shared" si="56"/>
        <v>1.8573009606674861E+17</v>
      </c>
      <c r="AW7">
        <f t="shared" si="39"/>
        <v>7.6466714359217283E-3</v>
      </c>
      <c r="AX7">
        <f t="shared" si="13"/>
        <v>4.9157173516639681E-2</v>
      </c>
      <c r="AY7">
        <f t="shared" si="40"/>
        <v>20.34291088077919</v>
      </c>
      <c r="AZ7" s="1">
        <f t="shared" si="14"/>
        <v>9.176005723106074E-4</v>
      </c>
      <c r="BB7">
        <f t="shared" si="41"/>
        <v>4.348857480205532E+16</v>
      </c>
      <c r="BC7">
        <f t="shared" si="57"/>
        <v>2.1075846601677014E+17</v>
      </c>
      <c r="BD7">
        <f t="shared" si="42"/>
        <v>8.6771114434245032E-3</v>
      </c>
      <c r="BE7">
        <f t="shared" si="15"/>
        <v>5.5781430707728952E-2</v>
      </c>
      <c r="BF7">
        <f t="shared" si="43"/>
        <v>17.927112792061145</v>
      </c>
      <c r="BG7" s="1">
        <f t="shared" si="16"/>
        <v>3.4708445773698021E-4</v>
      </c>
      <c r="BI7">
        <f t="shared" si="44"/>
        <v>3.9922700202059304E+16</v>
      </c>
      <c r="BJ7">
        <f t="shared" si="58"/>
        <v>1.934771854936888E+17</v>
      </c>
      <c r="BK7">
        <f t="shared" si="45"/>
        <v>7.9656259224968346E-3</v>
      </c>
      <c r="BL7">
        <f t="shared" si="17"/>
        <v>5.1207595216051074E-2</v>
      </c>
      <c r="BM7">
        <f t="shared" si="46"/>
        <v>19.528353084749995</v>
      </c>
      <c r="BN7" s="1">
        <f t="shared" si="18"/>
        <v>9.5587511069962017E-4</v>
      </c>
      <c r="BP7">
        <f t="shared" si="47"/>
        <v>3.44917269308371E+16</v>
      </c>
      <c r="BQ7">
        <f t="shared" si="59"/>
        <v>1.6715708646007376E+17</v>
      </c>
      <c r="BR7">
        <f t="shared" si="48"/>
        <v>6.8820042923295561E-3</v>
      </c>
      <c r="BS7">
        <f t="shared" si="19"/>
        <v>4.4241456164975712E-2</v>
      </c>
      <c r="BT7">
        <f t="shared" si="49"/>
        <v>22.603234311976877</v>
      </c>
      <c r="BU7" s="1">
        <f t="shared" si="20"/>
        <v>2.7528017169318228E-4</v>
      </c>
    </row>
    <row r="8" spans="2:73" x14ac:dyDescent="0.35">
      <c r="B8" s="1">
        <f>Digitising!B8</f>
        <v>6.5</v>
      </c>
      <c r="C8">
        <f>Digitising!F8</f>
        <v>3.7999999999999999E-2</v>
      </c>
      <c r="D8">
        <f t="shared" si="21"/>
        <v>8.0000000000000002E-3</v>
      </c>
      <c r="E8" s="2">
        <f t="shared" si="22"/>
        <v>26.315789473684212</v>
      </c>
      <c r="F8">
        <f t="shared" si="0"/>
        <v>7.0794578438414121E+18</v>
      </c>
      <c r="G8">
        <f t="shared" si="1"/>
        <v>5.6635662750731296E+16</v>
      </c>
      <c r="H8">
        <f t="shared" si="50"/>
        <v>2.2665874839813037E+17</v>
      </c>
      <c r="I8" s="4">
        <f t="shared" si="2"/>
        <v>2.3921932481831107E-3</v>
      </c>
      <c r="J8" s="4"/>
      <c r="L8">
        <f t="shared" si="23"/>
        <v>8.5805929062909776E+16</v>
      </c>
      <c r="M8">
        <f t="shared" si="51"/>
        <v>3.4339960975007328E+17</v>
      </c>
      <c r="N8">
        <f t="shared" si="24"/>
        <v>1.2120409635259625E-2</v>
      </c>
      <c r="O8">
        <f t="shared" si="3"/>
        <v>5.7571945767483215E-2</v>
      </c>
      <c r="P8">
        <f t="shared" si="25"/>
        <v>17.369571006662113</v>
      </c>
      <c r="Q8" s="1">
        <f t="shared" si="4"/>
        <v>4.8481638541038509E-4</v>
      </c>
      <c r="S8">
        <f t="shared" si="26"/>
        <v>7.8770214869764288E+16</v>
      </c>
      <c r="T8">
        <f t="shared" si="52"/>
        <v>3.1524233047316173E+17</v>
      </c>
      <c r="U8">
        <f t="shared" si="27"/>
        <v>1.1126588590154311E-2</v>
      </c>
      <c r="V8">
        <f t="shared" si="5"/>
        <v>5.2851295803232973E-2</v>
      </c>
      <c r="W8">
        <f t="shared" si="28"/>
        <v>18.921011960104654</v>
      </c>
      <c r="X8" s="1">
        <f t="shared" si="6"/>
        <v>1.3351906308185172E-3</v>
      </c>
      <c r="Z8">
        <f t="shared" si="29"/>
        <v>6.8054533581652096E+16</v>
      </c>
      <c r="AA8">
        <f t="shared" si="53"/>
        <v>2.7235763925507558E+17</v>
      </c>
      <c r="AB8">
        <f t="shared" si="30"/>
        <v>9.6129583765873182E-3</v>
      </c>
      <c r="AC8">
        <f t="shared" si="7"/>
        <v>4.5661552288789764E-2</v>
      </c>
      <c r="AD8">
        <f t="shared" si="31"/>
        <v>21.900262909929744</v>
      </c>
      <c r="AE8" s="1">
        <f t="shared" si="8"/>
        <v>3.8451833506349283E-4</v>
      </c>
      <c r="AG8">
        <f t="shared" si="32"/>
        <v>7.8005390057190704E+16</v>
      </c>
      <c r="AH8">
        <f t="shared" si="54"/>
        <v>3.1218146340915757E+17</v>
      </c>
      <c r="AI8">
        <f t="shared" si="33"/>
        <v>1.1018554213872385E-2</v>
      </c>
      <c r="AJ8">
        <f t="shared" si="9"/>
        <v>5.233813251589383E-2</v>
      </c>
      <c r="AK8">
        <f t="shared" si="34"/>
        <v>19.106528107328327</v>
      </c>
      <c r="AL8" s="1">
        <f t="shared" si="10"/>
        <v>1.322226505664686E-3</v>
      </c>
      <c r="AN8">
        <f t="shared" si="35"/>
        <v>7.1609286245240256E+16</v>
      </c>
      <c r="AO8">
        <f t="shared" si="55"/>
        <v>2.8658393679378339E+17</v>
      </c>
      <c r="AP8">
        <f t="shared" si="36"/>
        <v>1.0115080536503918E-2</v>
      </c>
      <c r="AQ8">
        <f t="shared" si="11"/>
        <v>4.8046632548393607E-2</v>
      </c>
      <c r="AR8">
        <f t="shared" si="37"/>
        <v>20.813113156115122</v>
      </c>
      <c r="AS8" s="1">
        <f t="shared" si="12"/>
        <v>3.6414289931414102E-3</v>
      </c>
      <c r="AU8">
        <f t="shared" si="38"/>
        <v>6.1867757801501904E+16</v>
      </c>
      <c r="AV8">
        <f t="shared" si="56"/>
        <v>2.475978538682505E+17</v>
      </c>
      <c r="AW8">
        <f t="shared" si="39"/>
        <v>8.7390530696248338E-3</v>
      </c>
      <c r="AX8">
        <f t="shared" si="13"/>
        <v>4.1510502080717951E-2</v>
      </c>
      <c r="AY8">
        <f t="shared" si="40"/>
        <v>24.090289200922726</v>
      </c>
      <c r="AZ8" s="1">
        <f t="shared" si="14"/>
        <v>1.04868636835498E-3</v>
      </c>
      <c r="BB8">
        <f t="shared" si="41"/>
        <v>7.0204851051471624E+16</v>
      </c>
      <c r="BC8">
        <f t="shared" si="57"/>
        <v>2.8096331706824176E+17</v>
      </c>
      <c r="BD8">
        <f t="shared" si="42"/>
        <v>9.916698792485145E-3</v>
      </c>
      <c r="BE8">
        <f t="shared" si="15"/>
        <v>4.7104319264304445E-2</v>
      </c>
      <c r="BF8">
        <f t="shared" si="43"/>
        <v>21.229475674809251</v>
      </c>
      <c r="BG8" s="1">
        <f t="shared" si="16"/>
        <v>3.9666795169940588E-4</v>
      </c>
      <c r="BI8">
        <f t="shared" si="44"/>
        <v>6.4448357620716232E+16</v>
      </c>
      <c r="BJ8">
        <f t="shared" si="58"/>
        <v>2.5792554311440502E+17</v>
      </c>
      <c r="BK8">
        <f t="shared" si="45"/>
        <v>9.1035724828535253E-3</v>
      </c>
      <c r="BL8">
        <f t="shared" si="17"/>
        <v>4.3241969293554242E-2</v>
      </c>
      <c r="BM8">
        <f t="shared" si="46"/>
        <v>23.125681284572359</v>
      </c>
      <c r="BN8" s="1">
        <f t="shared" si="18"/>
        <v>1.0924286979424229E-3</v>
      </c>
      <c r="BP8">
        <f t="shared" si="47"/>
        <v>5.5680982021351712E+16</v>
      </c>
      <c r="BQ8">
        <f t="shared" si="59"/>
        <v>2.2283806848142547E+17</v>
      </c>
      <c r="BR8">
        <f t="shared" si="48"/>
        <v>7.8651477626623511E-3</v>
      </c>
      <c r="BS8">
        <f t="shared" si="19"/>
        <v>3.7359451872646159E-2</v>
      </c>
      <c r="BT8">
        <f t="shared" si="49"/>
        <v>26.766988001025251</v>
      </c>
      <c r="BU8" s="1">
        <f t="shared" si="20"/>
        <v>3.1460591050649412E-4</v>
      </c>
    </row>
    <row r="9" spans="2:73" x14ac:dyDescent="0.35">
      <c r="B9" s="1">
        <f>Digitising!B9</f>
        <v>6.6</v>
      </c>
      <c r="C9">
        <f>Digitising!F9</f>
        <v>0.03</v>
      </c>
      <c r="D9">
        <f t="shared" si="21"/>
        <v>4.9999999999999975E-3</v>
      </c>
      <c r="E9" s="2">
        <f t="shared" si="22"/>
        <v>33.333333333333336</v>
      </c>
      <c r="F9">
        <f t="shared" si="0"/>
        <v>1E+19</v>
      </c>
      <c r="G9">
        <f t="shared" si="1"/>
        <v>4.9999999999999976E+16</v>
      </c>
      <c r="H9">
        <f t="shared" si="50"/>
        <v>2.7665874839813034E+17</v>
      </c>
      <c r="I9" s="4">
        <f t="shared" si="2"/>
        <v>2.9199013699938727E-3</v>
      </c>
      <c r="J9" s="4"/>
      <c r="L9">
        <f t="shared" si="23"/>
        <v>7.5752560220372624E+16</v>
      </c>
      <c r="M9">
        <f t="shared" si="51"/>
        <v>4.1915216997044589E+17</v>
      </c>
      <c r="N9">
        <f t="shared" si="24"/>
        <v>7.5752560220372625E-3</v>
      </c>
      <c r="O9">
        <f t="shared" si="3"/>
        <v>4.5451536132223594E-2</v>
      </c>
      <c r="P9">
        <f t="shared" si="25"/>
        <v>22.001456608438676</v>
      </c>
      <c r="Q9" s="1">
        <f t="shared" si="4"/>
        <v>3.0301024088149058E-4</v>
      </c>
      <c r="S9">
        <f t="shared" si="26"/>
        <v>6.9541178688464408E+16</v>
      </c>
      <c r="T9">
        <f t="shared" si="52"/>
        <v>3.8478350916162611E+17</v>
      </c>
      <c r="U9">
        <f t="shared" si="27"/>
        <v>6.9541178688464411E-3</v>
      </c>
      <c r="V9">
        <f t="shared" si="5"/>
        <v>4.1724707213078666E-2</v>
      </c>
      <c r="W9">
        <f t="shared" si="28"/>
        <v>23.966615149465895</v>
      </c>
      <c r="X9" s="1">
        <f t="shared" si="6"/>
        <v>8.3449414426157293E-4</v>
      </c>
      <c r="Z9">
        <f t="shared" si="29"/>
        <v>6.0080989853670712E+16</v>
      </c>
      <c r="AA9">
        <f t="shared" si="53"/>
        <v>3.324386291087463E+17</v>
      </c>
      <c r="AB9">
        <f t="shared" si="30"/>
        <v>6.0080989853670708E-3</v>
      </c>
      <c r="AC9">
        <f t="shared" si="7"/>
        <v>3.6048593912202442E-2</v>
      </c>
      <c r="AD9">
        <f t="shared" si="31"/>
        <v>27.740333019244343</v>
      </c>
      <c r="AE9" s="1">
        <f t="shared" si="8"/>
        <v>2.4032395941468287E-4</v>
      </c>
      <c r="AG9">
        <f t="shared" si="32"/>
        <v>6.8865963836702384E+16</v>
      </c>
      <c r="AH9">
        <f t="shared" si="54"/>
        <v>3.8104742724585997E+17</v>
      </c>
      <c r="AI9">
        <f t="shared" si="33"/>
        <v>6.886596383670238E-3</v>
      </c>
      <c r="AJ9">
        <f t="shared" si="9"/>
        <v>4.1319578302021445E-2</v>
      </c>
      <c r="AK9">
        <f t="shared" si="34"/>
        <v>24.201602269282546</v>
      </c>
      <c r="AL9" s="1">
        <f t="shared" si="10"/>
        <v>8.263915660404285E-4</v>
      </c>
      <c r="AN9">
        <f t="shared" si="35"/>
        <v>6.3219253353149456E+16</v>
      </c>
      <c r="AO9">
        <f t="shared" si="55"/>
        <v>3.4980319014693286E+17</v>
      </c>
      <c r="AP9">
        <f t="shared" si="36"/>
        <v>6.3219253353149459E-3</v>
      </c>
      <c r="AQ9">
        <f t="shared" si="11"/>
        <v>3.7931552011889691E-2</v>
      </c>
      <c r="AR9">
        <f t="shared" si="37"/>
        <v>26.363276664412485</v>
      </c>
      <c r="AS9" s="1">
        <f t="shared" si="12"/>
        <v>2.2758931207133805E-3</v>
      </c>
      <c r="AU9">
        <f t="shared" si="38"/>
        <v>5.4619081685155184E+16</v>
      </c>
      <c r="AV9">
        <f t="shared" si="56"/>
        <v>3.022169355534057E+17</v>
      </c>
      <c r="AW9">
        <f t="shared" si="39"/>
        <v>5.4619081685155181E-3</v>
      </c>
      <c r="AX9">
        <f t="shared" si="13"/>
        <v>3.2771449011093121E-2</v>
      </c>
      <c r="AY9">
        <f t="shared" si="40"/>
        <v>30.514366321168787</v>
      </c>
      <c r="AZ9" s="1">
        <f t="shared" si="14"/>
        <v>6.5542898022186212E-4</v>
      </c>
      <c r="BB9">
        <f t="shared" si="41"/>
        <v>6.1979367453032136E+16</v>
      </c>
      <c r="BC9">
        <f t="shared" si="57"/>
        <v>3.4294268452127392E+17</v>
      </c>
      <c r="BD9">
        <f t="shared" si="42"/>
        <v>6.1979367453032135E-3</v>
      </c>
      <c r="BE9">
        <f t="shared" si="15"/>
        <v>3.7187620471819297E-2</v>
      </c>
      <c r="BF9">
        <f t="shared" si="43"/>
        <v>26.890669188091721</v>
      </c>
      <c r="BG9" s="1">
        <f t="shared" si="16"/>
        <v>2.479174698121286E-4</v>
      </c>
      <c r="BI9">
        <f t="shared" si="44"/>
        <v>5.6897328017834512E+16</v>
      </c>
      <c r="BJ9">
        <f t="shared" si="58"/>
        <v>3.1482287113223955E+17</v>
      </c>
      <c r="BK9">
        <f t="shared" si="45"/>
        <v>5.6897328017834516E-3</v>
      </c>
      <c r="BL9">
        <f t="shared" si="17"/>
        <v>3.4138396810700716E-2</v>
      </c>
      <c r="BM9">
        <f t="shared" si="46"/>
        <v>29.292529627124988</v>
      </c>
      <c r="BN9" s="1">
        <f t="shared" si="18"/>
        <v>6.8276793621401411E-4</v>
      </c>
      <c r="BP9">
        <f t="shared" si="47"/>
        <v>4.9157173516639664E+16</v>
      </c>
      <c r="BQ9">
        <f t="shared" si="59"/>
        <v>2.7199524199806515E+17</v>
      </c>
      <c r="BR9">
        <f t="shared" si="48"/>
        <v>4.9157173516639662E-3</v>
      </c>
      <c r="BS9">
        <f t="shared" si="19"/>
        <v>2.9494304109983809E-2</v>
      </c>
      <c r="BT9">
        <f t="shared" si="49"/>
        <v>33.904851467965315</v>
      </c>
      <c r="BU9" s="1">
        <f t="shared" si="20"/>
        <v>1.9662869406655869E-4</v>
      </c>
    </row>
    <row r="10" spans="2:73" x14ac:dyDescent="0.35">
      <c r="B10" s="1">
        <f>Digitising!B10</f>
        <v>6.7</v>
      </c>
      <c r="C10">
        <f>Digitising!F10</f>
        <v>2.5000000000000001E-2</v>
      </c>
      <c r="D10">
        <f t="shared" si="21"/>
        <v>3.0000000000000027E-3</v>
      </c>
      <c r="E10" s="2">
        <f t="shared" si="22"/>
        <v>40</v>
      </c>
      <c r="F10">
        <f t="shared" si="0"/>
        <v>1.4125375446227569E+19</v>
      </c>
      <c r="G10">
        <f t="shared" si="1"/>
        <v>4.2376126338682744E+16</v>
      </c>
      <c r="H10">
        <f t="shared" si="50"/>
        <v>3.1903487473681306E+17</v>
      </c>
      <c r="I10" s="4">
        <f t="shared" si="2"/>
        <v>3.3671458907899095E-3</v>
      </c>
      <c r="J10" s="4"/>
      <c r="L10">
        <f t="shared" si="23"/>
        <v>6.4202001247543688E+16</v>
      </c>
      <c r="M10">
        <f t="shared" si="51"/>
        <v>4.8335417121798957E+17</v>
      </c>
      <c r="N10">
        <f t="shared" si="24"/>
        <v>4.5451536132223632E-3</v>
      </c>
      <c r="O10">
        <f t="shared" si="3"/>
        <v>3.7876280110186331E-2</v>
      </c>
      <c r="P10">
        <f t="shared" si="25"/>
        <v>26.401747930126408</v>
      </c>
      <c r="Q10" s="1">
        <f t="shared" si="4"/>
        <v>1.8180614452889456E-4</v>
      </c>
      <c r="S10">
        <f t="shared" si="26"/>
        <v>5.8937715476865624E+16</v>
      </c>
      <c r="T10">
        <f t="shared" si="52"/>
        <v>4.4372122463849171E+17</v>
      </c>
      <c r="U10">
        <f t="shared" si="27"/>
        <v>4.1724707213078704E-3</v>
      </c>
      <c r="V10">
        <f t="shared" si="5"/>
        <v>3.4770589344232224E-2</v>
      </c>
      <c r="W10">
        <f t="shared" si="28"/>
        <v>28.759938179359072</v>
      </c>
      <c r="X10" s="1">
        <f t="shared" si="6"/>
        <v>5.0069648655694438E-4</v>
      </c>
      <c r="Z10">
        <f t="shared" si="29"/>
        <v>5.0919992331845344E+16</v>
      </c>
      <c r="AA10">
        <f t="shared" si="53"/>
        <v>3.8335862144059162E+17</v>
      </c>
      <c r="AB10">
        <f t="shared" si="30"/>
        <v>3.6048593912202474E-3</v>
      </c>
      <c r="AC10">
        <f t="shared" si="7"/>
        <v>3.0040494926835373E-2</v>
      </c>
      <c r="AD10">
        <f t="shared" si="31"/>
        <v>33.288399623093206</v>
      </c>
      <c r="AE10" s="1">
        <f t="shared" si="8"/>
        <v>1.4419437564880993E-4</v>
      </c>
      <c r="AG10">
        <f t="shared" si="32"/>
        <v>5.8365455679585168E+16</v>
      </c>
      <c r="AH10">
        <f t="shared" si="54"/>
        <v>4.3941288292544512E+17</v>
      </c>
      <c r="AI10">
        <f t="shared" si="33"/>
        <v>4.1319578302021487E-3</v>
      </c>
      <c r="AJ10">
        <f t="shared" si="9"/>
        <v>3.4432981918351209E-2</v>
      </c>
      <c r="AK10">
        <f t="shared" si="34"/>
        <v>29.041922723139049</v>
      </c>
      <c r="AL10" s="1">
        <f t="shared" si="10"/>
        <v>4.9583493962425786E-4</v>
      </c>
      <c r="AN10">
        <f t="shared" si="35"/>
        <v>5.3579741342605104E+16</v>
      </c>
      <c r="AO10">
        <f t="shared" si="55"/>
        <v>4.0338293148953798E+17</v>
      </c>
      <c r="AP10">
        <f t="shared" si="36"/>
        <v>3.7931552011889725E-3</v>
      </c>
      <c r="AQ10">
        <f t="shared" si="11"/>
        <v>3.1609626676574742E-2</v>
      </c>
      <c r="AR10">
        <f t="shared" si="37"/>
        <v>31.635931997294986</v>
      </c>
      <c r="AS10" s="1">
        <f t="shared" si="12"/>
        <v>1.36553587242803E-3</v>
      </c>
      <c r="AU10">
        <f t="shared" si="38"/>
        <v>4.62909021198594E+16</v>
      </c>
      <c r="AV10">
        <f t="shared" si="56"/>
        <v>3.4850783767326509E+17</v>
      </c>
      <c r="AW10">
        <f t="shared" si="39"/>
        <v>3.2771449011093157E-3</v>
      </c>
      <c r="AX10">
        <f t="shared" si="13"/>
        <v>2.7309540842577605E-2</v>
      </c>
      <c r="AY10">
        <f t="shared" si="40"/>
        <v>36.617239585402537</v>
      </c>
      <c r="AZ10" s="1">
        <f t="shared" si="14"/>
        <v>3.9325738813311787E-4</v>
      </c>
      <c r="BB10">
        <f t="shared" si="41"/>
        <v>5.2528910111626648E+16</v>
      </c>
      <c r="BC10">
        <f t="shared" si="57"/>
        <v>3.9547159463290054E+17</v>
      </c>
      <c r="BD10">
        <f t="shared" si="42"/>
        <v>3.7187620471819333E-3</v>
      </c>
      <c r="BE10">
        <f t="shared" si="15"/>
        <v>3.098968372651608E-2</v>
      </c>
      <c r="BF10">
        <f t="shared" si="43"/>
        <v>32.268803025710064</v>
      </c>
      <c r="BG10" s="1">
        <f t="shared" si="16"/>
        <v>1.4875048188727735E-4</v>
      </c>
      <c r="BI10">
        <f t="shared" si="44"/>
        <v>4.8221767208344592E+16</v>
      </c>
      <c r="BJ10">
        <f t="shared" si="58"/>
        <v>3.6304463834058413E+17</v>
      </c>
      <c r="BK10">
        <f t="shared" si="45"/>
        <v>3.413839681070075E-3</v>
      </c>
      <c r="BL10">
        <f t="shared" si="17"/>
        <v>2.8448664008917265E-2</v>
      </c>
      <c r="BM10">
        <f t="shared" si="46"/>
        <v>35.151035552549985</v>
      </c>
      <c r="BN10" s="1">
        <f t="shared" si="18"/>
        <v>4.0966076172840898E-4</v>
      </c>
      <c r="BP10">
        <f t="shared" si="47"/>
        <v>4.1661811907873464E+16</v>
      </c>
      <c r="BQ10">
        <f t="shared" si="59"/>
        <v>3.1365705390593862E+17</v>
      </c>
      <c r="BR10">
        <f t="shared" si="48"/>
        <v>2.9494304109983845E-3</v>
      </c>
      <c r="BS10">
        <f t="shared" si="19"/>
        <v>2.4578586758319844E-2</v>
      </c>
      <c r="BT10">
        <f t="shared" si="49"/>
        <v>40.685821761558373</v>
      </c>
      <c r="BU10" s="1">
        <f t="shared" si="20"/>
        <v>1.179772164399354E-4</v>
      </c>
    </row>
    <row r="11" spans="2:73" x14ac:dyDescent="0.35">
      <c r="B11" s="1">
        <f>Digitising!B11</f>
        <v>6.8</v>
      </c>
      <c r="C11">
        <f>Digitising!F11</f>
        <v>2.1999999999999999E-2</v>
      </c>
      <c r="D11">
        <f t="shared" si="21"/>
        <v>4.0000000000000001E-3</v>
      </c>
      <c r="E11" s="2">
        <f t="shared" si="22"/>
        <v>45.45454545454546</v>
      </c>
      <c r="F11">
        <f t="shared" si="0"/>
        <v>1.9952623149688803E+19</v>
      </c>
      <c r="G11">
        <f t="shared" si="1"/>
        <v>7.9810492598755216E+16</v>
      </c>
      <c r="H11">
        <f t="shared" si="50"/>
        <v>3.9884536733556826E+17</v>
      </c>
      <c r="I11" s="4">
        <f t="shared" si="2"/>
        <v>4.2094787937915264E-3</v>
      </c>
      <c r="J11" s="4"/>
      <c r="L11">
        <f t="shared" si="23"/>
        <v>1.2091698293609621E+17</v>
      </c>
      <c r="M11">
        <f t="shared" si="51"/>
        <v>6.0427115415408576E+17</v>
      </c>
      <c r="N11">
        <f t="shared" si="24"/>
        <v>6.0602048176298124E-3</v>
      </c>
      <c r="O11">
        <f t="shared" si="3"/>
        <v>3.3331126496963966E-2</v>
      </c>
      <c r="P11">
        <f t="shared" si="25"/>
        <v>30.001986284234558</v>
      </c>
      <c r="Q11" s="1">
        <f t="shared" si="4"/>
        <v>2.4240819270519254E-4</v>
      </c>
      <c r="S11">
        <f t="shared" si="26"/>
        <v>1.1100231454048811E+17</v>
      </c>
      <c r="T11">
        <f t="shared" si="52"/>
        <v>5.5472353917897984E+17</v>
      </c>
      <c r="U11">
        <f t="shared" si="27"/>
        <v>5.5632942950771562E-3</v>
      </c>
      <c r="V11">
        <f t="shared" si="5"/>
        <v>3.0598118622924355E-2</v>
      </c>
      <c r="W11">
        <f t="shared" si="28"/>
        <v>32.681747931089852</v>
      </c>
      <c r="X11" s="1">
        <f t="shared" si="6"/>
        <v>6.6759531540925871E-4</v>
      </c>
      <c r="Z11">
        <f t="shared" si="29"/>
        <v>9.590186792084552E+16</v>
      </c>
      <c r="AA11">
        <f t="shared" si="53"/>
        <v>4.7926048936143712E+17</v>
      </c>
      <c r="AB11">
        <f t="shared" si="30"/>
        <v>4.80647918829366E-3</v>
      </c>
      <c r="AC11">
        <f t="shared" si="7"/>
        <v>2.6435635535615124E-2</v>
      </c>
      <c r="AD11">
        <f t="shared" si="31"/>
        <v>37.827726844424106</v>
      </c>
      <c r="AE11" s="1">
        <f t="shared" si="8"/>
        <v>1.9225916753174644E-4</v>
      </c>
      <c r="AG11">
        <f t="shared" si="32"/>
        <v>1.0992452994190565E+17</v>
      </c>
      <c r="AH11">
        <f t="shared" si="54"/>
        <v>5.4933741286735078E+17</v>
      </c>
      <c r="AI11">
        <f t="shared" si="33"/>
        <v>5.5092771069361933E-3</v>
      </c>
      <c r="AJ11">
        <f t="shared" si="9"/>
        <v>3.030102408814906E-2</v>
      </c>
      <c r="AK11">
        <f t="shared" si="34"/>
        <v>33.002184912658016</v>
      </c>
      <c r="AL11" s="1">
        <f t="shared" si="10"/>
        <v>6.6111325283234313E-4</v>
      </c>
      <c r="AN11">
        <f t="shared" si="35"/>
        <v>1.0091119503680736E+17</v>
      </c>
      <c r="AO11">
        <f t="shared" si="55"/>
        <v>5.0429412652634534E+17</v>
      </c>
      <c r="AP11">
        <f t="shared" si="36"/>
        <v>5.057540268251959E-3</v>
      </c>
      <c r="AQ11">
        <f t="shared" si="11"/>
        <v>2.7816471475385771E-2</v>
      </c>
      <c r="AR11">
        <f t="shared" si="37"/>
        <v>35.949922724198849</v>
      </c>
      <c r="AS11" s="1">
        <f t="shared" si="12"/>
        <v>1.8207144965707051E-3</v>
      </c>
      <c r="AU11">
        <f t="shared" si="38"/>
        <v>8.7183516291677728E+16</v>
      </c>
      <c r="AV11">
        <f t="shared" si="56"/>
        <v>4.3569135396494285E+17</v>
      </c>
      <c r="AW11">
        <f t="shared" si="39"/>
        <v>4.3695265348124169E-3</v>
      </c>
      <c r="AX11">
        <f t="shared" si="13"/>
        <v>2.403239594146829E-2</v>
      </c>
      <c r="AY11">
        <f t="shared" si="40"/>
        <v>41.610499528866519</v>
      </c>
      <c r="AZ11" s="1">
        <f t="shared" si="14"/>
        <v>5.2434318417749002E-4</v>
      </c>
      <c r="BB11">
        <f t="shared" si="41"/>
        <v>9.8932076947715072E+16</v>
      </c>
      <c r="BC11">
        <f t="shared" si="57"/>
        <v>4.9440367158061562E+17</v>
      </c>
      <c r="BD11">
        <f t="shared" si="42"/>
        <v>4.9583493962425734E-3</v>
      </c>
      <c r="BE11">
        <f t="shared" si="15"/>
        <v>2.7270921679334148E-2</v>
      </c>
      <c r="BF11">
        <f t="shared" si="43"/>
        <v>36.669094347397802</v>
      </c>
      <c r="BG11" s="1">
        <f t="shared" si="16"/>
        <v>1.9833397584970296E-4</v>
      </c>
      <c r="BI11">
        <f t="shared" si="44"/>
        <v>9.0820075533126624E+16</v>
      </c>
      <c r="BJ11">
        <f t="shared" si="58"/>
        <v>4.5386471387371072E+17</v>
      </c>
      <c r="BK11">
        <f t="shared" si="45"/>
        <v>4.5517862414267635E-3</v>
      </c>
      <c r="BL11">
        <f t="shared" si="17"/>
        <v>2.5034824327847191E-2</v>
      </c>
      <c r="BM11">
        <f t="shared" si="46"/>
        <v>39.944358582443172</v>
      </c>
      <c r="BN11" s="1">
        <f t="shared" si="18"/>
        <v>5.4621434897121157E-4</v>
      </c>
      <c r="BP11">
        <f t="shared" si="47"/>
        <v>7.8465164662509952E+16</v>
      </c>
      <c r="BQ11">
        <f t="shared" si="59"/>
        <v>3.9212221856844858E+17</v>
      </c>
      <c r="BR11">
        <f t="shared" si="48"/>
        <v>3.9325738813311747E-3</v>
      </c>
      <c r="BS11">
        <f t="shared" si="19"/>
        <v>2.162915634732146E-2</v>
      </c>
      <c r="BT11">
        <f t="shared" si="49"/>
        <v>46.233888365407246</v>
      </c>
      <c r="BU11" s="1">
        <f t="shared" si="20"/>
        <v>1.5730295525324701E-4</v>
      </c>
    </row>
    <row r="12" spans="2:73" x14ac:dyDescent="0.35">
      <c r="B12" s="1">
        <f>Digitising!B12</f>
        <v>6.9</v>
      </c>
      <c r="C12">
        <f>Digitising!F12</f>
        <v>1.7999999999999999E-2</v>
      </c>
      <c r="D12">
        <f t="shared" si="21"/>
        <v>1.9999999999999983E-3</v>
      </c>
      <c r="E12" s="2">
        <f t="shared" si="22"/>
        <v>55.555555555555557</v>
      </c>
      <c r="F12">
        <f t="shared" si="0"/>
        <v>2.8183829312644907E+19</v>
      </c>
      <c r="G12">
        <f t="shared" si="1"/>
        <v>5.6367658625289768E+16</v>
      </c>
      <c r="H12">
        <f t="shared" si="50"/>
        <v>4.5521302596085805E+17</v>
      </c>
      <c r="I12" s="4">
        <f t="shared" si="2"/>
        <v>4.8043922190719648E-3</v>
      </c>
      <c r="J12" s="4"/>
      <c r="L12">
        <f t="shared" si="23"/>
        <v>8.5399889089873424E+16</v>
      </c>
      <c r="M12">
        <f t="shared" si="51"/>
        <v>6.8967104324395917E+17</v>
      </c>
      <c r="N12">
        <f t="shared" si="24"/>
        <v>3.0301024088149036E-3</v>
      </c>
      <c r="O12">
        <f t="shared" si="3"/>
        <v>2.7270921679334155E-2</v>
      </c>
      <c r="P12">
        <f t="shared" si="25"/>
        <v>36.669094347397795</v>
      </c>
      <c r="Q12" s="1">
        <f t="shared" si="4"/>
        <v>1.2120409635259616E-4</v>
      </c>
      <c r="S12">
        <f t="shared" si="26"/>
        <v>7.83974684142328E+16</v>
      </c>
      <c r="T12">
        <f t="shared" si="52"/>
        <v>6.3312100759321267E+17</v>
      </c>
      <c r="U12">
        <f t="shared" si="27"/>
        <v>2.7816471475385755E-3</v>
      </c>
      <c r="V12">
        <f t="shared" si="5"/>
        <v>2.5034824327847198E-2</v>
      </c>
      <c r="W12">
        <f t="shared" si="28"/>
        <v>39.944358582443158</v>
      </c>
      <c r="X12" s="1">
        <f t="shared" si="6"/>
        <v>3.3379765770462903E-4</v>
      </c>
      <c r="Z12">
        <f t="shared" si="29"/>
        <v>6.7732494518824208E+16</v>
      </c>
      <c r="AA12">
        <f t="shared" si="53"/>
        <v>5.4699298388026131E+17</v>
      </c>
      <c r="AB12">
        <f t="shared" si="30"/>
        <v>2.4032395941468274E-3</v>
      </c>
      <c r="AC12">
        <f t="shared" si="7"/>
        <v>2.1629156347321463E-2</v>
      </c>
      <c r="AD12">
        <f t="shared" si="31"/>
        <v>46.233888365407239</v>
      </c>
      <c r="AE12" s="1">
        <f t="shared" si="8"/>
        <v>9.6129583765873112E-5</v>
      </c>
      <c r="AG12">
        <f t="shared" si="32"/>
        <v>7.763626280897584E+16</v>
      </c>
      <c r="AH12">
        <f t="shared" si="54"/>
        <v>6.2697367567632666E+17</v>
      </c>
      <c r="AI12">
        <f t="shared" si="33"/>
        <v>2.7546385534680941E-3</v>
      </c>
      <c r="AJ12">
        <f t="shared" si="9"/>
        <v>2.4791746981212868E-2</v>
      </c>
      <c r="AK12">
        <f t="shared" si="34"/>
        <v>40.336003782137574</v>
      </c>
      <c r="AL12" s="1">
        <f t="shared" si="10"/>
        <v>3.3055662641617129E-4</v>
      </c>
      <c r="AN12">
        <f t="shared" si="35"/>
        <v>7.1270425831120712E+16</v>
      </c>
      <c r="AO12">
        <f t="shared" si="55"/>
        <v>5.7556455235746605E+17</v>
      </c>
      <c r="AP12">
        <f t="shared" si="36"/>
        <v>2.5287701341259773E-3</v>
      </c>
      <c r="AQ12">
        <f t="shared" si="11"/>
        <v>2.2758931207133813E-2</v>
      </c>
      <c r="AR12">
        <f t="shared" si="37"/>
        <v>43.938794440687481</v>
      </c>
      <c r="AS12" s="1">
        <f t="shared" si="12"/>
        <v>9.1035724828535179E-4</v>
      </c>
      <c r="AU12">
        <f t="shared" si="38"/>
        <v>6.1574995017112912E+16</v>
      </c>
      <c r="AV12">
        <f t="shared" si="56"/>
        <v>4.9726634898205574E+17</v>
      </c>
      <c r="AW12">
        <f t="shared" si="39"/>
        <v>2.1847632674062067E-3</v>
      </c>
      <c r="AX12">
        <f t="shared" si="13"/>
        <v>1.9662869406655875E-2</v>
      </c>
      <c r="AY12">
        <f t="shared" si="40"/>
        <v>50.857277201947966</v>
      </c>
      <c r="AZ12" s="1">
        <f t="shared" si="14"/>
        <v>2.6217159208874479E-4</v>
      </c>
      <c r="BB12">
        <f t="shared" si="41"/>
        <v>6.9872636528078248E+16</v>
      </c>
      <c r="BC12">
        <f t="shared" si="57"/>
        <v>5.6427630810869389E+17</v>
      </c>
      <c r="BD12">
        <f t="shared" si="42"/>
        <v>2.4791746981212845E-3</v>
      </c>
      <c r="BE12">
        <f t="shared" si="15"/>
        <v>2.2312572283091574E-2</v>
      </c>
      <c r="BF12">
        <f t="shared" si="43"/>
        <v>44.817781980152873</v>
      </c>
      <c r="BG12" s="1">
        <f t="shared" si="16"/>
        <v>9.9166987924851401E-5</v>
      </c>
      <c r="BI12">
        <f t="shared" si="44"/>
        <v>6.414338324800864E+16</v>
      </c>
      <c r="BJ12">
        <f t="shared" si="58"/>
        <v>5.1800809712171936E+17</v>
      </c>
      <c r="BK12">
        <f t="shared" si="45"/>
        <v>2.2758931207133796E-3</v>
      </c>
      <c r="BL12">
        <f t="shared" si="17"/>
        <v>2.0483038086420428E-2</v>
      </c>
      <c r="BM12">
        <f t="shared" si="46"/>
        <v>48.820882711874987</v>
      </c>
      <c r="BN12" s="1">
        <f t="shared" si="18"/>
        <v>2.7310717448560552E-4</v>
      </c>
      <c r="BP12">
        <f t="shared" si="47"/>
        <v>5.5417495515401624E+16</v>
      </c>
      <c r="BQ12">
        <f t="shared" si="59"/>
        <v>4.4753971408385018E+17</v>
      </c>
      <c r="BR12">
        <f t="shared" si="48"/>
        <v>1.966286940665586E-3</v>
      </c>
      <c r="BS12">
        <f t="shared" si="19"/>
        <v>1.7696582465990283E-2</v>
      </c>
      <c r="BT12">
        <f t="shared" si="49"/>
        <v>56.508085779942199</v>
      </c>
      <c r="BU12" s="1">
        <f t="shared" si="20"/>
        <v>7.8651477626623463E-5</v>
      </c>
    </row>
    <row r="13" spans="2:73" x14ac:dyDescent="0.35">
      <c r="B13" s="1">
        <f>Digitising!B13</f>
        <v>7</v>
      </c>
      <c r="C13">
        <f>Digitising!F13</f>
        <v>1.6E-2</v>
      </c>
      <c r="D13">
        <f t="shared" si="21"/>
        <v>2.5000000000000005E-3</v>
      </c>
      <c r="E13" s="2">
        <f t="shared" si="22"/>
        <v>62.5</v>
      </c>
      <c r="F13">
        <f t="shared" si="0"/>
        <v>3.9810717055349907E+19</v>
      </c>
      <c r="G13">
        <f t="shared" si="1"/>
        <v>9.9526792638374784E+16</v>
      </c>
      <c r="H13">
        <f t="shared" si="50"/>
        <v>5.5473981859923283E+17</v>
      </c>
      <c r="I13" s="4">
        <f t="shared" si="2"/>
        <v>5.8548141553328844E-3</v>
      </c>
      <c r="J13" s="4"/>
      <c r="L13">
        <f t="shared" si="23"/>
        <v>1.5078818705758054E+17</v>
      </c>
      <c r="M13">
        <f t="shared" si="51"/>
        <v>8.4045923030153971E+17</v>
      </c>
      <c r="N13">
        <f t="shared" si="24"/>
        <v>3.787628011018633E-3</v>
      </c>
      <c r="O13">
        <f t="shared" si="3"/>
        <v>2.424081927051925E-2</v>
      </c>
      <c r="P13">
        <f t="shared" si="25"/>
        <v>41.252731140822519</v>
      </c>
      <c r="Q13" s="1">
        <f t="shared" si="4"/>
        <v>1.5150512044074534E-4</v>
      </c>
      <c r="S13">
        <f t="shared" si="26"/>
        <v>1.3842420942309938E+17</v>
      </c>
      <c r="T13">
        <f t="shared" si="52"/>
        <v>7.7154521701631206E+17</v>
      </c>
      <c r="U13">
        <f t="shared" si="27"/>
        <v>3.4770589344232227E-3</v>
      </c>
      <c r="V13">
        <f t="shared" si="5"/>
        <v>2.2253177180308621E-2</v>
      </c>
      <c r="W13">
        <f t="shared" si="28"/>
        <v>44.937403405248553</v>
      </c>
      <c r="X13" s="1">
        <f t="shared" si="6"/>
        <v>4.1724707213078673E-4</v>
      </c>
      <c r="Z13">
        <f t="shared" si="29"/>
        <v>1.1959336437349174E+17</v>
      </c>
      <c r="AA13">
        <f t="shared" si="53"/>
        <v>6.6658634825375309E+17</v>
      </c>
      <c r="AB13">
        <f t="shared" si="30"/>
        <v>3.0040494926835376E-3</v>
      </c>
      <c r="AC13">
        <f t="shared" si="7"/>
        <v>1.9225916753174636E-2</v>
      </c>
      <c r="AD13">
        <f t="shared" si="31"/>
        <v>52.01312441108314</v>
      </c>
      <c r="AE13" s="1">
        <f t="shared" si="8"/>
        <v>1.2016197970734153E-4</v>
      </c>
      <c r="AG13">
        <f t="shared" si="32"/>
        <v>1.3708017005234597E+17</v>
      </c>
      <c r="AH13">
        <f t="shared" si="54"/>
        <v>7.6405384572867264E+17</v>
      </c>
      <c r="AI13">
        <f t="shared" si="33"/>
        <v>3.4432981918351216E-3</v>
      </c>
      <c r="AJ13">
        <f t="shared" si="9"/>
        <v>2.2037108427744773E-2</v>
      </c>
      <c r="AK13">
        <f t="shared" si="34"/>
        <v>45.378004254904766</v>
      </c>
      <c r="AL13" s="1">
        <f t="shared" si="10"/>
        <v>4.1319578302021458E-4</v>
      </c>
      <c r="AN13">
        <f t="shared" si="35"/>
        <v>1.2584019038463578E+17</v>
      </c>
      <c r="AO13">
        <f t="shared" si="55"/>
        <v>7.0140474274210176E+17</v>
      </c>
      <c r="AP13">
        <f t="shared" si="36"/>
        <v>3.1609626676574747E-3</v>
      </c>
      <c r="AQ13">
        <f t="shared" si="11"/>
        <v>2.0230161073007836E-2</v>
      </c>
      <c r="AR13">
        <f t="shared" si="37"/>
        <v>49.431143745773412</v>
      </c>
      <c r="AS13" s="1">
        <f t="shared" si="12"/>
        <v>1.1379465603566909E-3</v>
      </c>
      <c r="AU13">
        <f t="shared" si="38"/>
        <v>1.0872124033953794E+17</v>
      </c>
      <c r="AV13">
        <f t="shared" si="56"/>
        <v>6.0598758932159373E+17</v>
      </c>
      <c r="AW13">
        <f t="shared" si="39"/>
        <v>2.7309540842577612E-3</v>
      </c>
      <c r="AX13">
        <f t="shared" si="13"/>
        <v>1.7478106139249668E-2</v>
      </c>
      <c r="AY13">
        <f t="shared" si="40"/>
        <v>57.214436852191461</v>
      </c>
      <c r="AZ13" s="1">
        <f t="shared" si="14"/>
        <v>3.2771449011093133E-4</v>
      </c>
      <c r="BB13">
        <f t="shared" si="41"/>
        <v>1.2337215304711134E+17</v>
      </c>
      <c r="BC13">
        <f t="shared" si="57"/>
        <v>6.8764846115580518E+17</v>
      </c>
      <c r="BD13">
        <f t="shared" si="42"/>
        <v>3.0989683726516085E-3</v>
      </c>
      <c r="BE13">
        <f t="shared" si="15"/>
        <v>1.983339758497029E-2</v>
      </c>
      <c r="BF13">
        <f t="shared" si="43"/>
        <v>50.42000472767198</v>
      </c>
      <c r="BG13" s="1">
        <f t="shared" si="16"/>
        <v>1.2395873490606436E-4</v>
      </c>
      <c r="BI13">
        <f t="shared" si="44"/>
        <v>1.1325617134617219E+17</v>
      </c>
      <c r="BJ13">
        <f t="shared" si="58"/>
        <v>6.3126426846789158E+17</v>
      </c>
      <c r="BK13">
        <f t="shared" si="45"/>
        <v>2.8448664008917271E-3</v>
      </c>
      <c r="BL13">
        <f t="shared" si="17"/>
        <v>1.8207144965707051E-2</v>
      </c>
      <c r="BM13">
        <f t="shared" si="46"/>
        <v>54.923493050859349</v>
      </c>
      <c r="BN13" s="1">
        <f t="shared" si="18"/>
        <v>3.4138396810700722E-4</v>
      </c>
      <c r="BP13">
        <f t="shared" si="47"/>
        <v>9.7849116305584144E+16</v>
      </c>
      <c r="BQ13">
        <f t="shared" si="59"/>
        <v>5.453888303894343E+17</v>
      </c>
      <c r="BR13">
        <f t="shared" si="48"/>
        <v>2.4578586758319848E-3</v>
      </c>
      <c r="BS13">
        <f t="shared" si="19"/>
        <v>1.5730295525324699E-2</v>
      </c>
      <c r="BT13">
        <f t="shared" si="49"/>
        <v>63.571596502434964</v>
      </c>
      <c r="BU13" s="1">
        <f t="shared" si="20"/>
        <v>9.8314347033279413E-5</v>
      </c>
    </row>
    <row r="14" spans="2:73" x14ac:dyDescent="0.35">
      <c r="B14" s="1">
        <f>Digitising!B14</f>
        <v>7.1</v>
      </c>
      <c r="C14">
        <f>Digitising!F14</f>
        <v>1.35E-2</v>
      </c>
      <c r="D14">
        <f t="shared" si="21"/>
        <v>1.4999999999999996E-3</v>
      </c>
      <c r="E14" s="2">
        <f t="shared" si="22"/>
        <v>74.074074074074076</v>
      </c>
      <c r="F14">
        <f t="shared" si="0"/>
        <v>5.6234132519035085E+19</v>
      </c>
      <c r="G14">
        <f t="shared" si="1"/>
        <v>8.4351198778552608E+16</v>
      </c>
      <c r="H14">
        <f t="shared" si="50"/>
        <v>6.3909101737778547E+17</v>
      </c>
      <c r="I14" s="4">
        <f t="shared" si="2"/>
        <v>6.7450704089312098E-3</v>
      </c>
      <c r="J14" s="4"/>
      <c r="L14">
        <f t="shared" si="23"/>
        <v>1.2779638530265862E+17</v>
      </c>
      <c r="M14">
        <f t="shared" si="51"/>
        <v>9.682556156041984E+17</v>
      </c>
      <c r="N14">
        <f t="shared" si="24"/>
        <v>2.2725768066111794E-3</v>
      </c>
      <c r="O14">
        <f t="shared" si="3"/>
        <v>2.0453191259500618E-2</v>
      </c>
      <c r="P14">
        <f t="shared" si="25"/>
        <v>48.892125796530387</v>
      </c>
      <c r="Q14" s="1">
        <f t="shared" si="4"/>
        <v>9.09030722644472E-5</v>
      </c>
      <c r="S14">
        <f t="shared" si="26"/>
        <v>1.1731763573691021E+17</v>
      </c>
      <c r="T14">
        <f t="shared" si="52"/>
        <v>8.8886285275322227E+17</v>
      </c>
      <c r="U14">
        <f t="shared" si="27"/>
        <v>2.0862353606539326E-3</v>
      </c>
      <c r="V14">
        <f t="shared" si="5"/>
        <v>1.87761182458854E-2</v>
      </c>
      <c r="W14">
        <f t="shared" si="28"/>
        <v>53.259144776590873</v>
      </c>
      <c r="X14" s="1">
        <f t="shared" si="6"/>
        <v>2.5034824327847192E-4</v>
      </c>
      <c r="Z14">
        <f t="shared" si="29"/>
        <v>1.0135807035918366E+17</v>
      </c>
      <c r="AA14">
        <f t="shared" si="53"/>
        <v>7.679444186129367E+17</v>
      </c>
      <c r="AB14">
        <f t="shared" si="30"/>
        <v>1.8024296956101219E-3</v>
      </c>
      <c r="AC14">
        <f t="shared" si="7"/>
        <v>1.6221867260491098E-2</v>
      </c>
      <c r="AD14">
        <f t="shared" si="31"/>
        <v>61.645184487209654</v>
      </c>
      <c r="AE14" s="1">
        <f t="shared" si="8"/>
        <v>7.2097187824404898E-5</v>
      </c>
      <c r="AG14">
        <f t="shared" si="32"/>
        <v>1.1617853209332602E+17</v>
      </c>
      <c r="AH14">
        <f t="shared" si="54"/>
        <v>8.8023237782199859E+17</v>
      </c>
      <c r="AI14">
        <f t="shared" si="33"/>
        <v>2.0659789151010722E-3</v>
      </c>
      <c r="AJ14">
        <f t="shared" si="9"/>
        <v>1.8593810235909652E-2</v>
      </c>
      <c r="AK14">
        <f t="shared" si="34"/>
        <v>53.781338376183427</v>
      </c>
      <c r="AL14" s="1">
        <f t="shared" si="10"/>
        <v>2.4791746981212866E-4</v>
      </c>
      <c r="AN14">
        <f t="shared" si="35"/>
        <v>1.0665239612446381E+17</v>
      </c>
      <c r="AO14">
        <f t="shared" si="55"/>
        <v>8.0805713886656563E+17</v>
      </c>
      <c r="AP14">
        <f t="shared" si="36"/>
        <v>1.8965776005944841E-3</v>
      </c>
      <c r="AQ14">
        <f t="shared" si="11"/>
        <v>1.7069198405350362E-2</v>
      </c>
      <c r="AR14">
        <f t="shared" si="37"/>
        <v>58.58505925424997</v>
      </c>
      <c r="AS14" s="1">
        <f t="shared" si="12"/>
        <v>6.8276793621401422E-4</v>
      </c>
      <c r="AU14">
        <f t="shared" si="38"/>
        <v>9.2143700326530592E+16</v>
      </c>
      <c r="AV14">
        <f t="shared" si="56"/>
        <v>6.9813128964812429E+17</v>
      </c>
      <c r="AW14">
        <f t="shared" si="39"/>
        <v>1.6385724505546561E-3</v>
      </c>
      <c r="AX14">
        <f t="shared" si="13"/>
        <v>1.4747152054991906E-2</v>
      </c>
      <c r="AY14">
        <f t="shared" si="40"/>
        <v>67.80970293593063</v>
      </c>
      <c r="AZ14" s="1">
        <f t="shared" si="14"/>
        <v>1.9662869406655872E-4</v>
      </c>
      <c r="BB14">
        <f t="shared" si="41"/>
        <v>1.0456067888399339E+17</v>
      </c>
      <c r="BC14">
        <f t="shared" si="57"/>
        <v>7.9220914003979853E+17</v>
      </c>
      <c r="BD14">
        <f t="shared" si="42"/>
        <v>1.8593810235909645E-3</v>
      </c>
      <c r="BE14">
        <f t="shared" si="15"/>
        <v>1.6734429212318682E-2</v>
      </c>
      <c r="BF14">
        <f t="shared" si="43"/>
        <v>59.757042640203828</v>
      </c>
      <c r="BG14" s="1">
        <f t="shared" si="16"/>
        <v>7.4375240943638595E-5</v>
      </c>
      <c r="BI14">
        <f t="shared" si="44"/>
        <v>9.598715651201744E+16</v>
      </c>
      <c r="BJ14">
        <f t="shared" si="58"/>
        <v>7.2725142497990899E+17</v>
      </c>
      <c r="BK14">
        <f t="shared" si="45"/>
        <v>1.7069198405350358E-3</v>
      </c>
      <c r="BL14">
        <f t="shared" si="17"/>
        <v>1.5362278564815323E-2</v>
      </c>
      <c r="BM14">
        <f t="shared" si="46"/>
        <v>65.094510282499968</v>
      </c>
      <c r="BN14" s="1">
        <f t="shared" si="18"/>
        <v>2.0483038086420427E-4</v>
      </c>
      <c r="BP14">
        <f t="shared" si="47"/>
        <v>8.2929330293877536E+16</v>
      </c>
      <c r="BQ14">
        <f t="shared" si="59"/>
        <v>6.2831816068331187E+17</v>
      </c>
      <c r="BR14">
        <f t="shared" si="48"/>
        <v>1.4747152054991905E-3</v>
      </c>
      <c r="BS14">
        <f t="shared" si="19"/>
        <v>1.3272436849492714E-2</v>
      </c>
      <c r="BT14">
        <f t="shared" si="49"/>
        <v>75.344114373256261</v>
      </c>
      <c r="BU14" s="1">
        <f t="shared" si="20"/>
        <v>5.8988608219967634E-5</v>
      </c>
    </row>
    <row r="15" spans="2:73" x14ac:dyDescent="0.35">
      <c r="B15" s="1">
        <f>Digitising!B15</f>
        <v>7.2</v>
      </c>
      <c r="C15">
        <f>Digitising!F15</f>
        <v>1.2E-2</v>
      </c>
      <c r="D15">
        <f t="shared" si="21"/>
        <v>1.4999999999999996E-3</v>
      </c>
      <c r="E15" s="2">
        <f t="shared" si="22"/>
        <v>83.333333333333329</v>
      </c>
      <c r="F15">
        <f t="shared" si="0"/>
        <v>7.9432823472428286E+19</v>
      </c>
      <c r="G15">
        <f t="shared" si="1"/>
        <v>1.191492352086424E+17</v>
      </c>
      <c r="H15">
        <f t="shared" si="50"/>
        <v>7.582402525864279E+17</v>
      </c>
      <c r="I15" s="4">
        <f t="shared" si="2"/>
        <v>8.0025907914740395E-3</v>
      </c>
      <c r="J15" s="4"/>
      <c r="L15">
        <f t="shared" si="23"/>
        <v>1.8051719230708058E+17</v>
      </c>
      <c r="M15">
        <f t="shared" si="51"/>
        <v>1.148772807911279E+18</v>
      </c>
      <c r="N15">
        <f t="shared" si="24"/>
        <v>2.272576806611179E-3</v>
      </c>
      <c r="O15">
        <f t="shared" si="3"/>
        <v>1.8180614452889439E-2</v>
      </c>
      <c r="P15">
        <f t="shared" si="25"/>
        <v>55.003641521096682</v>
      </c>
      <c r="Q15" s="1">
        <f t="shared" si="4"/>
        <v>9.0903072264447173E-5</v>
      </c>
      <c r="S15">
        <f t="shared" si="26"/>
        <v>1.657155651247616E+17</v>
      </c>
      <c r="T15">
        <f t="shared" si="52"/>
        <v>1.0545784178779839E+18</v>
      </c>
      <c r="U15">
        <f t="shared" si="27"/>
        <v>2.0862353606539326E-3</v>
      </c>
      <c r="V15">
        <f t="shared" si="5"/>
        <v>1.6689882885231468E-2</v>
      </c>
      <c r="W15">
        <f t="shared" si="28"/>
        <v>59.91653787366473</v>
      </c>
      <c r="X15" s="1">
        <f t="shared" si="6"/>
        <v>2.5034824327847192E-4</v>
      </c>
      <c r="Z15">
        <f t="shared" si="29"/>
        <v>1.4317207983286146E+17</v>
      </c>
      <c r="AA15">
        <f t="shared" si="53"/>
        <v>9.1111649844579814E+17</v>
      </c>
      <c r="AB15">
        <f t="shared" si="30"/>
        <v>1.8024296956101217E-3</v>
      </c>
      <c r="AC15">
        <f t="shared" si="7"/>
        <v>1.4419437564880976E-2</v>
      </c>
      <c r="AD15">
        <f t="shared" si="31"/>
        <v>69.350832548110859</v>
      </c>
      <c r="AE15" s="1">
        <f t="shared" si="8"/>
        <v>7.2097187824404885E-5</v>
      </c>
      <c r="AG15">
        <f t="shared" si="32"/>
        <v>1.6410653846098237E+17</v>
      </c>
      <c r="AH15">
        <f t="shared" si="54"/>
        <v>1.044338916282981E+18</v>
      </c>
      <c r="AI15">
        <f t="shared" si="33"/>
        <v>2.0659789151010722E-3</v>
      </c>
      <c r="AJ15">
        <f t="shared" si="9"/>
        <v>1.6527831320808581E-2</v>
      </c>
      <c r="AK15">
        <f t="shared" si="34"/>
        <v>60.50400567320635</v>
      </c>
      <c r="AL15" s="1">
        <f t="shared" si="10"/>
        <v>2.4791746981212866E-4</v>
      </c>
      <c r="AN15">
        <f t="shared" si="35"/>
        <v>1.5065051374978326E+17</v>
      </c>
      <c r="AO15">
        <f t="shared" si="55"/>
        <v>9.5870765261634893E+17</v>
      </c>
      <c r="AP15">
        <f t="shared" si="36"/>
        <v>1.8965776005944843E-3</v>
      </c>
      <c r="AQ15">
        <f t="shared" si="11"/>
        <v>1.5172620804755876E-2</v>
      </c>
      <c r="AR15">
        <f t="shared" si="37"/>
        <v>65.908191661031225</v>
      </c>
      <c r="AS15" s="1">
        <f t="shared" si="12"/>
        <v>6.8276793621401433E-4</v>
      </c>
      <c r="AU15">
        <f t="shared" si="38"/>
        <v>1.3015643621169221E+17</v>
      </c>
      <c r="AV15">
        <f t="shared" si="56"/>
        <v>8.2828772585981645E+17</v>
      </c>
      <c r="AW15">
        <f t="shared" si="39"/>
        <v>1.6385724505546559E-3</v>
      </c>
      <c r="AX15">
        <f t="shared" si="13"/>
        <v>1.3108579604437251E-2</v>
      </c>
      <c r="AY15">
        <f t="shared" si="40"/>
        <v>76.285915802921949</v>
      </c>
      <c r="AZ15" s="1">
        <f t="shared" si="14"/>
        <v>1.9662869406655869E-4</v>
      </c>
      <c r="BB15">
        <f t="shared" si="41"/>
        <v>1.476958846148841E+17</v>
      </c>
      <c r="BC15">
        <f t="shared" si="57"/>
        <v>9.3990502465468262E+17</v>
      </c>
      <c r="BD15">
        <f t="shared" si="42"/>
        <v>1.8593810235909645E-3</v>
      </c>
      <c r="BE15">
        <f t="shared" si="15"/>
        <v>1.4875048188727718E-2</v>
      </c>
      <c r="BF15">
        <f t="shared" si="43"/>
        <v>67.226672970229302</v>
      </c>
      <c r="BG15" s="1">
        <f t="shared" si="16"/>
        <v>7.4375240943638595E-5</v>
      </c>
      <c r="BI15">
        <f t="shared" si="44"/>
        <v>1.3558546237480493E+17</v>
      </c>
      <c r="BJ15">
        <f t="shared" si="58"/>
        <v>8.6283688735471386E+17</v>
      </c>
      <c r="BK15">
        <f t="shared" si="45"/>
        <v>1.7069198405350358E-3</v>
      </c>
      <c r="BL15">
        <f t="shared" si="17"/>
        <v>1.3655358724280288E-2</v>
      </c>
      <c r="BM15">
        <f t="shared" si="46"/>
        <v>73.231324067812466</v>
      </c>
      <c r="BN15" s="1">
        <f t="shared" si="18"/>
        <v>2.0483038086420427E-4</v>
      </c>
      <c r="BP15">
        <f t="shared" si="47"/>
        <v>1.1714079259052299E+17</v>
      </c>
      <c r="BQ15">
        <f t="shared" si="59"/>
        <v>7.4545895327383488E+17</v>
      </c>
      <c r="BR15">
        <f t="shared" si="48"/>
        <v>1.4747152054991903E-3</v>
      </c>
      <c r="BS15">
        <f t="shared" si="19"/>
        <v>1.1797721643993524E-2</v>
      </c>
      <c r="BT15">
        <f t="shared" si="49"/>
        <v>84.762128669913281</v>
      </c>
      <c r="BU15" s="1">
        <f t="shared" si="20"/>
        <v>5.8988608219967621E-5</v>
      </c>
    </row>
    <row r="16" spans="2:73" x14ac:dyDescent="0.35">
      <c r="B16" s="1">
        <f>Digitising!B16</f>
        <v>7.3</v>
      </c>
      <c r="C16">
        <f>Digitising!F16</f>
        <v>1.0500000000000001E-2</v>
      </c>
      <c r="D16">
        <f t="shared" si="21"/>
        <v>1.0000000000000009E-3</v>
      </c>
      <c r="E16" s="2">
        <f t="shared" si="22"/>
        <v>95.238095238095227</v>
      </c>
      <c r="F16">
        <f t="shared" si="0"/>
        <v>1.1220184543019637E+20</v>
      </c>
      <c r="G16">
        <f t="shared" si="1"/>
        <v>1.1220184543019646E+17</v>
      </c>
      <c r="H16">
        <f t="shared" si="50"/>
        <v>8.7044209801662438E+17</v>
      </c>
      <c r="I16" s="4">
        <f t="shared" si="2"/>
        <v>9.1867872937874493E-3</v>
      </c>
      <c r="J16" s="4"/>
      <c r="L16">
        <f t="shared" si="23"/>
        <v>1.6999154105575805E+17</v>
      </c>
      <c r="M16">
        <f t="shared" si="51"/>
        <v>1.3187643489670369E+18</v>
      </c>
      <c r="N16">
        <f t="shared" si="24"/>
        <v>1.5150512044074544E-3</v>
      </c>
      <c r="O16">
        <f t="shared" si="3"/>
        <v>1.590803764627826E-2</v>
      </c>
      <c r="P16">
        <f t="shared" si="25"/>
        <v>62.86130459553906</v>
      </c>
      <c r="Q16" s="1">
        <f t="shared" si="4"/>
        <v>6.060204817629819E-5</v>
      </c>
      <c r="S16">
        <f t="shared" si="26"/>
        <v>1.560529716447352E+17</v>
      </c>
      <c r="T16">
        <f t="shared" si="52"/>
        <v>1.210631389522719E+18</v>
      </c>
      <c r="U16">
        <f t="shared" si="27"/>
        <v>1.3908235737692901E-3</v>
      </c>
      <c r="V16">
        <f t="shared" si="5"/>
        <v>1.4603647524577533E-2</v>
      </c>
      <c r="W16">
        <f t="shared" si="28"/>
        <v>68.476043284188265</v>
      </c>
      <c r="X16" s="1">
        <f t="shared" si="6"/>
        <v>1.6689882885231481E-4</v>
      </c>
      <c r="Z16">
        <f t="shared" si="29"/>
        <v>1.3482395873709533E+17</v>
      </c>
      <c r="AA16">
        <f t="shared" si="53"/>
        <v>1.0459404571828934E+18</v>
      </c>
      <c r="AB16">
        <f t="shared" si="30"/>
        <v>1.2016197970734159E-3</v>
      </c>
      <c r="AC16">
        <f t="shared" si="7"/>
        <v>1.2617007869270854E-2</v>
      </c>
      <c r="AD16">
        <f t="shared" si="31"/>
        <v>79.258094340698122</v>
      </c>
      <c r="AE16" s="1">
        <f t="shared" si="8"/>
        <v>4.8064791882936644E-5</v>
      </c>
      <c r="AG16">
        <f t="shared" si="32"/>
        <v>1.5453776459614368E+17</v>
      </c>
      <c r="AH16">
        <f t="shared" si="54"/>
        <v>1.1988766808791247E+18</v>
      </c>
      <c r="AI16">
        <f t="shared" si="33"/>
        <v>1.3773192767340494E-3</v>
      </c>
      <c r="AJ16">
        <f t="shared" si="9"/>
        <v>1.4461852405707508E-2</v>
      </c>
      <c r="AK16">
        <f t="shared" si="34"/>
        <v>69.14743505509297</v>
      </c>
      <c r="AL16" s="1">
        <f t="shared" si="10"/>
        <v>1.6527831320808592E-4</v>
      </c>
      <c r="AN16">
        <f t="shared" si="35"/>
        <v>1.4186633785885016E+17</v>
      </c>
      <c r="AO16">
        <f t="shared" si="55"/>
        <v>1.1005739904751991E+18</v>
      </c>
      <c r="AP16">
        <f t="shared" si="36"/>
        <v>1.2643850670629908E-3</v>
      </c>
      <c r="AQ16">
        <f t="shared" si="11"/>
        <v>1.3276043204161392E-2</v>
      </c>
      <c r="AR16">
        <f t="shared" si="37"/>
        <v>75.323647612607104</v>
      </c>
      <c r="AS16" s="1">
        <f t="shared" si="12"/>
        <v>4.5517862414267665E-4</v>
      </c>
      <c r="AU16">
        <f t="shared" si="38"/>
        <v>1.225672352155412E+17</v>
      </c>
      <c r="AV16">
        <f t="shared" si="56"/>
        <v>9.508549610753577E+17</v>
      </c>
      <c r="AW16">
        <f t="shared" si="39"/>
        <v>1.0923816337031051E-3</v>
      </c>
      <c r="AX16">
        <f t="shared" si="13"/>
        <v>1.1470007153882595E-2</v>
      </c>
      <c r="AY16">
        <f t="shared" si="40"/>
        <v>87.183903774767941</v>
      </c>
      <c r="AZ16" s="1">
        <f t="shared" si="14"/>
        <v>1.3108579604437261E-4</v>
      </c>
      <c r="BB16">
        <f t="shared" si="41"/>
        <v>1.3908398813652928E+17</v>
      </c>
      <c r="BC16">
        <f t="shared" si="57"/>
        <v>1.0789890127912119E+18</v>
      </c>
      <c r="BD16">
        <f t="shared" si="42"/>
        <v>1.2395873490606442E-3</v>
      </c>
      <c r="BE16">
        <f t="shared" si="15"/>
        <v>1.3015667165136753E-2</v>
      </c>
      <c r="BF16">
        <f t="shared" si="43"/>
        <v>76.83048339454777</v>
      </c>
      <c r="BG16" s="1">
        <f t="shared" si="16"/>
        <v>4.9583493962425775E-5</v>
      </c>
      <c r="BI16">
        <f t="shared" si="44"/>
        <v>1.2767970407296515E+17</v>
      </c>
      <c r="BJ16">
        <f t="shared" si="58"/>
        <v>9.9051659142767898E+17</v>
      </c>
      <c r="BK16">
        <f t="shared" si="45"/>
        <v>1.1379465603566917E-3</v>
      </c>
      <c r="BL16">
        <f t="shared" si="17"/>
        <v>1.1948438883745253E-2</v>
      </c>
      <c r="BM16">
        <f t="shared" si="46"/>
        <v>83.692941791785671</v>
      </c>
      <c r="BN16" s="1">
        <f t="shared" si="18"/>
        <v>1.36553587242803E-4</v>
      </c>
      <c r="BP16">
        <f t="shared" si="47"/>
        <v>1.1031051169398707E+17</v>
      </c>
      <c r="BQ16">
        <f t="shared" si="59"/>
        <v>8.5576946496782195E+17</v>
      </c>
      <c r="BR16">
        <f t="shared" si="48"/>
        <v>9.8314347033279454E-4</v>
      </c>
      <c r="BS16">
        <f t="shared" si="19"/>
        <v>1.0323006438494334E-2</v>
      </c>
      <c r="BT16">
        <f t="shared" si="49"/>
        <v>96.871004194186611</v>
      </c>
      <c r="BU16" s="1">
        <f t="shared" si="20"/>
        <v>3.9325738813311792E-5</v>
      </c>
    </row>
    <row r="17" spans="2:73" x14ac:dyDescent="0.35">
      <c r="B17" s="1">
        <f>Digitising!B17</f>
        <v>7.4</v>
      </c>
      <c r="C17">
        <f>Digitising!F17</f>
        <v>9.4999999999999998E-3</v>
      </c>
      <c r="D17">
        <f t="shared" si="21"/>
        <v>9.9999999999999915E-4</v>
      </c>
      <c r="E17" s="2">
        <f t="shared" si="22"/>
        <v>105.26315789473685</v>
      </c>
      <c r="F17">
        <f t="shared" si="0"/>
        <v>1.5848931924611341E+20</v>
      </c>
      <c r="G17">
        <f t="shared" si="1"/>
        <v>1.5848931924611328E+17</v>
      </c>
      <c r="H17">
        <f t="shared" si="50"/>
        <v>1.0289314172627377E+18</v>
      </c>
      <c r="I17" s="4">
        <f t="shared" si="2"/>
        <v>1.0859509313516104E-2</v>
      </c>
      <c r="J17" s="4"/>
      <c r="L17">
        <f t="shared" si="23"/>
        <v>2.4011943400954125E+17</v>
      </c>
      <c r="M17">
        <f t="shared" si="51"/>
        <v>1.558883782976578E+18</v>
      </c>
      <c r="N17">
        <f t="shared" si="24"/>
        <v>1.5150512044074518E-3</v>
      </c>
      <c r="O17">
        <f t="shared" si="3"/>
        <v>1.4392986441870804E-2</v>
      </c>
      <c r="P17">
        <f t="shared" si="25"/>
        <v>69.478284026648453</v>
      </c>
      <c r="Q17" s="1">
        <f t="shared" si="4"/>
        <v>6.0602048176298081E-5</v>
      </c>
      <c r="S17">
        <f t="shared" si="26"/>
        <v>2.2043068139814102E+17</v>
      </c>
      <c r="T17">
        <f t="shared" si="52"/>
        <v>1.4310620709208599E+18</v>
      </c>
      <c r="U17">
        <f t="shared" si="27"/>
        <v>1.390823573769288E-3</v>
      </c>
      <c r="V17">
        <f t="shared" si="5"/>
        <v>1.3212823950808243E-2</v>
      </c>
      <c r="W17">
        <f t="shared" si="28"/>
        <v>75.684047840418614</v>
      </c>
      <c r="X17" s="1">
        <f t="shared" si="6"/>
        <v>1.6689882885231454E-4</v>
      </c>
      <c r="Z17">
        <f t="shared" si="29"/>
        <v>1.904439036308183E+17</v>
      </c>
      <c r="AA17">
        <f t="shared" si="53"/>
        <v>1.2363843608137119E+18</v>
      </c>
      <c r="AB17">
        <f t="shared" si="30"/>
        <v>1.2016197970734139E-3</v>
      </c>
      <c r="AC17">
        <f t="shared" si="7"/>
        <v>1.1415388072197439E-2</v>
      </c>
      <c r="AD17">
        <f t="shared" si="31"/>
        <v>87.601051639718989</v>
      </c>
      <c r="AE17" s="1">
        <f t="shared" si="8"/>
        <v>4.8064791882936563E-5</v>
      </c>
      <c r="AG17">
        <f t="shared" si="32"/>
        <v>2.1829039455412842E+17</v>
      </c>
      <c r="AH17">
        <f t="shared" si="54"/>
        <v>1.4171670754332531E+18</v>
      </c>
      <c r="AI17">
        <f t="shared" si="33"/>
        <v>1.3773192767340472E-3</v>
      </c>
      <c r="AJ17">
        <f t="shared" si="9"/>
        <v>1.3084533128973459E-2</v>
      </c>
      <c r="AK17">
        <f t="shared" si="34"/>
        <v>76.426112429313292</v>
      </c>
      <c r="AL17" s="1">
        <f t="shared" si="10"/>
        <v>1.6527831320808567E-4</v>
      </c>
      <c r="AN17">
        <f t="shared" si="35"/>
        <v>2.0039152854376451E+17</v>
      </c>
      <c r="AO17">
        <f t="shared" si="55"/>
        <v>1.3009655190189637E+18</v>
      </c>
      <c r="AP17">
        <f t="shared" si="36"/>
        <v>1.2643850670629887E-3</v>
      </c>
      <c r="AQ17">
        <f t="shared" si="11"/>
        <v>1.2011658137098402E-2</v>
      </c>
      <c r="AR17">
        <f t="shared" si="37"/>
        <v>83.252452624460489</v>
      </c>
      <c r="AS17" s="1">
        <f t="shared" si="12"/>
        <v>4.5517862414267589E-4</v>
      </c>
      <c r="AU17">
        <f t="shared" si="38"/>
        <v>1.7313082148256208E+17</v>
      </c>
      <c r="AV17">
        <f t="shared" si="56"/>
        <v>1.1239857825579197E+18</v>
      </c>
      <c r="AW17">
        <f t="shared" si="39"/>
        <v>1.0923816337031034E-3</v>
      </c>
      <c r="AX17">
        <f t="shared" si="13"/>
        <v>1.0377625520179489E-2</v>
      </c>
      <c r="AY17">
        <f t="shared" si="40"/>
        <v>96.361156803690889</v>
      </c>
      <c r="AZ17" s="1">
        <f t="shared" si="14"/>
        <v>1.310857960443724E-4</v>
      </c>
      <c r="BB17">
        <f t="shared" si="41"/>
        <v>1.9646135509871555E+17</v>
      </c>
      <c r="BC17">
        <f t="shared" si="57"/>
        <v>1.2754503678899274E+18</v>
      </c>
      <c r="BD17">
        <f t="shared" si="42"/>
        <v>1.2395873490606423E-3</v>
      </c>
      <c r="BE17">
        <f t="shared" si="15"/>
        <v>1.177607981607611E-2</v>
      </c>
      <c r="BF17">
        <f t="shared" si="43"/>
        <v>84.917902699237018</v>
      </c>
      <c r="BG17" s="1">
        <f t="shared" si="16"/>
        <v>4.9583493962425701E-5</v>
      </c>
      <c r="BI17">
        <f t="shared" si="44"/>
        <v>1.8035237568938806E+17</v>
      </c>
      <c r="BJ17">
        <f t="shared" si="58"/>
        <v>1.170868967117067E+18</v>
      </c>
      <c r="BK17">
        <f t="shared" si="45"/>
        <v>1.1379465603566898E-3</v>
      </c>
      <c r="BL17">
        <f t="shared" si="17"/>
        <v>1.081049232338856E-2</v>
      </c>
      <c r="BM17">
        <f t="shared" si="46"/>
        <v>92.502725138289435</v>
      </c>
      <c r="BN17" s="1">
        <f t="shared" si="18"/>
        <v>1.3655358724280276E-4</v>
      </c>
      <c r="BP17">
        <f t="shared" si="47"/>
        <v>1.5581773933430586E+17</v>
      </c>
      <c r="BQ17">
        <f t="shared" si="59"/>
        <v>1.0115872043021279E+18</v>
      </c>
      <c r="BR17">
        <f t="shared" si="48"/>
        <v>9.8314347033279302E-4</v>
      </c>
      <c r="BS17">
        <f t="shared" si="19"/>
        <v>9.3398629681615396E-3</v>
      </c>
      <c r="BT17">
        <f t="shared" si="49"/>
        <v>107.067952004101</v>
      </c>
      <c r="BU17" s="1">
        <f t="shared" si="20"/>
        <v>3.9325738813311731E-5</v>
      </c>
    </row>
    <row r="18" spans="2:73" x14ac:dyDescent="0.35">
      <c r="B18" s="1">
        <f>Digitising!B18</f>
        <v>7.4999999999999902</v>
      </c>
      <c r="C18">
        <f>Digitising!F18</f>
        <v>8.5000000000000006E-3</v>
      </c>
      <c r="D18">
        <f t="shared" si="21"/>
        <v>5.0000000000000044E-4</v>
      </c>
      <c r="E18" s="2">
        <f t="shared" si="22"/>
        <v>117.64705882352941</v>
      </c>
      <c r="F18">
        <f t="shared" si="0"/>
        <v>2.238721138568286E+20</v>
      </c>
      <c r="G18">
        <f t="shared" si="1"/>
        <v>1.119360569284144E+17</v>
      </c>
      <c r="H18">
        <f t="shared" si="50"/>
        <v>1.1408674741911521E+18</v>
      </c>
      <c r="I18" s="4">
        <f t="shared" si="2"/>
        <v>1.2040900640808027E-2</v>
      </c>
      <c r="J18" s="4"/>
      <c r="L18">
        <f t="shared" si="23"/>
        <v>1.6958885786601549E+17</v>
      </c>
      <c r="M18">
        <f t="shared" si="51"/>
        <v>1.7284726408425935E+18</v>
      </c>
      <c r="N18">
        <f t="shared" si="24"/>
        <v>7.5752560220372731E-4</v>
      </c>
      <c r="O18">
        <f t="shared" si="3"/>
        <v>1.2877935237463353E-2</v>
      </c>
      <c r="P18">
        <f t="shared" si="25"/>
        <v>77.652199794489434</v>
      </c>
      <c r="Q18" s="1">
        <f t="shared" si="4"/>
        <v>3.0301024088149098E-5</v>
      </c>
      <c r="S18">
        <f t="shared" si="26"/>
        <v>1.5568330673081987E+17</v>
      </c>
      <c r="T18">
        <f t="shared" si="52"/>
        <v>1.5867453776516797E+18</v>
      </c>
      <c r="U18">
        <f t="shared" si="27"/>
        <v>6.9541178688464495E-4</v>
      </c>
      <c r="V18">
        <f t="shared" si="5"/>
        <v>1.1822000377038955E-2</v>
      </c>
      <c r="W18">
        <f t="shared" si="28"/>
        <v>84.588053468703151</v>
      </c>
      <c r="X18" s="1">
        <f t="shared" si="6"/>
        <v>8.3449414426157393E-5</v>
      </c>
      <c r="Z18">
        <f t="shared" si="29"/>
        <v>1.3450458201151952E+17</v>
      </c>
      <c r="AA18">
        <f t="shared" si="53"/>
        <v>1.3708889428252314E+18</v>
      </c>
      <c r="AB18">
        <f t="shared" si="30"/>
        <v>6.0080989853670793E-4</v>
      </c>
      <c r="AC18">
        <f t="shared" si="7"/>
        <v>1.0213768275124026E-2</v>
      </c>
      <c r="AD18">
        <f t="shared" si="31"/>
        <v>97.907057714980027</v>
      </c>
      <c r="AE18" s="1">
        <f t="shared" si="8"/>
        <v>2.4032395941468322E-5</v>
      </c>
      <c r="AG18">
        <f t="shared" si="32"/>
        <v>1.5417168896910499E+17</v>
      </c>
      <c r="AH18">
        <f t="shared" si="54"/>
        <v>1.571338764402358E+18</v>
      </c>
      <c r="AI18">
        <f t="shared" si="33"/>
        <v>6.8865963836702482E-4</v>
      </c>
      <c r="AJ18">
        <f t="shared" si="9"/>
        <v>1.1707213852239412E-2</v>
      </c>
      <c r="AK18">
        <f t="shared" si="34"/>
        <v>85.417419773938377</v>
      </c>
      <c r="AL18" s="1">
        <f t="shared" si="10"/>
        <v>8.2639156604042972E-5</v>
      </c>
      <c r="AN18">
        <f t="shared" si="35"/>
        <v>1.4153027884619987E+17</v>
      </c>
      <c r="AO18">
        <f t="shared" si="55"/>
        <v>1.4424957978651635E+18</v>
      </c>
      <c r="AP18">
        <f t="shared" si="36"/>
        <v>6.3219253353149541E-4</v>
      </c>
      <c r="AQ18">
        <f t="shared" si="11"/>
        <v>1.0747273070035413E-2</v>
      </c>
      <c r="AR18">
        <f t="shared" si="37"/>
        <v>93.046858815573472</v>
      </c>
      <c r="AS18" s="1">
        <f t="shared" si="12"/>
        <v>2.2758931207133833E-4</v>
      </c>
      <c r="AU18">
        <f t="shared" si="38"/>
        <v>1.2227689273774501E+17</v>
      </c>
      <c r="AV18">
        <f t="shared" si="56"/>
        <v>1.2462626752956646E+18</v>
      </c>
      <c r="AW18">
        <f t="shared" si="39"/>
        <v>5.4619081685155265E-4</v>
      </c>
      <c r="AX18">
        <f t="shared" si="13"/>
        <v>9.2852438864763857E-3</v>
      </c>
      <c r="AY18">
        <f t="shared" si="40"/>
        <v>107.69776348647805</v>
      </c>
      <c r="AZ18" s="1">
        <f t="shared" si="14"/>
        <v>6.5542898022186321E-5</v>
      </c>
      <c r="BB18">
        <f t="shared" si="41"/>
        <v>1.3875452007219446E+17</v>
      </c>
      <c r="BC18">
        <f t="shared" si="57"/>
        <v>1.414204887962122E+18</v>
      </c>
      <c r="BD18">
        <f t="shared" si="42"/>
        <v>6.1979367453032222E-4</v>
      </c>
      <c r="BE18">
        <f t="shared" si="15"/>
        <v>1.0536492467015468E-2</v>
      </c>
      <c r="BF18">
        <f t="shared" si="43"/>
        <v>94.908244193264892</v>
      </c>
      <c r="BG18" s="1">
        <f t="shared" si="16"/>
        <v>2.4791746981212894E-5</v>
      </c>
      <c r="BI18">
        <f t="shared" si="44"/>
        <v>1.2737725096157989E+17</v>
      </c>
      <c r="BJ18">
        <f t="shared" si="58"/>
        <v>1.2982462180786468E+18</v>
      </c>
      <c r="BK18">
        <f t="shared" si="45"/>
        <v>5.6897328017834587E-4</v>
      </c>
      <c r="BL18">
        <f t="shared" si="17"/>
        <v>9.6725457630318715E-3</v>
      </c>
      <c r="BM18">
        <f t="shared" si="46"/>
        <v>103.38539868397054</v>
      </c>
      <c r="BN18" s="1">
        <f t="shared" si="18"/>
        <v>6.8276793621401501E-5</v>
      </c>
      <c r="BP18">
        <f t="shared" si="47"/>
        <v>1.100492034639705E+17</v>
      </c>
      <c r="BQ18">
        <f t="shared" si="59"/>
        <v>1.1216364077660984E+18</v>
      </c>
      <c r="BR18">
        <f t="shared" si="48"/>
        <v>4.9157173516639727E-4</v>
      </c>
      <c r="BS18">
        <f t="shared" si="19"/>
        <v>8.3567194978287473E-3</v>
      </c>
      <c r="BT18">
        <f t="shared" si="49"/>
        <v>119.66418165164227</v>
      </c>
      <c r="BU18" s="1">
        <f t="shared" si="20"/>
        <v>1.9662869406655896E-5</v>
      </c>
    </row>
    <row r="19" spans="2:73" x14ac:dyDescent="0.35">
      <c r="B19" s="1">
        <f>Digitising!B19</f>
        <v>7.5999999999999899</v>
      </c>
      <c r="C19">
        <f>Digitising!F19</f>
        <v>8.0000000000000002E-3</v>
      </c>
      <c r="D19">
        <f t="shared" si="21"/>
        <v>5.0000000000000044E-4</v>
      </c>
      <c r="E19" s="2">
        <f t="shared" si="22"/>
        <v>125</v>
      </c>
      <c r="F19">
        <f t="shared" si="0"/>
        <v>3.1622776601682995E+20</v>
      </c>
      <c r="G19">
        <f t="shared" si="1"/>
        <v>1.581138830084151E+17</v>
      </c>
      <c r="H19">
        <f t="shared" si="50"/>
        <v>1.2989813571995674E+18</v>
      </c>
      <c r="I19" s="4">
        <f t="shared" si="2"/>
        <v>1.3709660245499576E-2</v>
      </c>
      <c r="J19" s="4"/>
      <c r="L19">
        <f t="shared" si="23"/>
        <v>2.3955062888543843E+17</v>
      </c>
      <c r="M19">
        <f t="shared" si="51"/>
        <v>1.968023269728032E+18</v>
      </c>
      <c r="N19">
        <f t="shared" si="24"/>
        <v>7.575256022037272E-4</v>
      </c>
      <c r="O19">
        <f t="shared" si="3"/>
        <v>1.2120409635259625E-2</v>
      </c>
      <c r="P19">
        <f t="shared" si="25"/>
        <v>82.505462281645038</v>
      </c>
      <c r="Q19" s="1">
        <f t="shared" si="4"/>
        <v>3.0301024088149095E-5</v>
      </c>
      <c r="S19">
        <f t="shared" si="26"/>
        <v>2.1990851582830314E+17</v>
      </c>
      <c r="T19">
        <f t="shared" si="52"/>
        <v>1.8066538934799828E+18</v>
      </c>
      <c r="U19">
        <f t="shared" si="27"/>
        <v>6.9541178688464506E-4</v>
      </c>
      <c r="V19">
        <f t="shared" si="5"/>
        <v>1.1126588590154311E-2</v>
      </c>
      <c r="W19">
        <f t="shared" si="28"/>
        <v>89.874806810497105</v>
      </c>
      <c r="X19" s="1">
        <f t="shared" si="6"/>
        <v>8.3449414426157406E-5</v>
      </c>
      <c r="Z19">
        <f t="shared" si="29"/>
        <v>1.8999277201506141E+17</v>
      </c>
      <c r="AA19">
        <f t="shared" si="53"/>
        <v>1.5608817148402929E+18</v>
      </c>
      <c r="AB19">
        <f t="shared" si="30"/>
        <v>6.0080989853670793E-4</v>
      </c>
      <c r="AC19">
        <f t="shared" si="7"/>
        <v>9.6129583765873182E-3</v>
      </c>
      <c r="AD19">
        <f t="shared" si="31"/>
        <v>104.02624882216628</v>
      </c>
      <c r="AE19" s="1">
        <f t="shared" si="8"/>
        <v>2.4032395941468322E-5</v>
      </c>
      <c r="AG19">
        <f t="shared" si="32"/>
        <v>2.1777329898676221E+17</v>
      </c>
      <c r="AH19">
        <f t="shared" si="54"/>
        <v>1.7891120633891203E+18</v>
      </c>
      <c r="AI19">
        <f t="shared" si="33"/>
        <v>6.8865963836702471E-4</v>
      </c>
      <c r="AJ19">
        <f t="shared" si="9"/>
        <v>1.1018554213872387E-2</v>
      </c>
      <c r="AK19">
        <f t="shared" si="34"/>
        <v>90.756008509809533</v>
      </c>
      <c r="AL19" s="1">
        <f t="shared" si="10"/>
        <v>8.2639156604042959E-5</v>
      </c>
      <c r="AN19">
        <f t="shared" si="35"/>
        <v>1.9991683257118464E+17</v>
      </c>
      <c r="AO19">
        <f t="shared" si="55"/>
        <v>1.6424126304363482E+18</v>
      </c>
      <c r="AP19">
        <f t="shared" si="36"/>
        <v>6.3219253353149541E-4</v>
      </c>
      <c r="AQ19">
        <f t="shared" si="11"/>
        <v>1.0115080536503918E-2</v>
      </c>
      <c r="AR19">
        <f t="shared" si="37"/>
        <v>98.862287491546823</v>
      </c>
      <c r="AS19" s="1">
        <f t="shared" si="12"/>
        <v>2.2758931207133833E-4</v>
      </c>
      <c r="AU19">
        <f t="shared" si="38"/>
        <v>1.7272070183187398E+17</v>
      </c>
      <c r="AV19">
        <f t="shared" si="56"/>
        <v>1.4189833771275387E+18</v>
      </c>
      <c r="AW19">
        <f t="shared" si="39"/>
        <v>5.4619081685155254E-4</v>
      </c>
      <c r="AX19">
        <f t="shared" si="13"/>
        <v>8.7390530696248338E-3</v>
      </c>
      <c r="AY19">
        <f t="shared" si="40"/>
        <v>114.42887370438292</v>
      </c>
      <c r="AZ19" s="1">
        <f t="shared" si="14"/>
        <v>6.5542898022186307E-5</v>
      </c>
      <c r="BB19">
        <f t="shared" si="41"/>
        <v>1.9599596908808595E+17</v>
      </c>
      <c r="BC19">
        <f t="shared" si="57"/>
        <v>1.610200857050208E+18</v>
      </c>
      <c r="BD19">
        <f t="shared" si="42"/>
        <v>6.1979367453032211E-4</v>
      </c>
      <c r="BE19">
        <f t="shared" si="15"/>
        <v>9.916698792485145E-3</v>
      </c>
      <c r="BF19">
        <f t="shared" si="43"/>
        <v>100.84000945534396</v>
      </c>
      <c r="BG19" s="1">
        <f t="shared" si="16"/>
        <v>2.4791746981212888E-5</v>
      </c>
      <c r="BI19">
        <f t="shared" si="44"/>
        <v>1.7992514931406618E+17</v>
      </c>
      <c r="BJ19">
        <f t="shared" si="58"/>
        <v>1.478171367392713E+18</v>
      </c>
      <c r="BK19">
        <f t="shared" si="45"/>
        <v>5.6897328017834587E-4</v>
      </c>
      <c r="BL19">
        <f t="shared" si="17"/>
        <v>9.1035724828535253E-3</v>
      </c>
      <c r="BM19">
        <f t="shared" si="46"/>
        <v>109.8469861017187</v>
      </c>
      <c r="BN19" s="1">
        <f t="shared" si="18"/>
        <v>6.8276793621401501E-5</v>
      </c>
      <c r="BP19">
        <f t="shared" si="47"/>
        <v>1.5544863164868659E+17</v>
      </c>
      <c r="BQ19">
        <f t="shared" si="59"/>
        <v>1.277085039414785E+18</v>
      </c>
      <c r="BR19">
        <f t="shared" si="48"/>
        <v>4.9157173516639738E-4</v>
      </c>
      <c r="BS19">
        <f t="shared" si="19"/>
        <v>7.8651477626623494E-3</v>
      </c>
      <c r="BT19">
        <f t="shared" si="49"/>
        <v>127.14319300486993</v>
      </c>
      <c r="BU19" s="1">
        <f t="shared" si="20"/>
        <v>1.96628694066559E-5</v>
      </c>
    </row>
    <row r="20" spans="2:73" x14ac:dyDescent="0.35">
      <c r="B20" s="1">
        <f>Digitising!B20</f>
        <v>7.6999999999999904</v>
      </c>
      <c r="C20">
        <f>Digitising!F20</f>
        <v>7.4999999999999997E-3</v>
      </c>
      <c r="D20">
        <f t="shared" si="21"/>
        <v>4.9999999999999958E-4</v>
      </c>
      <c r="E20" s="2">
        <f t="shared" si="22"/>
        <v>133.33333333333334</v>
      </c>
      <c r="F20">
        <f t="shared" si="0"/>
        <v>4.4668359215094799E+20</v>
      </c>
      <c r="G20">
        <f t="shared" si="1"/>
        <v>2.2334179607547379E+17</v>
      </c>
      <c r="H20">
        <f t="shared" si="50"/>
        <v>1.5223231532750413E+18</v>
      </c>
      <c r="I20" s="4">
        <f t="shared" si="2"/>
        <v>1.6066845840076189E-2</v>
      </c>
      <c r="J20" s="4"/>
      <c r="L20">
        <f t="shared" si="23"/>
        <v>3.3837425713867034E+17</v>
      </c>
      <c r="M20">
        <f t="shared" si="51"/>
        <v>2.3063975268667023E+18</v>
      </c>
      <c r="N20">
        <f t="shared" si="24"/>
        <v>7.5752560220372579E-4</v>
      </c>
      <c r="O20">
        <f t="shared" si="3"/>
        <v>1.1362884033055897E-2</v>
      </c>
      <c r="P20">
        <f t="shared" si="25"/>
        <v>88.00582643375472</v>
      </c>
      <c r="Q20" s="1">
        <f t="shared" si="4"/>
        <v>3.0301024088149037E-5</v>
      </c>
      <c r="S20">
        <f t="shared" si="26"/>
        <v>3.1062903498974221E+17</v>
      </c>
      <c r="T20">
        <f t="shared" si="52"/>
        <v>2.1172829284697252E+18</v>
      </c>
      <c r="U20">
        <f t="shared" si="27"/>
        <v>6.9541178688464387E-4</v>
      </c>
      <c r="V20">
        <f t="shared" si="5"/>
        <v>1.0431176803269666E-2</v>
      </c>
      <c r="W20">
        <f t="shared" si="28"/>
        <v>95.866460597863579</v>
      </c>
      <c r="X20" s="1">
        <f t="shared" si="6"/>
        <v>8.3449414426157257E-5</v>
      </c>
      <c r="Z20">
        <f t="shared" si="29"/>
        <v>2.6837192367822282E+17</v>
      </c>
      <c r="AA20">
        <f t="shared" si="53"/>
        <v>1.8292536385185157E+18</v>
      </c>
      <c r="AB20">
        <f t="shared" si="30"/>
        <v>6.0080989853670684E-4</v>
      </c>
      <c r="AC20">
        <f t="shared" si="7"/>
        <v>9.0121484780506106E-3</v>
      </c>
      <c r="AD20">
        <f t="shared" si="31"/>
        <v>110.96133207697737</v>
      </c>
      <c r="AE20" s="1">
        <f t="shared" si="8"/>
        <v>2.4032395941468278E-5</v>
      </c>
      <c r="AG20">
        <f t="shared" si="32"/>
        <v>3.0761296103515488E+17</v>
      </c>
      <c r="AH20">
        <f t="shared" si="54"/>
        <v>2.0967250244242752E+18</v>
      </c>
      <c r="AI20">
        <f t="shared" si="33"/>
        <v>6.8865963836702352E-4</v>
      </c>
      <c r="AJ20">
        <f t="shared" si="9"/>
        <v>1.0329894575505361E-2</v>
      </c>
      <c r="AK20">
        <f t="shared" si="34"/>
        <v>96.806409077130184</v>
      </c>
      <c r="AL20" s="1">
        <f t="shared" si="10"/>
        <v>8.2639156604042823E-5</v>
      </c>
      <c r="AN20">
        <f t="shared" si="35"/>
        <v>2.8239003180885651E+17</v>
      </c>
      <c r="AO20">
        <f t="shared" si="55"/>
        <v>1.9248026622452047E+18</v>
      </c>
      <c r="AP20">
        <f t="shared" si="36"/>
        <v>6.3219253353149433E-4</v>
      </c>
      <c r="AQ20">
        <f t="shared" si="11"/>
        <v>9.4828880029724227E-3</v>
      </c>
      <c r="AR20">
        <f t="shared" si="37"/>
        <v>105.45310665764994</v>
      </c>
      <c r="AS20" s="1">
        <f t="shared" si="12"/>
        <v>2.2758931207133795E-4</v>
      </c>
      <c r="AU20">
        <f t="shared" si="38"/>
        <v>2.4397447607111162E+17</v>
      </c>
      <c r="AV20">
        <f t="shared" si="56"/>
        <v>1.6629578531986504E+18</v>
      </c>
      <c r="AW20">
        <f t="shared" si="39"/>
        <v>5.4619081685155168E-4</v>
      </c>
      <c r="AX20">
        <f t="shared" si="13"/>
        <v>8.1928622527732819E-3</v>
      </c>
      <c r="AY20">
        <f t="shared" si="40"/>
        <v>122.05746528467512</v>
      </c>
      <c r="AZ20" s="1">
        <f t="shared" si="14"/>
        <v>6.5542898022186199E-5</v>
      </c>
      <c r="BB20">
        <f t="shared" si="41"/>
        <v>2.7685166493163933E+17</v>
      </c>
      <c r="BC20">
        <f t="shared" si="57"/>
        <v>1.8870525219818473E+18</v>
      </c>
      <c r="BD20">
        <f t="shared" si="42"/>
        <v>6.1979367453032102E-4</v>
      </c>
      <c r="BE20">
        <f t="shared" si="15"/>
        <v>9.2969051179548224E-3</v>
      </c>
      <c r="BF20">
        <f t="shared" si="43"/>
        <v>107.5626767523669</v>
      </c>
      <c r="BG20" s="1">
        <f t="shared" si="16"/>
        <v>2.4791746981212847E-5</v>
      </c>
      <c r="BI20">
        <f t="shared" si="44"/>
        <v>2.5415102862797085E+17</v>
      </c>
      <c r="BJ20">
        <f t="shared" si="58"/>
        <v>1.7323223960206838E+18</v>
      </c>
      <c r="BK20">
        <f t="shared" si="45"/>
        <v>5.689732801783449E-4</v>
      </c>
      <c r="BL20">
        <f t="shared" si="17"/>
        <v>8.5345992026751791E-3</v>
      </c>
      <c r="BM20">
        <f t="shared" si="46"/>
        <v>117.17011850849995</v>
      </c>
      <c r="BN20" s="1">
        <f t="shared" si="18"/>
        <v>6.8276793621401379E-5</v>
      </c>
      <c r="BP20">
        <f t="shared" si="47"/>
        <v>2.1957702846400045E+17</v>
      </c>
      <c r="BQ20">
        <f t="shared" si="59"/>
        <v>1.4966620678787855E+18</v>
      </c>
      <c r="BR20">
        <f t="shared" si="48"/>
        <v>4.915717351663964E-4</v>
      </c>
      <c r="BS20">
        <f t="shared" si="19"/>
        <v>7.3735760274959523E-3</v>
      </c>
      <c r="BT20">
        <f t="shared" si="49"/>
        <v>135.61940587186126</v>
      </c>
      <c r="BU20" s="1">
        <f t="shared" si="20"/>
        <v>1.9662869406655859E-5</v>
      </c>
    </row>
    <row r="21" spans="2:73" x14ac:dyDescent="0.35">
      <c r="B21" s="1">
        <f>Digitising!B21</f>
        <v>7.7999999999999901</v>
      </c>
      <c r="C21">
        <f>Digitising!F21</f>
        <v>7.0000000000000001E-3</v>
      </c>
      <c r="D21">
        <f t="shared" si="21"/>
        <v>2.9999999999999992E-4</v>
      </c>
      <c r="E21" s="2">
        <f t="shared" si="22"/>
        <v>142.85714285714286</v>
      </c>
      <c r="F21">
        <f t="shared" si="0"/>
        <v>6.30957344480171E+20</v>
      </c>
      <c r="G21">
        <f t="shared" si="1"/>
        <v>1.8928720334405126E+17</v>
      </c>
      <c r="H21">
        <f t="shared" si="50"/>
        <v>1.7116103566190925E+18</v>
      </c>
      <c r="I21" s="4">
        <f t="shared" si="2"/>
        <v>1.8064613731266211E-2</v>
      </c>
      <c r="J21" s="4"/>
      <c r="L21">
        <f t="shared" si="23"/>
        <v>2.8677980540532336E+17</v>
      </c>
      <c r="M21">
        <f t="shared" si="51"/>
        <v>2.5931773322720256E+18</v>
      </c>
      <c r="N21">
        <f t="shared" si="24"/>
        <v>4.5451536132223587E-4</v>
      </c>
      <c r="O21">
        <f t="shared" si="3"/>
        <v>1.060535843085217E-2</v>
      </c>
      <c r="P21">
        <f t="shared" si="25"/>
        <v>94.291956893308623</v>
      </c>
      <c r="Q21" s="1">
        <f t="shared" si="4"/>
        <v>1.8180614452889437E-5</v>
      </c>
      <c r="S21">
        <f t="shared" si="26"/>
        <v>2.6326510462376746E+17</v>
      </c>
      <c r="T21">
        <f t="shared" si="52"/>
        <v>2.3805480330934927E+18</v>
      </c>
      <c r="U21">
        <f t="shared" si="27"/>
        <v>4.1724707213078657E-4</v>
      </c>
      <c r="V21">
        <f t="shared" si="5"/>
        <v>9.7357650163850222E-3</v>
      </c>
      <c r="W21">
        <f t="shared" si="28"/>
        <v>102.7140649262824</v>
      </c>
      <c r="X21" s="1">
        <f t="shared" si="6"/>
        <v>5.0069648655694388E-5</v>
      </c>
      <c r="Z21">
        <f t="shared" si="29"/>
        <v>2.2745125087087309E+17</v>
      </c>
      <c r="AA21">
        <f t="shared" si="53"/>
        <v>2.0567048893893888E+18</v>
      </c>
      <c r="AB21">
        <f t="shared" si="30"/>
        <v>3.6048593912202436E-4</v>
      </c>
      <c r="AC21">
        <f t="shared" si="7"/>
        <v>8.411338579513903E-3</v>
      </c>
      <c r="AD21">
        <f t="shared" si="31"/>
        <v>118.88714151104719</v>
      </c>
      <c r="AE21" s="1">
        <f t="shared" si="8"/>
        <v>1.4419437564880978E-5</v>
      </c>
      <c r="AG21">
        <f t="shared" si="32"/>
        <v>2.6070891400483942E+17</v>
      </c>
      <c r="AH21">
        <f t="shared" si="54"/>
        <v>2.3574339384291144E+18</v>
      </c>
      <c r="AI21">
        <f t="shared" si="33"/>
        <v>4.1319578302021441E-4</v>
      </c>
      <c r="AJ21">
        <f t="shared" si="9"/>
        <v>9.6412349371383377E-3</v>
      </c>
      <c r="AK21">
        <f t="shared" si="34"/>
        <v>103.72115258263948</v>
      </c>
      <c r="AL21" s="1">
        <f t="shared" si="10"/>
        <v>4.9583493962425728E-5</v>
      </c>
      <c r="AN21">
        <f t="shared" si="35"/>
        <v>2.3933191329433402E+17</v>
      </c>
      <c r="AO21">
        <f t="shared" si="55"/>
        <v>2.1641345755395387E+18</v>
      </c>
      <c r="AP21">
        <f t="shared" si="36"/>
        <v>3.7931552011889681E-4</v>
      </c>
      <c r="AQ21">
        <f t="shared" si="11"/>
        <v>8.8506954694409293E-3</v>
      </c>
      <c r="AR21">
        <f t="shared" si="37"/>
        <v>112.98547141891063</v>
      </c>
      <c r="AS21" s="1">
        <f t="shared" si="12"/>
        <v>1.3655358724280284E-4</v>
      </c>
      <c r="AU21">
        <f t="shared" si="38"/>
        <v>2.0677386442806643E+17</v>
      </c>
      <c r="AV21">
        <f t="shared" si="56"/>
        <v>1.8697317176267167E+18</v>
      </c>
      <c r="AW21">
        <f t="shared" si="39"/>
        <v>3.2771449011093122E-4</v>
      </c>
      <c r="AX21">
        <f t="shared" si="13"/>
        <v>7.64667143592173E-3</v>
      </c>
      <c r="AY21">
        <f t="shared" si="40"/>
        <v>130.77585566215191</v>
      </c>
      <c r="AZ21" s="1">
        <f t="shared" si="14"/>
        <v>3.9325738813311745E-5</v>
      </c>
      <c r="BB21">
        <f t="shared" si="41"/>
        <v>2.3463802260435542E+17</v>
      </c>
      <c r="BC21">
        <f t="shared" si="57"/>
        <v>2.1216905445862026E+18</v>
      </c>
      <c r="BD21">
        <f t="shared" si="42"/>
        <v>3.7187620471819291E-4</v>
      </c>
      <c r="BE21">
        <f t="shared" si="15"/>
        <v>8.6771114434245015E-3</v>
      </c>
      <c r="BF21">
        <f t="shared" si="43"/>
        <v>115.24572509182167</v>
      </c>
      <c r="BG21" s="1">
        <f t="shared" si="16"/>
        <v>1.487504818872772E-5</v>
      </c>
      <c r="BI21">
        <f t="shared" si="44"/>
        <v>2.1539872196490061E+17</v>
      </c>
      <c r="BJ21">
        <f t="shared" si="58"/>
        <v>1.9477211179855844E+18</v>
      </c>
      <c r="BK21">
        <f t="shared" si="45"/>
        <v>3.4138396810700711E-4</v>
      </c>
      <c r="BL21">
        <f t="shared" si="17"/>
        <v>7.9656259224968346E-3</v>
      </c>
      <c r="BM21">
        <f t="shared" si="46"/>
        <v>125.53941268767852</v>
      </c>
      <c r="BN21" s="1">
        <f t="shared" si="18"/>
        <v>4.0966076172840849E-5</v>
      </c>
      <c r="BP21">
        <f t="shared" si="47"/>
        <v>1.8609647798525978E+17</v>
      </c>
      <c r="BQ21">
        <f t="shared" si="59"/>
        <v>1.6827585458640453E+18</v>
      </c>
      <c r="BR21">
        <f t="shared" si="48"/>
        <v>2.9494304109983809E-4</v>
      </c>
      <c r="BS21">
        <f t="shared" si="19"/>
        <v>6.8820042923295561E-3</v>
      </c>
      <c r="BT21">
        <f t="shared" si="49"/>
        <v>145.3065062912799</v>
      </c>
      <c r="BU21" s="1">
        <f t="shared" si="20"/>
        <v>1.1797721643993525E-5</v>
      </c>
    </row>
    <row r="22" spans="2:73" x14ac:dyDescent="0.35">
      <c r="B22" s="1">
        <f>Digitising!B22</f>
        <v>7.8999999999999897</v>
      </c>
      <c r="C22">
        <f>Digitising!F22</f>
        <v>6.7000000000000002E-3</v>
      </c>
      <c r="D22">
        <f t="shared" si="21"/>
        <v>2.0000000000000052E-4</v>
      </c>
      <c r="E22" s="2">
        <f t="shared" si="22"/>
        <v>149.25373134328359</v>
      </c>
      <c r="F22">
        <f t="shared" si="0"/>
        <v>8.9125093813371286E+20</v>
      </c>
      <c r="G22">
        <f t="shared" si="1"/>
        <v>1.7825018762674304E+17</v>
      </c>
      <c r="H22">
        <f t="shared" si="50"/>
        <v>1.8898605442458355E+18</v>
      </c>
      <c r="I22" s="4">
        <f t="shared" si="2"/>
        <v>1.9945895165764702E-2</v>
      </c>
      <c r="J22" s="4"/>
      <c r="L22">
        <f t="shared" si="23"/>
        <v>2.7005816144975155E+17</v>
      </c>
      <c r="M22">
        <f t="shared" si="51"/>
        <v>2.8632354937217772E+18</v>
      </c>
      <c r="N22">
        <f t="shared" si="24"/>
        <v>3.0301024088149144E-4</v>
      </c>
      <c r="O22">
        <f t="shared" si="3"/>
        <v>1.0150843069529935E-2</v>
      </c>
      <c r="P22">
        <f t="shared" si="25"/>
        <v>98.513984813904514</v>
      </c>
      <c r="Q22" s="1">
        <f t="shared" si="4"/>
        <v>1.212040963525966E-5</v>
      </c>
      <c r="S22">
        <f t="shared" si="26"/>
        <v>2.4791456298007302E+17</v>
      </c>
      <c r="T22">
        <f t="shared" si="52"/>
        <v>2.6284625960735657E+18</v>
      </c>
      <c r="U22">
        <f t="shared" si="27"/>
        <v>2.7816471475385849E-4</v>
      </c>
      <c r="V22">
        <f t="shared" si="5"/>
        <v>9.3185179442542357E-3</v>
      </c>
      <c r="W22">
        <f t="shared" si="28"/>
        <v>107.31320216178759</v>
      </c>
      <c r="X22" s="1">
        <f t="shared" si="6"/>
        <v>3.3379765770463018E-5</v>
      </c>
      <c r="Z22">
        <f t="shared" si="29"/>
        <v>2.1418895428434509E+17</v>
      </c>
      <c r="AA22">
        <f t="shared" si="53"/>
        <v>2.2708938436737339E+18</v>
      </c>
      <c r="AB22">
        <f t="shared" si="30"/>
        <v>2.403239594146836E-4</v>
      </c>
      <c r="AC22">
        <f t="shared" si="7"/>
        <v>8.0508526403918791E-3</v>
      </c>
      <c r="AD22">
        <f t="shared" si="31"/>
        <v>124.21044635482541</v>
      </c>
      <c r="AE22" s="1">
        <f t="shared" si="8"/>
        <v>9.6129583765873461E-6</v>
      </c>
      <c r="AG22">
        <f t="shared" si="32"/>
        <v>2.4550741949977414E+17</v>
      </c>
      <c r="AH22">
        <f t="shared" si="54"/>
        <v>2.6029413579288883E+18</v>
      </c>
      <c r="AI22">
        <f t="shared" si="33"/>
        <v>2.754638553468104E-4</v>
      </c>
      <c r="AJ22">
        <f t="shared" si="9"/>
        <v>9.2280391541181232E-3</v>
      </c>
      <c r="AK22">
        <f t="shared" si="34"/>
        <v>108.36538329529498</v>
      </c>
      <c r="AL22" s="1">
        <f t="shared" si="10"/>
        <v>3.3055662641617244E-5</v>
      </c>
      <c r="AN22">
        <f t="shared" si="35"/>
        <v>2.2537687543642998E+17</v>
      </c>
      <c r="AO22">
        <f t="shared" si="55"/>
        <v>2.3895114509759688E+18</v>
      </c>
      <c r="AP22">
        <f t="shared" si="36"/>
        <v>2.528770134125986E-4</v>
      </c>
      <c r="AQ22">
        <f t="shared" si="11"/>
        <v>8.4713799493220318E-3</v>
      </c>
      <c r="AR22">
        <f t="shared" si="37"/>
        <v>118.04452237796635</v>
      </c>
      <c r="AS22" s="1">
        <f t="shared" si="12"/>
        <v>9.1035724828535488E-5</v>
      </c>
      <c r="AU22">
        <f t="shared" si="38"/>
        <v>1.9471723116758643E+17</v>
      </c>
      <c r="AV22">
        <f t="shared" si="56"/>
        <v>2.064448948794303E+18</v>
      </c>
      <c r="AW22">
        <f t="shared" si="39"/>
        <v>2.1847632674062143E-4</v>
      </c>
      <c r="AX22">
        <f t="shared" si="13"/>
        <v>7.3189569458107983E-3</v>
      </c>
      <c r="AY22">
        <f t="shared" si="40"/>
        <v>136.63149099030795</v>
      </c>
      <c r="AZ22" s="1">
        <f t="shared" si="14"/>
        <v>2.6217159208874572E-5</v>
      </c>
      <c r="BB22">
        <f t="shared" si="41"/>
        <v>2.2095667754979667E+17</v>
      </c>
      <c r="BC22">
        <f t="shared" si="57"/>
        <v>2.3426472221359995E+18</v>
      </c>
      <c r="BD22">
        <f t="shared" si="42"/>
        <v>2.4791746981212931E-4</v>
      </c>
      <c r="BE22">
        <f t="shared" si="15"/>
        <v>8.3052352387063093E-3</v>
      </c>
      <c r="BF22">
        <f t="shared" si="43"/>
        <v>120.40598143921666</v>
      </c>
      <c r="BG22" s="1">
        <f t="shared" si="16"/>
        <v>9.9166987924851747E-6</v>
      </c>
      <c r="BI22">
        <f t="shared" si="44"/>
        <v>2.0283918789278701E+17</v>
      </c>
      <c r="BJ22">
        <f t="shared" si="58"/>
        <v>2.1505603058783713E+18</v>
      </c>
      <c r="BK22">
        <f t="shared" si="45"/>
        <v>2.2758931207133876E-4</v>
      </c>
      <c r="BL22">
        <f t="shared" si="17"/>
        <v>7.6242419543898279E-3</v>
      </c>
      <c r="BM22">
        <f t="shared" si="46"/>
        <v>131.16058041996263</v>
      </c>
      <c r="BN22" s="1">
        <f t="shared" si="18"/>
        <v>2.7310717448560652E-5</v>
      </c>
      <c r="BP22">
        <f t="shared" si="47"/>
        <v>1.7524550805082778E+17</v>
      </c>
      <c r="BQ22">
        <f t="shared" si="59"/>
        <v>1.8580040539148731E+18</v>
      </c>
      <c r="BR22">
        <f t="shared" si="48"/>
        <v>1.9662869406655929E-4</v>
      </c>
      <c r="BS22">
        <f t="shared" si="19"/>
        <v>6.5870612512297184E-3</v>
      </c>
      <c r="BT22">
        <f t="shared" si="49"/>
        <v>151.81276776700886</v>
      </c>
      <c r="BU22" s="1">
        <f t="shared" si="20"/>
        <v>7.8651477626623727E-6</v>
      </c>
    </row>
    <row r="23" spans="2:73" x14ac:dyDescent="0.35">
      <c r="B23" s="1">
        <f>Digitising!B23</f>
        <v>7.9999999999999902</v>
      </c>
      <c r="C23">
        <f>Digitising!F23</f>
        <v>6.4999999999999997E-3</v>
      </c>
      <c r="D23">
        <f t="shared" si="21"/>
        <v>9.9999999999999395E-5</v>
      </c>
      <c r="E23" s="2">
        <f t="shared" si="22"/>
        <v>153.84615384615384</v>
      </c>
      <c r="F23">
        <f t="shared" si="0"/>
        <v>1.2589254117941371E+21</v>
      </c>
      <c r="G23">
        <f t="shared" si="1"/>
        <v>1.2589254117941294E+17</v>
      </c>
      <c r="H23">
        <f t="shared" si="50"/>
        <v>2.0157530854252485E+18</v>
      </c>
      <c r="I23" s="4">
        <f t="shared" si="2"/>
        <v>2.1274585494880146E-2</v>
      </c>
      <c r="J23" s="4"/>
      <c r="L23">
        <f t="shared" si="23"/>
        <v>1.9073364613978448E+17</v>
      </c>
      <c r="M23">
        <f t="shared" si="51"/>
        <v>3.0539691398615619E+18</v>
      </c>
      <c r="N23">
        <f t="shared" si="24"/>
        <v>1.5150512044074439E-4</v>
      </c>
      <c r="O23">
        <f t="shared" si="3"/>
        <v>9.8478328286484441E-3</v>
      </c>
      <c r="P23">
        <f t="shared" si="25"/>
        <v>101.54518434664006</v>
      </c>
      <c r="Q23" s="1">
        <f t="shared" si="4"/>
        <v>6.0602048176297766E-6</v>
      </c>
      <c r="S23">
        <f t="shared" si="26"/>
        <v>1.7509431403404848E+17</v>
      </c>
      <c r="T23">
        <f t="shared" si="52"/>
        <v>2.8035569101076142E+18</v>
      </c>
      <c r="U23">
        <f t="shared" si="27"/>
        <v>1.3908235737692805E-4</v>
      </c>
      <c r="V23">
        <f t="shared" si="5"/>
        <v>9.040353229500378E-3</v>
      </c>
      <c r="W23">
        <f t="shared" si="28"/>
        <v>110.61514684368873</v>
      </c>
      <c r="X23" s="1">
        <f t="shared" si="6"/>
        <v>1.6689882885231367E-5</v>
      </c>
      <c r="Z23">
        <f t="shared" si="29"/>
        <v>1.5127496978506269E+17</v>
      </c>
      <c r="AA23">
        <f t="shared" si="53"/>
        <v>2.4221688134587965E+18</v>
      </c>
      <c r="AB23">
        <f t="shared" si="30"/>
        <v>1.2016197970734074E-4</v>
      </c>
      <c r="AC23">
        <f t="shared" si="7"/>
        <v>7.8105286809771962E-3</v>
      </c>
      <c r="AD23">
        <f t="shared" si="31"/>
        <v>128.03230624266618</v>
      </c>
      <c r="AE23" s="1">
        <f t="shared" si="8"/>
        <v>4.8064791882936307E-6</v>
      </c>
      <c r="AG23">
        <f t="shared" si="32"/>
        <v>1.7339422376344042E+17</v>
      </c>
      <c r="AH23">
        <f t="shared" si="54"/>
        <v>2.776335581692329E+18</v>
      </c>
      <c r="AI23">
        <f t="shared" si="33"/>
        <v>1.3773192767340398E-4</v>
      </c>
      <c r="AJ23">
        <f t="shared" si="9"/>
        <v>8.9525752987713123E-3</v>
      </c>
      <c r="AK23">
        <f t="shared" si="34"/>
        <v>111.69970278130407</v>
      </c>
      <c r="AL23" s="1">
        <f t="shared" si="10"/>
        <v>1.6527831320808477E-5</v>
      </c>
      <c r="AN23">
        <f t="shared" si="35"/>
        <v>1.5917664912186224E+17</v>
      </c>
      <c r="AO23">
        <f t="shared" si="55"/>
        <v>2.5486881000978309E+18</v>
      </c>
      <c r="AP23">
        <f t="shared" si="36"/>
        <v>1.2643850670629822E-4</v>
      </c>
      <c r="AQ23">
        <f t="shared" si="11"/>
        <v>8.2185029359094323E-3</v>
      </c>
      <c r="AR23">
        <f t="shared" si="37"/>
        <v>121.67666152805764</v>
      </c>
      <c r="AS23" s="1">
        <f t="shared" si="12"/>
        <v>4.5517862414267358E-5</v>
      </c>
      <c r="AU23">
        <f t="shared" si="38"/>
        <v>1.3752269980460243E+17</v>
      </c>
      <c r="AV23">
        <f t="shared" si="56"/>
        <v>2.2019716485989053E+18</v>
      </c>
      <c r="AW23">
        <f t="shared" si="39"/>
        <v>1.0923816337030975E-4</v>
      </c>
      <c r="AX23">
        <f t="shared" si="13"/>
        <v>7.1004806190701772E-3</v>
      </c>
      <c r="AY23">
        <f t="shared" si="40"/>
        <v>140.83553686693284</v>
      </c>
      <c r="AZ23" s="1">
        <f t="shared" si="14"/>
        <v>1.3108579604437169E-5</v>
      </c>
      <c r="BB23">
        <f t="shared" si="41"/>
        <v>1.5605480138709635E+17</v>
      </c>
      <c r="BC23">
        <f t="shared" si="57"/>
        <v>2.4987020235230961E+18</v>
      </c>
      <c r="BD23">
        <f t="shared" si="42"/>
        <v>1.2395873490606357E-4</v>
      </c>
      <c r="BE23">
        <f t="shared" si="15"/>
        <v>8.0573177688941806E-3</v>
      </c>
      <c r="BF23">
        <f t="shared" si="43"/>
        <v>124.11078086811563</v>
      </c>
      <c r="BG23" s="1">
        <f t="shared" si="16"/>
        <v>4.9583493962425441E-6</v>
      </c>
      <c r="BI23">
        <f t="shared" si="44"/>
        <v>1.43258984209676E+17</v>
      </c>
      <c r="BJ23">
        <f t="shared" si="58"/>
        <v>2.2938192900880474E+18</v>
      </c>
      <c r="BK23">
        <f t="shared" si="45"/>
        <v>1.1379465603566838E-4</v>
      </c>
      <c r="BL23">
        <f t="shared" si="17"/>
        <v>7.3966526423184893E-3</v>
      </c>
      <c r="BM23">
        <f t="shared" si="46"/>
        <v>135.1962905867307</v>
      </c>
      <c r="BN23" s="1">
        <f t="shared" si="18"/>
        <v>1.3655358724280206E-5</v>
      </c>
      <c r="BP23">
        <f t="shared" si="47"/>
        <v>1.2377042982414219E+17</v>
      </c>
      <c r="BQ23">
        <f t="shared" si="59"/>
        <v>1.9817744837390152E+18</v>
      </c>
      <c r="BR23">
        <f t="shared" si="48"/>
        <v>9.8314347033278776E-5</v>
      </c>
      <c r="BS23">
        <f t="shared" si="19"/>
        <v>6.3904325571631591E-3</v>
      </c>
      <c r="BT23">
        <f t="shared" si="49"/>
        <v>156.48392985214761</v>
      </c>
      <c r="BU23" s="1">
        <f t="shared" si="20"/>
        <v>3.9325738813311516E-6</v>
      </c>
    </row>
    <row r="24" spans="2:73" x14ac:dyDescent="0.35">
      <c r="B24" s="1">
        <f>Digitising!B24</f>
        <v>8.0999999999999908</v>
      </c>
      <c r="C24">
        <f>Digitising!F24</f>
        <v>6.4000000000000003E-3</v>
      </c>
      <c r="D24">
        <f t="shared" si="21"/>
        <v>2.0000000000000052E-4</v>
      </c>
      <c r="E24" s="2">
        <f t="shared" si="22"/>
        <v>156.25</v>
      </c>
      <c r="F24">
        <f t="shared" si="0"/>
        <v>1.7782794100388777E+21</v>
      </c>
      <c r="G24">
        <f t="shared" si="1"/>
        <v>3.5565588200777645E+17</v>
      </c>
      <c r="H24">
        <f t="shared" si="50"/>
        <v>2.371408967433025E+18</v>
      </c>
      <c r="I24" s="4">
        <f t="shared" si="2"/>
        <v>2.5028235444985624E-2</v>
      </c>
      <c r="J24" s="4"/>
      <c r="L24">
        <f t="shared" si="23"/>
        <v>5.3883687239047674E+17</v>
      </c>
      <c r="M24">
        <f t="shared" si="51"/>
        <v>3.5928060122520387E+18</v>
      </c>
      <c r="N24">
        <f t="shared" si="24"/>
        <v>3.0301024088149139E-4</v>
      </c>
      <c r="O24">
        <f t="shared" si="3"/>
        <v>9.6963277082077002E-3</v>
      </c>
      <c r="P24">
        <f t="shared" si="25"/>
        <v>103.13182785205629</v>
      </c>
      <c r="Q24" s="1">
        <f t="shared" si="4"/>
        <v>1.2120409635259658E-5</v>
      </c>
      <c r="S24">
        <f t="shared" si="26"/>
        <v>4.9465458484612416E+17</v>
      </c>
      <c r="T24">
        <f t="shared" si="52"/>
        <v>3.2982114949537382E+18</v>
      </c>
      <c r="U24">
        <f t="shared" si="27"/>
        <v>2.7816471475385849E-4</v>
      </c>
      <c r="V24">
        <f t="shared" si="5"/>
        <v>8.9012708721234492E-3</v>
      </c>
      <c r="W24">
        <f t="shared" si="28"/>
        <v>112.34350851312136</v>
      </c>
      <c r="X24" s="1">
        <f t="shared" si="6"/>
        <v>3.3379765770463018E-5</v>
      </c>
      <c r="Z24">
        <f t="shared" si="29"/>
        <v>4.2736314876615072E+17</v>
      </c>
      <c r="AA24">
        <f t="shared" si="53"/>
        <v>2.8495319622249472E+18</v>
      </c>
      <c r="AB24">
        <f t="shared" si="30"/>
        <v>2.4032395941468357E-4</v>
      </c>
      <c r="AC24">
        <f t="shared" si="7"/>
        <v>7.6903667012698552E-3</v>
      </c>
      <c r="AD24">
        <f t="shared" si="31"/>
        <v>130.03281102770785</v>
      </c>
      <c r="AE24" s="1">
        <f t="shared" si="8"/>
        <v>9.6129583765873444E-6</v>
      </c>
      <c r="AG24">
        <f t="shared" si="32"/>
        <v>4.898517021731607E+17</v>
      </c>
      <c r="AH24">
        <f t="shared" si="54"/>
        <v>3.2661872838654894E+18</v>
      </c>
      <c r="AI24">
        <f t="shared" si="33"/>
        <v>2.7546385534681035E-4</v>
      </c>
      <c r="AJ24">
        <f t="shared" si="9"/>
        <v>8.8148433710979086E-3</v>
      </c>
      <c r="AK24">
        <f t="shared" si="34"/>
        <v>113.44501063726193</v>
      </c>
      <c r="AL24" s="1">
        <f t="shared" si="10"/>
        <v>3.3055662641617238E-5</v>
      </c>
      <c r="AN24">
        <f t="shared" si="35"/>
        <v>4.4968598622374918E+17</v>
      </c>
      <c r="AO24">
        <f t="shared" si="55"/>
        <v>2.99837408632158E+18</v>
      </c>
      <c r="AP24">
        <f t="shared" si="36"/>
        <v>2.528770134125986E-4</v>
      </c>
      <c r="AQ24">
        <f t="shared" si="11"/>
        <v>8.0920644292031343E-3</v>
      </c>
      <c r="AR24">
        <f t="shared" si="37"/>
        <v>123.57785936443352</v>
      </c>
      <c r="AS24" s="1">
        <f t="shared" si="12"/>
        <v>9.1035724828535488E-5</v>
      </c>
      <c r="AU24">
        <f t="shared" si="38"/>
        <v>3.8851195342377331E+17</v>
      </c>
      <c r="AV24">
        <f t="shared" si="56"/>
        <v>2.5904836020226785E+18</v>
      </c>
      <c r="AW24">
        <f t="shared" si="39"/>
        <v>2.184763267406214E-4</v>
      </c>
      <c r="AX24">
        <f t="shared" si="13"/>
        <v>6.9912424556998675E-3</v>
      </c>
      <c r="AY24">
        <f t="shared" si="40"/>
        <v>143.03609213047864</v>
      </c>
      <c r="AZ24" s="1">
        <f t="shared" si="14"/>
        <v>2.6217159208874569E-5</v>
      </c>
      <c r="BB24">
        <f t="shared" si="41"/>
        <v>4.4086653195584454E+17</v>
      </c>
      <c r="BC24">
        <f t="shared" si="57"/>
        <v>2.9395685554789407E+18</v>
      </c>
      <c r="BD24">
        <f t="shared" si="42"/>
        <v>2.4791746981212931E-4</v>
      </c>
      <c r="BE24">
        <f t="shared" si="15"/>
        <v>7.9333590339881171E-3</v>
      </c>
      <c r="BF24">
        <f t="shared" si="43"/>
        <v>126.05001181917993</v>
      </c>
      <c r="BG24" s="1">
        <f t="shared" si="16"/>
        <v>9.9166987924851747E-6</v>
      </c>
      <c r="BI24">
        <f t="shared" si="44"/>
        <v>4.0471738760137427E+17</v>
      </c>
      <c r="BJ24">
        <f t="shared" si="58"/>
        <v>2.6985366776894218E+18</v>
      </c>
      <c r="BK24">
        <f t="shared" si="45"/>
        <v>2.2758931207133873E-4</v>
      </c>
      <c r="BL24">
        <f t="shared" si="17"/>
        <v>7.2828579862828213E-3</v>
      </c>
      <c r="BM24">
        <f t="shared" si="46"/>
        <v>137.30873262714834</v>
      </c>
      <c r="BN24" s="1">
        <f t="shared" si="18"/>
        <v>2.7310717448560648E-5</v>
      </c>
      <c r="BP24">
        <f t="shared" si="47"/>
        <v>3.4966075808139597E+17</v>
      </c>
      <c r="BQ24">
        <f t="shared" si="59"/>
        <v>2.3314352418204109E+18</v>
      </c>
      <c r="BR24">
        <f t="shared" si="48"/>
        <v>1.9662869406655926E-4</v>
      </c>
      <c r="BS24">
        <f t="shared" si="19"/>
        <v>6.2921182101298807E-3</v>
      </c>
      <c r="BT24">
        <f t="shared" si="49"/>
        <v>158.92899125608739</v>
      </c>
      <c r="BU24" s="1">
        <f t="shared" si="20"/>
        <v>7.8651477626623727E-6</v>
      </c>
    </row>
    <row r="25" spans="2:73" x14ac:dyDescent="0.35">
      <c r="B25" s="1">
        <f>Digitising!B25</f>
        <v>8.1999999999999904</v>
      </c>
      <c r="C25">
        <f>Digitising!F25</f>
        <v>6.1999999999999998E-3</v>
      </c>
      <c r="D25">
        <f t="shared" si="21"/>
        <v>4.0000000000000018E-4</v>
      </c>
      <c r="E25" s="2">
        <f t="shared" si="22"/>
        <v>161.29032258064515</v>
      </c>
      <c r="F25">
        <f t="shared" si="0"/>
        <v>2.5118864315094952E+21</v>
      </c>
      <c r="G25">
        <f t="shared" si="1"/>
        <v>1.0047545726037985E+18</v>
      </c>
      <c r="H25">
        <f t="shared" si="50"/>
        <v>3.3761635400368236E+18</v>
      </c>
      <c r="I25" s="4">
        <f t="shared" si="2"/>
        <v>3.5632578412776138E-2</v>
      </c>
      <c r="J25" s="4"/>
      <c r="L25">
        <f t="shared" si="23"/>
        <v>1.5222546253572808E+18</v>
      </c>
      <c r="M25">
        <f t="shared" si="51"/>
        <v>5.1150606376093194E+18</v>
      </c>
      <c r="N25">
        <f t="shared" si="24"/>
        <v>6.0602048176298148E-4</v>
      </c>
      <c r="O25">
        <f t="shared" si="3"/>
        <v>9.393317467326209E-3</v>
      </c>
      <c r="P25">
        <f t="shared" si="25"/>
        <v>106.45866100857424</v>
      </c>
      <c r="Q25" s="1">
        <f t="shared" si="4"/>
        <v>2.4240819270519262E-5</v>
      </c>
      <c r="S25">
        <f t="shared" si="26"/>
        <v>1.3974363454298496E+18</v>
      </c>
      <c r="T25">
        <f t="shared" si="52"/>
        <v>4.6956478403835884E+18</v>
      </c>
      <c r="U25">
        <f t="shared" si="27"/>
        <v>5.563294295077159E-4</v>
      </c>
      <c r="V25">
        <f t="shared" si="5"/>
        <v>8.6231061573695915E-3</v>
      </c>
      <c r="W25">
        <f t="shared" si="28"/>
        <v>115.96749265870594</v>
      </c>
      <c r="X25" s="1">
        <f t="shared" si="6"/>
        <v>6.6759531540925901E-5</v>
      </c>
      <c r="Z25">
        <f t="shared" si="29"/>
        <v>1.2073329856407621E+18</v>
      </c>
      <c r="AA25">
        <f t="shared" si="53"/>
        <v>4.0568649478657096E+18</v>
      </c>
      <c r="AB25">
        <f t="shared" si="30"/>
        <v>4.8064791882936617E-4</v>
      </c>
      <c r="AC25">
        <f t="shared" si="7"/>
        <v>7.4500427418551715E-3</v>
      </c>
      <c r="AD25">
        <f t="shared" si="31"/>
        <v>134.22741783505327</v>
      </c>
      <c r="AE25" s="1">
        <f t="shared" si="8"/>
        <v>1.9225916753174652E-5</v>
      </c>
      <c r="AG25">
        <f t="shared" si="32"/>
        <v>1.3838678412338916E+18</v>
      </c>
      <c r="AH25">
        <f t="shared" si="54"/>
        <v>4.6500551250993807E+18</v>
      </c>
      <c r="AI25">
        <f t="shared" si="33"/>
        <v>5.5092771069361962E-4</v>
      </c>
      <c r="AJ25">
        <f t="shared" si="9"/>
        <v>8.5393795157510978E-3</v>
      </c>
      <c r="AK25">
        <f t="shared" si="34"/>
        <v>117.10452710943169</v>
      </c>
      <c r="AL25" s="1">
        <f t="shared" si="10"/>
        <v>6.6111325283234353E-5</v>
      </c>
      <c r="AN25">
        <f t="shared" si="35"/>
        <v>1.2703966776634993E+18</v>
      </c>
      <c r="AO25">
        <f t="shared" si="55"/>
        <v>4.2687707639850793E+18</v>
      </c>
      <c r="AP25">
        <f t="shared" si="36"/>
        <v>5.0575402682519611E-4</v>
      </c>
      <c r="AQ25">
        <f t="shared" si="11"/>
        <v>7.8391874157905366E-3</v>
      </c>
      <c r="AR25">
        <f t="shared" si="37"/>
        <v>127.56424192457654</v>
      </c>
      <c r="AS25" s="1">
        <f t="shared" si="12"/>
        <v>1.820714496570706E-4</v>
      </c>
      <c r="AU25">
        <f t="shared" si="38"/>
        <v>1.0975754414916017E+18</v>
      </c>
      <c r="AV25">
        <f t="shared" si="56"/>
        <v>3.6880590435142799E+18</v>
      </c>
      <c r="AW25">
        <f t="shared" si="39"/>
        <v>4.3695265348124188E-4</v>
      </c>
      <c r="AX25">
        <f t="shared" si="13"/>
        <v>6.7727661289592464E-3</v>
      </c>
      <c r="AY25">
        <f t="shared" si="40"/>
        <v>147.6501596185586</v>
      </c>
      <c r="AZ25" s="1">
        <f t="shared" si="14"/>
        <v>5.2434318417749023E-5</v>
      </c>
      <c r="BB25">
        <f t="shared" si="41"/>
        <v>1.2454810571105021E+18</v>
      </c>
      <c r="BC25">
        <f t="shared" si="57"/>
        <v>4.1850496125894431E+18</v>
      </c>
      <c r="BD25">
        <f t="shared" si="42"/>
        <v>4.9583493962425753E-4</v>
      </c>
      <c r="BE25">
        <f t="shared" si="15"/>
        <v>7.6854415641759884E-3</v>
      </c>
      <c r="BF25">
        <f t="shared" si="43"/>
        <v>130.11614123270186</v>
      </c>
      <c r="BG25" s="1">
        <f t="shared" si="16"/>
        <v>1.9833397584970305E-5</v>
      </c>
      <c r="BI25">
        <f t="shared" si="44"/>
        <v>1.1433570098971494E+18</v>
      </c>
      <c r="BJ25">
        <f t="shared" si="58"/>
        <v>3.8418936875865713E+18</v>
      </c>
      <c r="BK25">
        <f t="shared" si="45"/>
        <v>4.5517862414267649E-4</v>
      </c>
      <c r="BL25">
        <f t="shared" si="17"/>
        <v>7.0552686742114826E-3</v>
      </c>
      <c r="BM25">
        <f t="shared" si="46"/>
        <v>141.73804658286284</v>
      </c>
      <c r="BN25" s="1">
        <f t="shared" si="18"/>
        <v>5.4621434897121175E-5</v>
      </c>
      <c r="BP25">
        <f t="shared" si="47"/>
        <v>9.8781789734244147E+17</v>
      </c>
      <c r="BQ25">
        <f t="shared" si="59"/>
        <v>3.3192531391628524E+18</v>
      </c>
      <c r="BR25">
        <f t="shared" si="48"/>
        <v>3.9325738813311771E-4</v>
      </c>
      <c r="BS25">
        <f t="shared" si="19"/>
        <v>6.0954895160633214E-3</v>
      </c>
      <c r="BT25">
        <f t="shared" si="49"/>
        <v>164.05573290950957</v>
      </c>
      <c r="BU25" s="1">
        <f t="shared" si="20"/>
        <v>1.5730295525324712E-5</v>
      </c>
    </row>
    <row r="26" spans="2:73" x14ac:dyDescent="0.35">
      <c r="B26" s="1">
        <f>Digitising!B26</f>
        <v>8.2999999999999901</v>
      </c>
      <c r="C26">
        <f>Digitising!F26</f>
        <v>5.7999999999999996E-3</v>
      </c>
      <c r="D26">
        <f t="shared" si="21"/>
        <v>6.9999999999999923E-4</v>
      </c>
      <c r="E26" s="2">
        <f t="shared" si="22"/>
        <v>172.41379310344828</v>
      </c>
      <c r="F26">
        <f t="shared" si="0"/>
        <v>3.548133892335629E+21</v>
      </c>
      <c r="G26">
        <f t="shared" si="1"/>
        <v>2.4836937246349373E+18</v>
      </c>
      <c r="H26">
        <f t="shared" si="50"/>
        <v>5.8598572646717604E+18</v>
      </c>
      <c r="I26" s="4">
        <f t="shared" si="2"/>
        <v>6.1845885424381727E-2</v>
      </c>
      <c r="J26" s="4"/>
      <c r="L26">
        <f t="shared" si="23"/>
        <v>3.7629231688873948E+18</v>
      </c>
      <c r="M26">
        <f t="shared" si="51"/>
        <v>8.8779838064967148E+18</v>
      </c>
      <c r="N26">
        <f t="shared" si="24"/>
        <v>1.0605358430852158E-3</v>
      </c>
      <c r="O26">
        <f t="shared" si="3"/>
        <v>8.7872969855632282E-3</v>
      </c>
      <c r="P26">
        <f t="shared" si="25"/>
        <v>113.80063762985522</v>
      </c>
      <c r="Q26" s="1">
        <f t="shared" si="4"/>
        <v>4.2421433723408641E-5</v>
      </c>
      <c r="S26">
        <f t="shared" si="26"/>
        <v>3.4543797822451195E+18</v>
      </c>
      <c r="T26">
        <f t="shared" si="52"/>
        <v>8.1500276226287084E+18</v>
      </c>
      <c r="U26">
        <f t="shared" si="27"/>
        <v>9.7357650163850101E-4</v>
      </c>
      <c r="V26">
        <f t="shared" si="5"/>
        <v>8.0667767278618761E-3</v>
      </c>
      <c r="W26">
        <f t="shared" si="28"/>
        <v>123.96525077309944</v>
      </c>
      <c r="X26" s="1">
        <f t="shared" si="6"/>
        <v>1.1682918019662012E-4</v>
      </c>
      <c r="Z26">
        <f t="shared" si="29"/>
        <v>2.9844555493883474E+18</v>
      </c>
      <c r="AA26">
        <f t="shared" si="53"/>
        <v>7.041320497254057E+18</v>
      </c>
      <c r="AB26">
        <f t="shared" si="30"/>
        <v>8.4113385795138939E-4</v>
      </c>
      <c r="AC26">
        <f t="shared" si="7"/>
        <v>6.9693948230258049E-3</v>
      </c>
      <c r="AD26">
        <f t="shared" si="31"/>
        <v>143.48448113402247</v>
      </c>
      <c r="AE26" s="1">
        <f t="shared" si="8"/>
        <v>3.3645354318055582E-5</v>
      </c>
      <c r="AG26">
        <f t="shared" si="32"/>
        <v>3.4208392444430863E+18</v>
      </c>
      <c r="AH26">
        <f t="shared" si="54"/>
        <v>8.0708943695424676E+18</v>
      </c>
      <c r="AI26">
        <f t="shared" si="33"/>
        <v>9.6412349371383262E-4</v>
      </c>
      <c r="AJ26">
        <f t="shared" si="9"/>
        <v>7.9884518050574779E-3</v>
      </c>
      <c r="AK26">
        <f t="shared" si="34"/>
        <v>125.18070139284077</v>
      </c>
      <c r="AL26" s="1">
        <f t="shared" si="10"/>
        <v>1.1569481924565991E-4</v>
      </c>
      <c r="AN26">
        <f t="shared" si="35"/>
        <v>3.1403452565864719E+18</v>
      </c>
      <c r="AO26">
        <f t="shared" si="55"/>
        <v>7.4091160205715517E+18</v>
      </c>
      <c r="AP26">
        <f t="shared" si="36"/>
        <v>8.8506954694409173E-4</v>
      </c>
      <c r="AQ26">
        <f t="shared" si="11"/>
        <v>7.3334333889653403E-3</v>
      </c>
      <c r="AR26">
        <f t="shared" si="37"/>
        <v>136.3617758504094</v>
      </c>
      <c r="AS26" s="1">
        <f t="shared" si="12"/>
        <v>3.1862503689987303E-4</v>
      </c>
      <c r="AU26">
        <f t="shared" si="38"/>
        <v>2.7131414085348608E+18</v>
      </c>
      <c r="AV26">
        <f t="shared" si="56"/>
        <v>6.4012004520491407E+18</v>
      </c>
      <c r="AW26">
        <f t="shared" si="39"/>
        <v>7.6466714359217202E-4</v>
      </c>
      <c r="AX26">
        <f t="shared" si="13"/>
        <v>6.3358134754780042E-3</v>
      </c>
      <c r="AY26">
        <f t="shared" si="40"/>
        <v>157.83292924742472</v>
      </c>
      <c r="AZ26" s="1">
        <f t="shared" si="14"/>
        <v>9.1760057231060645E-5</v>
      </c>
      <c r="BB26">
        <f t="shared" si="41"/>
        <v>3.0787553199987773E+18</v>
      </c>
      <c r="BC26">
        <f t="shared" si="57"/>
        <v>7.2638049325882204E+18</v>
      </c>
      <c r="BD26">
        <f t="shared" si="42"/>
        <v>8.677111443424493E-4</v>
      </c>
      <c r="BE26">
        <f t="shared" si="15"/>
        <v>7.1896066245517309E-3</v>
      </c>
      <c r="BF26">
        <f t="shared" si="43"/>
        <v>139.0896682142675</v>
      </c>
      <c r="BG26" s="1">
        <f t="shared" si="16"/>
        <v>3.4708445773697978E-5</v>
      </c>
      <c r="BI26">
        <f t="shared" si="44"/>
        <v>2.8263107309278249E+18</v>
      </c>
      <c r="BJ26">
        <f t="shared" si="58"/>
        <v>6.6682044185143962E+18</v>
      </c>
      <c r="BK26">
        <f t="shared" si="45"/>
        <v>7.9656259224968257E-4</v>
      </c>
      <c r="BL26">
        <f t="shared" si="17"/>
        <v>6.6000900500688062E-3</v>
      </c>
      <c r="BM26">
        <f t="shared" si="46"/>
        <v>151.5130842782327</v>
      </c>
      <c r="BN26" s="1">
        <f t="shared" si="18"/>
        <v>9.5587511069961909E-5</v>
      </c>
      <c r="BP26">
        <f t="shared" si="47"/>
        <v>2.4418272676813747E+18</v>
      </c>
      <c r="BQ26">
        <f t="shared" si="59"/>
        <v>5.7610804068442276E+18</v>
      </c>
      <c r="BR26">
        <f t="shared" si="48"/>
        <v>6.8820042923295487E-4</v>
      </c>
      <c r="BS26">
        <f t="shared" si="19"/>
        <v>5.7022321279302035E-3</v>
      </c>
      <c r="BT26">
        <f t="shared" si="49"/>
        <v>175.36992138602747</v>
      </c>
      <c r="BU26" s="1">
        <f t="shared" si="20"/>
        <v>2.7528017169318201E-5</v>
      </c>
    </row>
    <row r="27" spans="2:73" x14ac:dyDescent="0.35">
      <c r="B27" s="1">
        <f>Digitising!B27</f>
        <v>8.3999999999999897</v>
      </c>
      <c r="C27">
        <f>Digitising!F27</f>
        <v>5.1000000000000004E-3</v>
      </c>
      <c r="D27">
        <f t="shared" si="21"/>
        <v>6.0000000000000071E-4</v>
      </c>
      <c r="E27" s="2">
        <f t="shared" si="22"/>
        <v>196.07843137254901</v>
      </c>
      <c r="F27">
        <f t="shared" si="0"/>
        <v>5.0118723362725382E+21</v>
      </c>
      <c r="G27">
        <f t="shared" si="1"/>
        <v>3.0071234017635267E+18</v>
      </c>
      <c r="H27">
        <f t="shared" si="50"/>
        <v>8.866980666435287E+18</v>
      </c>
      <c r="I27" s="4">
        <f t="shared" si="2"/>
        <v>9.3583554272338151E-2</v>
      </c>
      <c r="J27" s="4"/>
      <c r="L27">
        <f t="shared" si="23"/>
        <v>4.5559459316436685E+18</v>
      </c>
      <c r="M27">
        <f t="shared" si="51"/>
        <v>1.3433929738140383E+19</v>
      </c>
      <c r="N27">
        <f t="shared" si="24"/>
        <v>9.0903072264447292E-4</v>
      </c>
      <c r="O27">
        <f t="shared" si="3"/>
        <v>7.7267611424780116E-3</v>
      </c>
      <c r="P27">
        <f t="shared" si="25"/>
        <v>129.42033299081572</v>
      </c>
      <c r="Q27" s="1">
        <f t="shared" si="4"/>
        <v>3.6361228905778921E-5</v>
      </c>
      <c r="S27">
        <f t="shared" si="26"/>
        <v>4.1823781164060093E+18</v>
      </c>
      <c r="T27">
        <f t="shared" si="52"/>
        <v>1.2332405739034718E+19</v>
      </c>
      <c r="U27">
        <f t="shared" si="27"/>
        <v>8.3449414426157434E-4</v>
      </c>
      <c r="V27">
        <f t="shared" si="5"/>
        <v>7.0932002262233743E-3</v>
      </c>
      <c r="W27">
        <f t="shared" si="28"/>
        <v>140.98008911450523</v>
      </c>
      <c r="X27" s="1">
        <f t="shared" si="6"/>
        <v>1.0013929731138891E-4</v>
      </c>
      <c r="Z27">
        <f t="shared" si="29"/>
        <v>3.6134190118018058E+18</v>
      </c>
      <c r="AA27">
        <f t="shared" si="53"/>
        <v>1.0654739509055863E+19</v>
      </c>
      <c r="AB27">
        <f t="shared" si="30"/>
        <v>7.209718782440498E-4</v>
      </c>
      <c r="AC27">
        <f t="shared" si="7"/>
        <v>6.1282609650744153E-3</v>
      </c>
      <c r="AD27">
        <f t="shared" si="31"/>
        <v>163.17842952496673</v>
      </c>
      <c r="AE27" s="1">
        <f t="shared" si="8"/>
        <v>2.8838875129761996E-5</v>
      </c>
      <c r="AG27">
        <f t="shared" si="32"/>
        <v>4.1417690287669714E+18</v>
      </c>
      <c r="AH27">
        <f t="shared" si="54"/>
        <v>1.2212663398309439E+19</v>
      </c>
      <c r="AI27">
        <f t="shared" si="33"/>
        <v>8.2639156604043002E-4</v>
      </c>
      <c r="AJ27">
        <f t="shared" si="9"/>
        <v>7.024328311343646E-3</v>
      </c>
      <c r="AK27">
        <f t="shared" si="34"/>
        <v>142.36236628989732</v>
      </c>
      <c r="AL27" s="1">
        <f t="shared" si="10"/>
        <v>9.9166987924851604E-5</v>
      </c>
      <c r="AN27">
        <f t="shared" si="35"/>
        <v>3.8021619240054625E+18</v>
      </c>
      <c r="AO27">
        <f t="shared" si="55"/>
        <v>1.1211277944577014E+19</v>
      </c>
      <c r="AP27">
        <f t="shared" si="36"/>
        <v>7.5863104023779482E-4</v>
      </c>
      <c r="AQ27">
        <f t="shared" si="11"/>
        <v>6.4483638420212482E-3</v>
      </c>
      <c r="AR27">
        <f t="shared" si="37"/>
        <v>155.0780980259558</v>
      </c>
      <c r="AS27" s="1">
        <f t="shared" si="12"/>
        <v>2.7310717448560611E-4</v>
      </c>
      <c r="AU27">
        <f t="shared" si="38"/>
        <v>3.2849263743652777E+18</v>
      </c>
      <c r="AV27">
        <f t="shared" si="56"/>
        <v>9.6861268264144179E+18</v>
      </c>
      <c r="AW27">
        <f t="shared" si="39"/>
        <v>6.5542898022186342E-4</v>
      </c>
      <c r="AX27">
        <f t="shared" si="13"/>
        <v>5.5711463318858321E-3</v>
      </c>
      <c r="AY27">
        <f t="shared" si="40"/>
        <v>179.49627247746338</v>
      </c>
      <c r="AZ27" s="1">
        <f t="shared" si="14"/>
        <v>7.8651477626623612E-5</v>
      </c>
      <c r="BB27">
        <f t="shared" si="41"/>
        <v>3.7275921258902738E+18</v>
      </c>
      <c r="BC27">
        <f t="shared" si="57"/>
        <v>1.0991397058478494E+19</v>
      </c>
      <c r="BD27">
        <f t="shared" si="42"/>
        <v>7.437524094363869E-4</v>
      </c>
      <c r="BE27">
        <f t="shared" si="15"/>
        <v>6.3218954802092813E-3</v>
      </c>
      <c r="BF27">
        <f t="shared" si="43"/>
        <v>158.18040698877479</v>
      </c>
      <c r="BG27" s="1">
        <f t="shared" si="16"/>
        <v>2.9750096377455483E-5</v>
      </c>
      <c r="BI27">
        <f t="shared" si="44"/>
        <v>3.4219457316049162E+18</v>
      </c>
      <c r="BJ27">
        <f t="shared" si="58"/>
        <v>1.0090150150119313E+19</v>
      </c>
      <c r="BK27">
        <f t="shared" si="45"/>
        <v>6.8276793621401531E-4</v>
      </c>
      <c r="BL27">
        <f t="shared" si="17"/>
        <v>5.8035274578191239E-3</v>
      </c>
      <c r="BM27">
        <f t="shared" si="46"/>
        <v>172.30899780661753</v>
      </c>
      <c r="BN27" s="1">
        <f t="shared" si="18"/>
        <v>8.1932152345681833E-5</v>
      </c>
      <c r="BP27">
        <f t="shared" si="47"/>
        <v>2.9564337369287496E+18</v>
      </c>
      <c r="BQ27">
        <f t="shared" si="59"/>
        <v>8.7175141437729772E+18</v>
      </c>
      <c r="BR27">
        <f t="shared" si="48"/>
        <v>5.8988608219967694E-4</v>
      </c>
      <c r="BS27">
        <f t="shared" si="19"/>
        <v>5.0140316986972489E-3</v>
      </c>
      <c r="BT27">
        <f t="shared" si="49"/>
        <v>199.4403027527371</v>
      </c>
      <c r="BU27" s="1">
        <f t="shared" si="20"/>
        <v>2.3595443287987081E-5</v>
      </c>
    </row>
    <row r="28" spans="2:73" x14ac:dyDescent="0.35">
      <c r="B28" s="1">
        <f>Digitising!B28</f>
        <v>8.4999999999999893</v>
      </c>
      <c r="C28">
        <f>Digitising!F28</f>
        <v>4.4999999999999997E-3</v>
      </c>
      <c r="D28">
        <f t="shared" si="21"/>
        <v>9.9999999999999959E-4</v>
      </c>
      <c r="E28" s="2">
        <f t="shared" si="22"/>
        <v>222.22222222222223</v>
      </c>
      <c r="F28">
        <f t="shared" si="0"/>
        <v>7.0794578438411591E+21</v>
      </c>
      <c r="G28">
        <f t="shared" si="1"/>
        <v>7.0794578438411561E+18</v>
      </c>
      <c r="H28">
        <f t="shared" si="50"/>
        <v>1.5946438510276444E+19</v>
      </c>
      <c r="I28" s="4">
        <f t="shared" si="2"/>
        <v>0.16830130231657589</v>
      </c>
      <c r="J28" s="4"/>
      <c r="L28">
        <f t="shared" si="23"/>
        <v>1.0725741132863334E+19</v>
      </c>
      <c r="M28">
        <f t="shared" si="51"/>
        <v>2.4159670871003718E+19</v>
      </c>
      <c r="N28">
        <f t="shared" si="24"/>
        <v>1.5150512044074525E-3</v>
      </c>
      <c r="O28">
        <f t="shared" si="3"/>
        <v>6.8177304198335387E-3</v>
      </c>
      <c r="P28">
        <f t="shared" si="25"/>
        <v>146.67637738959118</v>
      </c>
      <c r="Q28" s="1">
        <f t="shared" si="4"/>
        <v>6.0602048176298109E-5</v>
      </c>
      <c r="S28">
        <f t="shared" si="26"/>
        <v>9.8462768587201802E+18</v>
      </c>
      <c r="T28">
        <f t="shared" si="52"/>
        <v>2.2178682597754896E+19</v>
      </c>
      <c r="U28">
        <f t="shared" si="27"/>
        <v>1.3908235737692882E-3</v>
      </c>
      <c r="V28">
        <f t="shared" si="5"/>
        <v>6.2587060819617995E-3</v>
      </c>
      <c r="W28">
        <f t="shared" si="28"/>
        <v>159.77743432977263</v>
      </c>
      <c r="X28" s="1">
        <f t="shared" si="6"/>
        <v>1.6689882885231457E-4</v>
      </c>
      <c r="Z28">
        <f t="shared" si="29"/>
        <v>8.5068166977062052E+18</v>
      </c>
      <c r="AA28">
        <f t="shared" si="53"/>
        <v>1.9161556206762066E+19</v>
      </c>
      <c r="AB28">
        <f t="shared" si="30"/>
        <v>1.2016197970734143E-3</v>
      </c>
      <c r="AC28">
        <f t="shared" si="7"/>
        <v>5.4072890868303658E-3</v>
      </c>
      <c r="AD28">
        <f t="shared" si="31"/>
        <v>184.93555346162896</v>
      </c>
      <c r="AE28" s="1">
        <f t="shared" si="8"/>
        <v>4.8064791882936583E-5</v>
      </c>
      <c r="AG28">
        <f t="shared" si="32"/>
        <v>9.7506737571484856E+18</v>
      </c>
      <c r="AH28">
        <f t="shared" si="54"/>
        <v>2.1963337155457925E+19</v>
      </c>
      <c r="AI28">
        <f t="shared" si="33"/>
        <v>1.3773192767340477E-3</v>
      </c>
      <c r="AJ28">
        <f t="shared" si="9"/>
        <v>6.1979367453032161E-3</v>
      </c>
      <c r="AK28">
        <f t="shared" si="34"/>
        <v>161.34401512855032</v>
      </c>
      <c r="AL28" s="1">
        <f t="shared" si="10"/>
        <v>1.6527831320808573E-4</v>
      </c>
      <c r="AN28">
        <f t="shared" si="35"/>
        <v>8.9511607806547087E+18</v>
      </c>
      <c r="AO28">
        <f t="shared" si="55"/>
        <v>2.0162438725231722E+19</v>
      </c>
      <c r="AP28">
        <f t="shared" si="36"/>
        <v>1.2643850670629891E-3</v>
      </c>
      <c r="AQ28">
        <f t="shared" si="11"/>
        <v>5.6897328017834533E-3</v>
      </c>
      <c r="AR28">
        <f t="shared" si="37"/>
        <v>175.75517776274992</v>
      </c>
      <c r="AS28" s="1">
        <f t="shared" si="12"/>
        <v>4.5517862414267606E-4</v>
      </c>
      <c r="AU28">
        <f t="shared" si="38"/>
        <v>7.733469725187458E+18</v>
      </c>
      <c r="AV28">
        <f t="shared" si="56"/>
        <v>1.7419596551601877E+19</v>
      </c>
      <c r="AW28">
        <f t="shared" si="39"/>
        <v>1.0923816337031038E-3</v>
      </c>
      <c r="AX28">
        <f t="shared" si="13"/>
        <v>4.9157173516639688E-3</v>
      </c>
      <c r="AY28">
        <f t="shared" si="40"/>
        <v>203.42910880779186</v>
      </c>
      <c r="AZ28" s="1">
        <f t="shared" si="14"/>
        <v>1.3108579604437245E-4</v>
      </c>
      <c r="BB28">
        <f t="shared" si="41"/>
        <v>8.7756063814336358E+18</v>
      </c>
      <c r="BC28">
        <f t="shared" si="57"/>
        <v>1.9767003439912129E+19</v>
      </c>
      <c r="BD28">
        <f t="shared" si="42"/>
        <v>1.2395873490606427E-3</v>
      </c>
      <c r="BE28">
        <f t="shared" si="15"/>
        <v>5.5781430707728943E-3</v>
      </c>
      <c r="BF28">
        <f t="shared" si="43"/>
        <v>179.27112792061146</v>
      </c>
      <c r="BG28" s="1">
        <f t="shared" si="16"/>
        <v>4.9583493962425721E-5</v>
      </c>
      <c r="BI28">
        <f t="shared" si="44"/>
        <v>8.0560447025892372E+18</v>
      </c>
      <c r="BJ28">
        <f t="shared" si="58"/>
        <v>1.8146194852708551E+19</v>
      </c>
      <c r="BK28">
        <f t="shared" si="45"/>
        <v>1.1379465603566902E-3</v>
      </c>
      <c r="BL28">
        <f t="shared" si="17"/>
        <v>5.1207595216051088E-3</v>
      </c>
      <c r="BM28">
        <f t="shared" si="46"/>
        <v>195.28353084749989</v>
      </c>
      <c r="BN28" s="1">
        <f t="shared" si="18"/>
        <v>1.3655358724280281E-4</v>
      </c>
      <c r="BP28">
        <f t="shared" si="47"/>
        <v>6.9601227526687119E+18</v>
      </c>
      <c r="BQ28">
        <f t="shared" si="59"/>
        <v>1.5677636896441688E+19</v>
      </c>
      <c r="BR28">
        <f t="shared" si="48"/>
        <v>9.8314347033279345E-4</v>
      </c>
      <c r="BS28">
        <f t="shared" si="19"/>
        <v>4.4241456164975717E-3</v>
      </c>
      <c r="BT28">
        <f t="shared" si="49"/>
        <v>226.03234311976874</v>
      </c>
      <c r="BU28" s="1">
        <f t="shared" si="20"/>
        <v>3.9325738813311745E-5</v>
      </c>
    </row>
    <row r="29" spans="2:73" x14ac:dyDescent="0.35">
      <c r="B29" s="1">
        <f>Digitising!B29</f>
        <v>8.5999999999999908</v>
      </c>
      <c r="C29">
        <f>Digitising!F29</f>
        <v>3.5000000000000001E-3</v>
      </c>
      <c r="D29">
        <f t="shared" si="21"/>
        <v>1E-3</v>
      </c>
      <c r="E29" s="2">
        <f t="shared" si="22"/>
        <v>285.71428571428572</v>
      </c>
      <c r="F29">
        <f t="shared" si="0"/>
        <v>9.9999999999997462E+21</v>
      </c>
      <c r="G29">
        <f t="shared" si="1"/>
        <v>9.999999999999746E+18</v>
      </c>
      <c r="H29">
        <f t="shared" si="50"/>
        <v>2.594643851027619E+19</v>
      </c>
      <c r="I29" s="4">
        <f t="shared" si="2"/>
        <v>0.27384292667872573</v>
      </c>
      <c r="J29" s="4"/>
      <c r="L29">
        <f t="shared" si="23"/>
        <v>1.5150512044074146E+19</v>
      </c>
      <c r="M29">
        <f t="shared" si="51"/>
        <v>3.9310182915077865E+19</v>
      </c>
      <c r="N29">
        <f t="shared" si="24"/>
        <v>1.5150512044074531E-3</v>
      </c>
      <c r="O29">
        <f t="shared" si="3"/>
        <v>5.3026792154260861E-3</v>
      </c>
      <c r="P29">
        <f t="shared" si="25"/>
        <v>188.58391378661722</v>
      </c>
      <c r="Q29" s="1">
        <f t="shared" si="4"/>
        <v>6.0602048176298136E-5</v>
      </c>
      <c r="S29">
        <f t="shared" si="26"/>
        <v>1.3908235737692535E+19</v>
      </c>
      <c r="T29">
        <f t="shared" si="52"/>
        <v>3.6086918335447433E+19</v>
      </c>
      <c r="U29">
        <f t="shared" si="27"/>
        <v>1.3908235737692888E-3</v>
      </c>
      <c r="V29">
        <f t="shared" si="5"/>
        <v>4.8678825081925111E-3</v>
      </c>
      <c r="W29">
        <f t="shared" si="28"/>
        <v>205.42812985256481</v>
      </c>
      <c r="X29" s="1">
        <f t="shared" si="6"/>
        <v>1.6689882885231465E-4</v>
      </c>
      <c r="Z29">
        <f t="shared" si="29"/>
        <v>1.2016197970733842E+19</v>
      </c>
      <c r="AA29">
        <f t="shared" si="53"/>
        <v>3.1177754177495908E+19</v>
      </c>
      <c r="AB29">
        <f t="shared" si="30"/>
        <v>1.2016197970734148E-3</v>
      </c>
      <c r="AC29">
        <f t="shared" si="7"/>
        <v>4.2056692897569515E-3</v>
      </c>
      <c r="AD29">
        <f t="shared" si="31"/>
        <v>237.77428302209438</v>
      </c>
      <c r="AE29" s="1">
        <f t="shared" si="8"/>
        <v>4.8064791882936603E-5</v>
      </c>
      <c r="AG29">
        <f t="shared" si="32"/>
        <v>1.3773192767340132E+19</v>
      </c>
      <c r="AH29">
        <f t="shared" si="54"/>
        <v>3.573652992279806E+19</v>
      </c>
      <c r="AI29">
        <f t="shared" si="33"/>
        <v>1.3773192767340481E-3</v>
      </c>
      <c r="AJ29">
        <f t="shared" si="9"/>
        <v>4.8206174685691688E-3</v>
      </c>
      <c r="AK29">
        <f t="shared" si="34"/>
        <v>207.44230516527895</v>
      </c>
      <c r="AL29" s="1">
        <f t="shared" si="10"/>
        <v>1.6527831320808575E-4</v>
      </c>
      <c r="AN29">
        <f t="shared" si="35"/>
        <v>1.2643850670629577E+19</v>
      </c>
      <c r="AO29">
        <f t="shared" si="55"/>
        <v>3.2806289395861299E+19</v>
      </c>
      <c r="AP29">
        <f t="shared" si="36"/>
        <v>1.2643850670629897E-3</v>
      </c>
      <c r="AQ29">
        <f t="shared" si="11"/>
        <v>4.4253477347204638E-3</v>
      </c>
      <c r="AR29">
        <f t="shared" si="37"/>
        <v>225.97094283782133</v>
      </c>
      <c r="AS29" s="1">
        <f t="shared" si="12"/>
        <v>4.5517862414267627E-4</v>
      </c>
      <c r="AU29">
        <f t="shared" si="38"/>
        <v>1.0923816337030765E+19</v>
      </c>
      <c r="AV29">
        <f t="shared" si="56"/>
        <v>2.8343412888632639E+19</v>
      </c>
      <c r="AW29">
        <f t="shared" si="39"/>
        <v>1.0923816337031042E-3</v>
      </c>
      <c r="AX29">
        <f t="shared" si="13"/>
        <v>3.823335717960865E-3</v>
      </c>
      <c r="AY29">
        <f t="shared" si="40"/>
        <v>261.55171132430382</v>
      </c>
      <c r="AZ29" s="1">
        <f t="shared" si="14"/>
        <v>1.3108579604437251E-4</v>
      </c>
      <c r="BB29">
        <f t="shared" si="41"/>
        <v>1.2395873490606119E+19</v>
      </c>
      <c r="BC29">
        <f t="shared" si="57"/>
        <v>3.2162876930518245E+19</v>
      </c>
      <c r="BD29">
        <f t="shared" si="42"/>
        <v>1.2395873490606433E-3</v>
      </c>
      <c r="BE29">
        <f t="shared" si="15"/>
        <v>4.3385557217122516E-3</v>
      </c>
      <c r="BF29">
        <f t="shared" si="43"/>
        <v>230.49145018364328</v>
      </c>
      <c r="BG29" s="1">
        <f t="shared" si="16"/>
        <v>4.9583493962425741E-5</v>
      </c>
      <c r="BI29">
        <f t="shared" si="44"/>
        <v>1.1379465603566619E+19</v>
      </c>
      <c r="BJ29">
        <f t="shared" si="58"/>
        <v>2.9525660456275169E+19</v>
      </c>
      <c r="BK29">
        <f t="shared" si="45"/>
        <v>1.1379465603566907E-3</v>
      </c>
      <c r="BL29">
        <f t="shared" si="17"/>
        <v>3.9828129612484182E-3</v>
      </c>
      <c r="BM29">
        <f t="shared" si="46"/>
        <v>251.07882537535698</v>
      </c>
      <c r="BN29" s="1">
        <f t="shared" si="18"/>
        <v>1.3655358724280287E-4</v>
      </c>
      <c r="BP29">
        <f t="shared" si="47"/>
        <v>9.8314347033276887E+18</v>
      </c>
      <c r="BQ29">
        <f t="shared" si="59"/>
        <v>2.5509071599769379E+19</v>
      </c>
      <c r="BR29">
        <f t="shared" si="48"/>
        <v>9.8314347033279389E-4</v>
      </c>
      <c r="BS29">
        <f t="shared" si="19"/>
        <v>3.4410021461647785E-3</v>
      </c>
      <c r="BT29">
        <f t="shared" si="49"/>
        <v>290.6130125825598</v>
      </c>
      <c r="BU29" s="1">
        <f t="shared" si="20"/>
        <v>3.9325738813311765E-5</v>
      </c>
    </row>
    <row r="30" spans="2:73" x14ac:dyDescent="0.35">
      <c r="B30" s="1">
        <f>Digitising!B30</f>
        <v>8.6999999999999904</v>
      </c>
      <c r="C30">
        <f>Digitising!F30</f>
        <v>2.5000000000000001E-3</v>
      </c>
      <c r="D30">
        <f t="shared" si="21"/>
        <v>8.0000000000000015E-4</v>
      </c>
      <c r="E30" s="2">
        <f t="shared" si="22"/>
        <v>400</v>
      </c>
      <c r="F30">
        <f t="shared" si="0"/>
        <v>1.4125375446227064E+22</v>
      </c>
      <c r="G30">
        <f t="shared" si="1"/>
        <v>1.1300300356981654E+19</v>
      </c>
      <c r="H30">
        <f t="shared" si="50"/>
        <v>3.7246738867257844E+19</v>
      </c>
      <c r="I30" s="4">
        <f t="shared" si="2"/>
        <v>0.39310813222433122</v>
      </c>
      <c r="J30" s="4"/>
      <c r="L30">
        <f t="shared" si="23"/>
        <v>1.7120533666011027E+19</v>
      </c>
      <c r="M30">
        <f t="shared" si="51"/>
        <v>5.6430716581088895E+19</v>
      </c>
      <c r="N30">
        <f t="shared" si="24"/>
        <v>1.2120409635259627E-3</v>
      </c>
      <c r="O30">
        <f t="shared" si="3"/>
        <v>3.787628011018633E-3</v>
      </c>
      <c r="P30">
        <f t="shared" si="25"/>
        <v>264.01747930126407</v>
      </c>
      <c r="Q30" s="1">
        <f t="shared" si="4"/>
        <v>4.8481638541038518E-5</v>
      </c>
      <c r="S30">
        <f t="shared" si="26"/>
        <v>1.5716724127163595E+19</v>
      </c>
      <c r="T30">
        <f t="shared" si="52"/>
        <v>5.180364246261103E+19</v>
      </c>
      <c r="U30">
        <f t="shared" si="27"/>
        <v>1.1126588590154314E-3</v>
      </c>
      <c r="V30">
        <f t="shared" si="5"/>
        <v>3.4770589344232227E-3</v>
      </c>
      <c r="W30">
        <f t="shared" si="28"/>
        <v>287.59938179359068</v>
      </c>
      <c r="X30" s="1">
        <f t="shared" si="6"/>
        <v>1.3351906308185175E-4</v>
      </c>
      <c r="Z30">
        <f t="shared" si="29"/>
        <v>1.3578664621824932E+19</v>
      </c>
      <c r="AA30">
        <f t="shared" si="53"/>
        <v>4.4756418799320842E+19</v>
      </c>
      <c r="AB30">
        <f t="shared" si="30"/>
        <v>9.6129583765873201E-4</v>
      </c>
      <c r="AC30">
        <f t="shared" si="7"/>
        <v>3.0040494926835367E-3</v>
      </c>
      <c r="AD30">
        <f t="shared" si="31"/>
        <v>332.8839962309321</v>
      </c>
      <c r="AE30" s="1">
        <f t="shared" si="8"/>
        <v>3.845183350634929E-5</v>
      </c>
      <c r="AG30">
        <f t="shared" si="32"/>
        <v>1.5564121514555478E+19</v>
      </c>
      <c r="AH30">
        <f t="shared" si="54"/>
        <v>5.1300651437353533E+19</v>
      </c>
      <c r="AI30">
        <f t="shared" si="33"/>
        <v>1.1018554213872388E-3</v>
      </c>
      <c r="AJ30">
        <f t="shared" si="9"/>
        <v>3.4432981918351207E-3</v>
      </c>
      <c r="AK30">
        <f t="shared" si="34"/>
        <v>290.41922723139049</v>
      </c>
      <c r="AL30" s="1">
        <f t="shared" si="10"/>
        <v>1.3222265056646865E-4</v>
      </c>
      <c r="AN30">
        <f t="shared" si="35"/>
        <v>1.4287931024694174E+19</v>
      </c>
      <c r="AO30">
        <f t="shared" si="55"/>
        <v>4.7094220420555473E+19</v>
      </c>
      <c r="AP30">
        <f t="shared" si="36"/>
        <v>1.011508053650392E-3</v>
      </c>
      <c r="AQ30">
        <f t="shared" si="11"/>
        <v>3.1609626676574742E-3</v>
      </c>
      <c r="AR30">
        <f t="shared" si="37"/>
        <v>316.35931997294983</v>
      </c>
      <c r="AS30" s="1">
        <f t="shared" si="12"/>
        <v>3.6414289931414108E-4</v>
      </c>
      <c r="AU30">
        <f t="shared" si="38"/>
        <v>1.2344240565295391E+19</v>
      </c>
      <c r="AV30">
        <f t="shared" si="56"/>
        <v>4.068765345392803E+19</v>
      </c>
      <c r="AW30">
        <f t="shared" si="39"/>
        <v>8.7390530696248355E-4</v>
      </c>
      <c r="AX30">
        <f t="shared" si="13"/>
        <v>2.7309540842577608E-3</v>
      </c>
      <c r="AY30">
        <f t="shared" si="40"/>
        <v>366.1723958540253</v>
      </c>
      <c r="AZ30" s="1">
        <f t="shared" si="14"/>
        <v>1.0486863683549802E-4</v>
      </c>
      <c r="BB30">
        <f t="shared" si="41"/>
        <v>1.4007709363099929E+19</v>
      </c>
      <c r="BC30">
        <f t="shared" si="57"/>
        <v>4.6170586293618172E+19</v>
      </c>
      <c r="BD30">
        <f t="shared" si="42"/>
        <v>9.9166987924851485E-4</v>
      </c>
      <c r="BE30">
        <f t="shared" si="15"/>
        <v>3.098968372651608E-3</v>
      </c>
      <c r="BF30">
        <f t="shared" si="43"/>
        <v>322.68803025710065</v>
      </c>
      <c r="BG30" s="1">
        <f t="shared" si="16"/>
        <v>3.9666795169940604E-5</v>
      </c>
      <c r="BI30">
        <f t="shared" si="44"/>
        <v>1.2859137922224757E+19</v>
      </c>
      <c r="BJ30">
        <f t="shared" si="58"/>
        <v>4.2384798378499924E+19</v>
      </c>
      <c r="BK30">
        <f t="shared" si="45"/>
        <v>9.1035724828535277E-4</v>
      </c>
      <c r="BL30">
        <f t="shared" si="17"/>
        <v>2.8448664008917271E-3</v>
      </c>
      <c r="BM30">
        <f t="shared" si="46"/>
        <v>351.51035552549979</v>
      </c>
      <c r="BN30" s="1">
        <f t="shared" si="18"/>
        <v>1.0924286979424232E-4</v>
      </c>
      <c r="BP30">
        <f t="shared" si="47"/>
        <v>1.1109816508765852E+19</v>
      </c>
      <c r="BQ30">
        <f t="shared" si="59"/>
        <v>3.661888810853523E+19</v>
      </c>
      <c r="BR30">
        <f t="shared" si="48"/>
        <v>7.865147762662352E-4</v>
      </c>
      <c r="BS30">
        <f t="shared" si="19"/>
        <v>2.4578586758319844E-3</v>
      </c>
      <c r="BT30">
        <f t="shared" si="49"/>
        <v>406.85821761558373</v>
      </c>
      <c r="BU30" s="1">
        <f t="shared" si="20"/>
        <v>3.1460591050649416E-5</v>
      </c>
    </row>
    <row r="31" spans="2:73" x14ac:dyDescent="0.35">
      <c r="B31" s="1">
        <f>Digitising!B31</f>
        <v>8.7999999999999901</v>
      </c>
      <c r="C31">
        <f>Digitising!F31</f>
        <v>1.6999999999999999E-3</v>
      </c>
      <c r="D31">
        <f t="shared" si="21"/>
        <v>5.9999999999999984E-4</v>
      </c>
      <c r="E31" s="2">
        <f t="shared" si="22"/>
        <v>588.23529411764707</v>
      </c>
      <c r="F31">
        <f t="shared" si="0"/>
        <v>1.995262314968809E+22</v>
      </c>
      <c r="G31">
        <f t="shared" si="1"/>
        <v>1.1971573889812851E+19</v>
      </c>
      <c r="H31">
        <f t="shared" si="50"/>
        <v>4.9218312757070692E+19</v>
      </c>
      <c r="I31" s="4">
        <f t="shared" si="2"/>
        <v>0.51945806767456926</v>
      </c>
      <c r="J31" s="4"/>
      <c r="L31">
        <f t="shared" si="23"/>
        <v>1.8137547440413778E+19</v>
      </c>
      <c r="M31">
        <f t="shared" si="51"/>
        <v>7.4568264021502673E+19</v>
      </c>
      <c r="N31">
        <f t="shared" si="24"/>
        <v>9.0903072264447162E-4</v>
      </c>
      <c r="O31">
        <f t="shared" si="3"/>
        <v>2.5755870474926702E-3</v>
      </c>
      <c r="P31">
        <f t="shared" si="25"/>
        <v>388.26099897244723</v>
      </c>
      <c r="Q31" s="1">
        <f t="shared" si="4"/>
        <v>3.6361228905778873E-5</v>
      </c>
      <c r="S31">
        <f t="shared" si="26"/>
        <v>1.6650347181072615E+19</v>
      </c>
      <c r="T31">
        <f t="shared" si="52"/>
        <v>6.8453989643683643E+19</v>
      </c>
      <c r="U31">
        <f t="shared" si="27"/>
        <v>8.3449414426157303E-4</v>
      </c>
      <c r="V31">
        <f t="shared" si="5"/>
        <v>2.3644000754077911E-3</v>
      </c>
      <c r="W31">
        <f t="shared" si="28"/>
        <v>422.94026734351576</v>
      </c>
      <c r="X31" s="1">
        <f t="shared" si="6"/>
        <v>1.0013929731138876E-4</v>
      </c>
      <c r="Z31">
        <f t="shared" si="29"/>
        <v>1.4385280188126308E+19</v>
      </c>
      <c r="AA31">
        <f t="shared" si="53"/>
        <v>5.9141698987447149E+19</v>
      </c>
      <c r="AB31">
        <f t="shared" si="30"/>
        <v>7.2097187824404871E-4</v>
      </c>
      <c r="AC31">
        <f t="shared" si="7"/>
        <v>2.0427536550248048E-3</v>
      </c>
      <c r="AD31">
        <f t="shared" si="31"/>
        <v>489.53528857490022</v>
      </c>
      <c r="AE31" s="1">
        <f t="shared" si="8"/>
        <v>2.8838875129761955E-5</v>
      </c>
      <c r="AG31">
        <f t="shared" si="32"/>
        <v>1.6488679491285252E+19</v>
      </c>
      <c r="AH31">
        <f t="shared" si="54"/>
        <v>6.7789330928638788E+19</v>
      </c>
      <c r="AI31">
        <f t="shared" si="33"/>
        <v>8.2639156604042872E-4</v>
      </c>
      <c r="AJ31">
        <f t="shared" si="9"/>
        <v>2.3414427704478817E-3</v>
      </c>
      <c r="AK31">
        <f t="shared" si="34"/>
        <v>427.087098869692</v>
      </c>
      <c r="AL31" s="1">
        <f t="shared" si="10"/>
        <v>9.9166987924851442E-5</v>
      </c>
      <c r="AN31">
        <f t="shared" si="35"/>
        <v>1.5136679255520557E+19</v>
      </c>
      <c r="AO31">
        <f t="shared" si="55"/>
        <v>6.2230899676076032E+19</v>
      </c>
      <c r="AP31">
        <f t="shared" si="36"/>
        <v>7.5863104023779363E-4</v>
      </c>
      <c r="AQ31">
        <f t="shared" si="11"/>
        <v>2.1494546140070825E-3</v>
      </c>
      <c r="AR31">
        <f t="shared" si="37"/>
        <v>465.23429407786745</v>
      </c>
      <c r="AS31" s="1">
        <f t="shared" si="12"/>
        <v>2.7310717448560568E-4</v>
      </c>
      <c r="AU31">
        <f t="shared" si="38"/>
        <v>1.3077527443751188E+19</v>
      </c>
      <c r="AV31">
        <f t="shared" si="56"/>
        <v>5.3765180897679221E+19</v>
      </c>
      <c r="AW31">
        <f t="shared" si="39"/>
        <v>6.5542898022186234E-4</v>
      </c>
      <c r="AX31">
        <f t="shared" si="13"/>
        <v>1.8570487772952772E-3</v>
      </c>
      <c r="AY31">
        <f t="shared" si="40"/>
        <v>538.48881743239019</v>
      </c>
      <c r="AZ31" s="1">
        <f t="shared" si="14"/>
        <v>7.8651477626623476E-5</v>
      </c>
      <c r="BB31">
        <f t="shared" si="41"/>
        <v>1.4839811542156724E+19</v>
      </c>
      <c r="BC31">
        <f t="shared" si="57"/>
        <v>6.1010397835774894E+19</v>
      </c>
      <c r="BD31">
        <f t="shared" si="42"/>
        <v>7.4375240943638571E-4</v>
      </c>
      <c r="BE31">
        <f t="shared" si="15"/>
        <v>2.1072984934030932E-3</v>
      </c>
      <c r="BF31">
        <f t="shared" si="43"/>
        <v>474.54122096632454</v>
      </c>
      <c r="BG31" s="1">
        <f t="shared" si="16"/>
        <v>2.9750096377455433E-5</v>
      </c>
      <c r="BI31">
        <f t="shared" si="44"/>
        <v>1.3623011329968503E+19</v>
      </c>
      <c r="BJ31">
        <f t="shared" si="58"/>
        <v>5.6007809708468429E+19</v>
      </c>
      <c r="BK31">
        <f t="shared" si="45"/>
        <v>6.8276793621401433E-4</v>
      </c>
      <c r="BL31">
        <f t="shared" si="17"/>
        <v>1.9345091526063742E-3</v>
      </c>
      <c r="BM31">
        <f t="shared" si="46"/>
        <v>516.92699341985269</v>
      </c>
      <c r="BN31" s="1">
        <f t="shared" si="18"/>
        <v>8.1932152345681712E-5</v>
      </c>
      <c r="BP31">
        <f t="shared" si="47"/>
        <v>1.1769774699376069E+19</v>
      </c>
      <c r="BQ31">
        <f t="shared" si="59"/>
        <v>4.8388662807911301E+19</v>
      </c>
      <c r="BR31">
        <f t="shared" si="48"/>
        <v>5.8988608219967607E-4</v>
      </c>
      <c r="BS31">
        <f t="shared" si="19"/>
        <v>1.6713438995657494E-3</v>
      </c>
      <c r="BT31">
        <f t="shared" si="49"/>
        <v>598.32090825821138</v>
      </c>
      <c r="BU31" s="1">
        <f t="shared" si="20"/>
        <v>2.3595443287987047E-5</v>
      </c>
    </row>
    <row r="32" spans="2:73" x14ac:dyDescent="0.35">
      <c r="B32" s="1">
        <f>Digitising!B32</f>
        <v>8.8999999999999897</v>
      </c>
      <c r="C32">
        <f>Digitising!F32</f>
        <v>1.1000000000000001E-3</v>
      </c>
      <c r="D32">
        <f t="shared" si="21"/>
        <v>5.3000000000000009E-4</v>
      </c>
      <c r="E32" s="2">
        <f t="shared" si="22"/>
        <v>909.09090909090901</v>
      </c>
      <c r="F32">
        <f t="shared" si="0"/>
        <v>2.8183829312643499E+22</v>
      </c>
      <c r="G32">
        <f t="shared" si="1"/>
        <v>1.4937429535701058E+19</v>
      </c>
      <c r="H32">
        <f t="shared" si="50"/>
        <v>6.415574229277175E+19</v>
      </c>
      <c r="I32" s="4">
        <f t="shared" si="2"/>
        <v>0.6771101253738776</v>
      </c>
      <c r="J32" s="4"/>
      <c r="L32">
        <f t="shared" si="23"/>
        <v>2.263097060881535E+19</v>
      </c>
      <c r="M32">
        <f t="shared" si="51"/>
        <v>9.7199234630318031E+19</v>
      </c>
      <c r="N32">
        <f t="shared" si="24"/>
        <v>8.029771383359503E-4</v>
      </c>
      <c r="O32">
        <f t="shared" si="3"/>
        <v>1.6665563248481987E-3</v>
      </c>
      <c r="P32">
        <f t="shared" si="25"/>
        <v>600.03972568469101</v>
      </c>
      <c r="Q32" s="1">
        <f t="shared" si="4"/>
        <v>3.2119085533438021E-5</v>
      </c>
      <c r="S32">
        <f t="shared" si="26"/>
        <v>2.0775329129770676E+19</v>
      </c>
      <c r="T32">
        <f t="shared" si="52"/>
        <v>8.9229318773454324E+19</v>
      </c>
      <c r="U32">
        <f t="shared" si="27"/>
        <v>7.3713649409772335E-4</v>
      </c>
      <c r="V32">
        <f t="shared" si="5"/>
        <v>1.5299059311462181E-3</v>
      </c>
      <c r="W32">
        <f t="shared" si="28"/>
        <v>653.63495862179695</v>
      </c>
      <c r="X32" s="1">
        <f t="shared" si="6"/>
        <v>8.8456379291726792E-5</v>
      </c>
      <c r="Z32">
        <f t="shared" si="29"/>
        <v>1.7949111047487537E+19</v>
      </c>
      <c r="AA32">
        <f t="shared" si="53"/>
        <v>7.7090810034934678E+19</v>
      </c>
      <c r="AB32">
        <f t="shared" si="30"/>
        <v>6.3685849244891001E-4</v>
      </c>
      <c r="AC32">
        <f t="shared" si="7"/>
        <v>1.3217817767807562E-3</v>
      </c>
      <c r="AD32">
        <f t="shared" si="31"/>
        <v>756.55453688848206</v>
      </c>
      <c r="AE32" s="1">
        <f t="shared" si="8"/>
        <v>2.5474339697956407E-5</v>
      </c>
      <c r="AG32">
        <f t="shared" si="32"/>
        <v>2.0573609644377592E+19</v>
      </c>
      <c r="AH32">
        <f t="shared" si="54"/>
        <v>8.8362940573016375E+19</v>
      </c>
      <c r="AI32">
        <f t="shared" si="33"/>
        <v>7.2997921666904573E-4</v>
      </c>
      <c r="AJ32">
        <f t="shared" si="9"/>
        <v>1.5150512044074531E-3</v>
      </c>
      <c r="AK32">
        <f t="shared" si="34"/>
        <v>660.0436982531603</v>
      </c>
      <c r="AL32" s="1">
        <f t="shared" si="10"/>
        <v>8.759750600028549E-5</v>
      </c>
      <c r="AN32">
        <f t="shared" si="35"/>
        <v>1.8886662845246067E+19</v>
      </c>
      <c r="AO32">
        <f t="shared" si="55"/>
        <v>8.1117562521322095E+19</v>
      </c>
      <c r="AP32">
        <f t="shared" si="36"/>
        <v>6.7012408554338479E-4</v>
      </c>
      <c r="AQ32">
        <f t="shared" si="11"/>
        <v>1.3908235737692888E-3</v>
      </c>
      <c r="AR32">
        <f t="shared" si="37"/>
        <v>718.99845448397684</v>
      </c>
      <c r="AS32" s="1">
        <f t="shared" si="12"/>
        <v>2.4124467079561851E-4</v>
      </c>
      <c r="AU32">
        <f t="shared" si="38"/>
        <v>1.6317373679534123E+19</v>
      </c>
      <c r="AV32">
        <f t="shared" si="56"/>
        <v>7.0082554577213342E+19</v>
      </c>
      <c r="AW32">
        <f t="shared" si="39"/>
        <v>5.7896226586264541E-4</v>
      </c>
      <c r="AX32">
        <f t="shared" si="13"/>
        <v>1.2016197970734148E-3</v>
      </c>
      <c r="AY32">
        <f t="shared" si="40"/>
        <v>832.20999057733025</v>
      </c>
      <c r="AZ32" s="1">
        <f t="shared" si="14"/>
        <v>6.9475471903517451E-5</v>
      </c>
      <c r="BB32">
        <f t="shared" si="41"/>
        <v>1.851624867993983E+19</v>
      </c>
      <c r="BC32">
        <f t="shared" si="57"/>
        <v>7.952664651571472E+19</v>
      </c>
      <c r="BD32">
        <f t="shared" si="42"/>
        <v>6.5698129500214105E-4</v>
      </c>
      <c r="BE32">
        <f t="shared" si="15"/>
        <v>1.3635460839667077E-3</v>
      </c>
      <c r="BF32">
        <f t="shared" si="43"/>
        <v>733.38188694795588</v>
      </c>
      <c r="BG32" s="1">
        <f t="shared" si="16"/>
        <v>2.6279251800085648E-5</v>
      </c>
      <c r="BI32">
        <f t="shared" si="44"/>
        <v>1.6997996560721459E+19</v>
      </c>
      <c r="BJ32">
        <f t="shared" si="58"/>
        <v>7.300580626918989E+19</v>
      </c>
      <c r="BK32">
        <f t="shared" si="45"/>
        <v>6.0311167698904624E-4</v>
      </c>
      <c r="BL32">
        <f t="shared" si="17"/>
        <v>1.25174121639236E-3</v>
      </c>
      <c r="BM32">
        <f t="shared" si="46"/>
        <v>798.88717164886316</v>
      </c>
      <c r="BN32" s="1">
        <f t="shared" si="18"/>
        <v>7.237340123868554E-5</v>
      </c>
      <c r="BP32">
        <f t="shared" si="47"/>
        <v>1.4685636311580711E+19</v>
      </c>
      <c r="BQ32">
        <f t="shared" si="59"/>
        <v>6.3074299119492014E+19</v>
      </c>
      <c r="BR32">
        <f t="shared" si="48"/>
        <v>5.210660392763808E-4</v>
      </c>
      <c r="BS32">
        <f t="shared" si="19"/>
        <v>1.0814578173660733E-3</v>
      </c>
      <c r="BT32">
        <f t="shared" si="49"/>
        <v>924.67776730814467</v>
      </c>
      <c r="BU32" s="1">
        <f t="shared" si="20"/>
        <v>2.0842641571055235E-5</v>
      </c>
    </row>
    <row r="33" spans="2:73" x14ac:dyDescent="0.35">
      <c r="B33" s="1">
        <f>Digitising!B33</f>
        <v>8.9999999999999893</v>
      </c>
      <c r="C33">
        <f>Digitising!F33</f>
        <v>5.6999999999999998E-4</v>
      </c>
      <c r="D33">
        <f t="shared" si="21"/>
        <v>2.9E-4</v>
      </c>
      <c r="E33" s="2">
        <f t="shared" si="22"/>
        <v>1754.3859649122808</v>
      </c>
      <c r="F33">
        <f t="shared" si="0"/>
        <v>3.9810717055348485E+22</v>
      </c>
      <c r="G33">
        <f t="shared" si="1"/>
        <v>1.154510794605106E+19</v>
      </c>
      <c r="H33">
        <f t="shared" si="50"/>
        <v>7.570085023882281E+19</v>
      </c>
      <c r="I33" s="4">
        <f t="shared" si="2"/>
        <v>0.79895906998013988</v>
      </c>
      <c r="J33" s="4"/>
      <c r="L33">
        <f t="shared" si="23"/>
        <v>1.7491429698678714E+19</v>
      </c>
      <c r="M33">
        <f t="shared" si="51"/>
        <v>1.1469066432899675E+20</v>
      </c>
      <c r="N33">
        <f t="shared" si="24"/>
        <v>4.3936484927816134E-4</v>
      </c>
      <c r="O33">
        <f t="shared" si="3"/>
        <v>8.6357918651224831E-4</v>
      </c>
      <c r="P33">
        <f t="shared" si="25"/>
        <v>1157.9714004441407</v>
      </c>
      <c r="Q33" s="1">
        <f t="shared" si="4"/>
        <v>1.7574593971126456E-5</v>
      </c>
      <c r="S33">
        <f t="shared" si="26"/>
        <v>1.605720829307895E+19</v>
      </c>
      <c r="T33">
        <f t="shared" si="52"/>
        <v>1.0528652706653327E+20</v>
      </c>
      <c r="U33">
        <f t="shared" si="27"/>
        <v>4.0333883639309377E-4</v>
      </c>
      <c r="V33">
        <f t="shared" si="5"/>
        <v>7.9276943704849464E-4</v>
      </c>
      <c r="W33">
        <f t="shared" si="28"/>
        <v>1261.4007973403102</v>
      </c>
      <c r="X33" s="1">
        <f t="shared" si="6"/>
        <v>4.8400660367171249E-5</v>
      </c>
      <c r="Z33">
        <f t="shared" si="29"/>
        <v>1.3872830267324543E+19</v>
      </c>
      <c r="AA33">
        <f t="shared" si="53"/>
        <v>9.0963640302259225E+19</v>
      </c>
      <c r="AB33">
        <f t="shared" si="30"/>
        <v>3.4846974115129026E-4</v>
      </c>
      <c r="AC33">
        <f t="shared" si="7"/>
        <v>6.849232843318463E-4</v>
      </c>
      <c r="AD33">
        <f t="shared" si="31"/>
        <v>1460.0175273286497</v>
      </c>
      <c r="AE33" s="1">
        <f t="shared" si="8"/>
        <v>1.3938789646051613E-5</v>
      </c>
      <c r="AG33">
        <f t="shared" si="32"/>
        <v>1.590129972607156E+19</v>
      </c>
      <c r="AH33">
        <f t="shared" si="54"/>
        <v>1.0426424029908794E+20</v>
      </c>
      <c r="AI33">
        <f t="shared" si="33"/>
        <v>3.99422590252874E-4</v>
      </c>
      <c r="AJ33">
        <f t="shared" si="9"/>
        <v>7.8507198773840748E-4</v>
      </c>
      <c r="AK33">
        <f t="shared" si="34"/>
        <v>1273.7685404885549</v>
      </c>
      <c r="AL33" s="1">
        <f t="shared" si="10"/>
        <v>4.7930710830344879E-5</v>
      </c>
      <c r="AN33">
        <f t="shared" si="35"/>
        <v>1.4597462084617224E+19</v>
      </c>
      <c r="AO33">
        <f t="shared" si="55"/>
        <v>9.5715024605939319E+19</v>
      </c>
      <c r="AP33">
        <f t="shared" si="36"/>
        <v>3.66671669448267E-4</v>
      </c>
      <c r="AQ33">
        <f t="shared" si="11"/>
        <v>7.2069948822590414E-4</v>
      </c>
      <c r="AR33">
        <f t="shared" si="37"/>
        <v>1387.5408770743413</v>
      </c>
      <c r="AS33" s="1">
        <f t="shared" si="12"/>
        <v>1.3200180100137612E-4</v>
      </c>
      <c r="AU33">
        <f t="shared" si="38"/>
        <v>1.2611663879385946E+19</v>
      </c>
      <c r="AV33">
        <f t="shared" si="56"/>
        <v>8.2694218456599282E+19</v>
      </c>
      <c r="AW33">
        <f t="shared" si="39"/>
        <v>3.1679067377390018E-4</v>
      </c>
      <c r="AX33">
        <f t="shared" si="13"/>
        <v>6.2265753121076937E-4</v>
      </c>
      <c r="AY33">
        <f t="shared" si="40"/>
        <v>1606.0192800615148</v>
      </c>
      <c r="AZ33" s="1">
        <f t="shared" si="14"/>
        <v>3.8014880852868021E-5</v>
      </c>
      <c r="BB33">
        <f t="shared" si="41"/>
        <v>1.4311169753464402E+19</v>
      </c>
      <c r="BC33">
        <f t="shared" si="57"/>
        <v>9.3837816269179126E+19</v>
      </c>
      <c r="BD33">
        <f t="shared" si="42"/>
        <v>3.5948033122758656E-4</v>
      </c>
      <c r="BE33">
        <f t="shared" si="15"/>
        <v>7.0656478896456666E-4</v>
      </c>
      <c r="BF33">
        <f t="shared" si="43"/>
        <v>1415.2983783206168</v>
      </c>
      <c r="BG33" s="1">
        <f t="shared" si="16"/>
        <v>1.4379213249103465E-5</v>
      </c>
      <c r="BI33">
        <f t="shared" si="44"/>
        <v>1.3137715876155503E+19</v>
      </c>
      <c r="BJ33">
        <f t="shared" si="58"/>
        <v>8.6143522145345389E+19</v>
      </c>
      <c r="BK33">
        <f t="shared" si="45"/>
        <v>3.3000450250344029E-4</v>
      </c>
      <c r="BL33">
        <f t="shared" si="17"/>
        <v>6.4862953940331364E-4</v>
      </c>
      <c r="BM33">
        <f t="shared" si="46"/>
        <v>1541.7120856381573</v>
      </c>
      <c r="BN33" s="1">
        <f t="shared" si="18"/>
        <v>3.9600540300412836E-5</v>
      </c>
      <c r="BP33">
        <f t="shared" si="47"/>
        <v>1.1350497491447351E+19</v>
      </c>
      <c r="BQ33">
        <f t="shared" si="59"/>
        <v>7.4424796610939372E+19</v>
      </c>
      <c r="BR33">
        <f t="shared" si="48"/>
        <v>2.8511160639651016E-4</v>
      </c>
      <c r="BS33">
        <f t="shared" si="19"/>
        <v>5.6039177808969243E-4</v>
      </c>
      <c r="BT33">
        <f t="shared" si="49"/>
        <v>1784.4658667350163</v>
      </c>
      <c r="BU33" s="1">
        <f t="shared" si="20"/>
        <v>1.1404464255860409E-5</v>
      </c>
    </row>
    <row r="34" spans="2:73" x14ac:dyDescent="0.35">
      <c r="B34" s="1">
        <f>Digitising!B34</f>
        <v>9.0999999999999908</v>
      </c>
      <c r="C34">
        <f>Digitising!F34</f>
        <v>2.7999999999999998E-4</v>
      </c>
      <c r="D34">
        <f t="shared" si="21"/>
        <v>1.7999999999999998E-4</v>
      </c>
      <c r="E34" s="2">
        <f t="shared" si="22"/>
        <v>3571.4285714285716</v>
      </c>
      <c r="F34">
        <f t="shared" si="0"/>
        <v>5.6234132519033472E+22</v>
      </c>
      <c r="G34">
        <f t="shared" si="1"/>
        <v>1.0122143853426024E+19</v>
      </c>
      <c r="H34">
        <f t="shared" si="50"/>
        <v>8.5822994092248826E+19</v>
      </c>
      <c r="I34" s="4">
        <f t="shared" si="2"/>
        <v>0.90578982041193579</v>
      </c>
      <c r="J34" s="4"/>
      <c r="L34">
        <f t="shared" si="23"/>
        <v>1.5335566236318597E+19</v>
      </c>
      <c r="M34">
        <f t="shared" si="51"/>
        <v>1.3002623056531535E+20</v>
      </c>
      <c r="N34">
        <f t="shared" si="24"/>
        <v>2.7270921679334157E-4</v>
      </c>
      <c r="O34">
        <f t="shared" si="3"/>
        <v>4.2421433723408692E-4</v>
      </c>
      <c r="P34">
        <f t="shared" si="25"/>
        <v>2357.2989223327149</v>
      </c>
      <c r="Q34" s="1">
        <f t="shared" si="4"/>
        <v>1.0908368671733664E-5</v>
      </c>
      <c r="S34">
        <f t="shared" si="26"/>
        <v>1.4078116288428825E+19</v>
      </c>
      <c r="T34">
        <f t="shared" si="52"/>
        <v>1.1936464335496208E+20</v>
      </c>
      <c r="U34">
        <f t="shared" si="27"/>
        <v>2.5034824327847198E-4</v>
      </c>
      <c r="V34">
        <f t="shared" si="5"/>
        <v>3.8943060065540092E-4</v>
      </c>
      <c r="W34">
        <f t="shared" si="28"/>
        <v>2567.8516231570597</v>
      </c>
      <c r="X34" s="1">
        <f t="shared" si="6"/>
        <v>3.0041789193416637E-5</v>
      </c>
      <c r="Z34">
        <f t="shared" si="29"/>
        <v>1.2162968443101692E+19</v>
      </c>
      <c r="AA34">
        <f t="shared" si="53"/>
        <v>1.0312660874536092E+20</v>
      </c>
      <c r="AB34">
        <f t="shared" si="30"/>
        <v>2.1629156347321464E-4</v>
      </c>
      <c r="AC34">
        <f t="shared" si="7"/>
        <v>3.364535431805561E-4</v>
      </c>
      <c r="AD34">
        <f t="shared" si="31"/>
        <v>2972.1785377761798</v>
      </c>
      <c r="AE34" s="1">
        <f t="shared" si="8"/>
        <v>8.6516625389285869E-6</v>
      </c>
      <c r="AG34">
        <f t="shared" si="32"/>
        <v>1.3941423851198724E+19</v>
      </c>
      <c r="AH34">
        <f t="shared" si="54"/>
        <v>1.1820566415028666E+20</v>
      </c>
      <c r="AI34">
        <f t="shared" si="33"/>
        <v>2.4791746981212866E-4</v>
      </c>
      <c r="AJ34">
        <f t="shared" si="9"/>
        <v>3.8564939748553348E-4</v>
      </c>
      <c r="AK34">
        <f t="shared" si="34"/>
        <v>2593.028814565987</v>
      </c>
      <c r="AL34" s="1">
        <f t="shared" si="10"/>
        <v>2.9750096377455439E-5</v>
      </c>
      <c r="AN34">
        <f t="shared" si="35"/>
        <v>1.2798287534935292E+19</v>
      </c>
      <c r="AO34">
        <f t="shared" si="55"/>
        <v>1.0851331214087461E+20</v>
      </c>
      <c r="AP34">
        <f t="shared" si="36"/>
        <v>2.2758931207133811E-4</v>
      </c>
      <c r="AQ34">
        <f t="shared" si="11"/>
        <v>3.5402781877763708E-4</v>
      </c>
      <c r="AR34">
        <f t="shared" si="37"/>
        <v>2824.6367854727669</v>
      </c>
      <c r="AS34" s="1">
        <f t="shared" si="12"/>
        <v>8.1932152345681712E-5</v>
      </c>
      <c r="AU34">
        <f t="shared" si="38"/>
        <v>1.1057244039183356E+19</v>
      </c>
      <c r="AV34">
        <f t="shared" si="56"/>
        <v>9.3751462495782633E+19</v>
      </c>
      <c r="AW34">
        <f t="shared" si="39"/>
        <v>1.9662869406655877E-4</v>
      </c>
      <c r="AX34">
        <f t="shared" si="13"/>
        <v>3.0586685743686924E-4</v>
      </c>
      <c r="AY34">
        <f t="shared" si="40"/>
        <v>3269.396391553797</v>
      </c>
      <c r="AZ34" s="1">
        <f t="shared" si="14"/>
        <v>2.359544328798705E-5</v>
      </c>
      <c r="BB34">
        <f t="shared" si="41"/>
        <v>1.2547281466078851E+19</v>
      </c>
      <c r="BC34">
        <f t="shared" si="57"/>
        <v>1.0638509773525798E+20</v>
      </c>
      <c r="BD34">
        <f t="shared" si="42"/>
        <v>2.231257228309158E-4</v>
      </c>
      <c r="BE34">
        <f t="shared" si="15"/>
        <v>3.4708445773698015E-4</v>
      </c>
      <c r="BF34">
        <f t="shared" si="43"/>
        <v>2881.143127295541</v>
      </c>
      <c r="BG34" s="1">
        <f t="shared" si="16"/>
        <v>8.9250289132366342E-6</v>
      </c>
      <c r="BI34">
        <f t="shared" si="44"/>
        <v>1.1518458781441763E+19</v>
      </c>
      <c r="BJ34">
        <f t="shared" si="58"/>
        <v>9.7661980926787158E+19</v>
      </c>
      <c r="BK34">
        <f t="shared" si="45"/>
        <v>2.0483038086420433E-4</v>
      </c>
      <c r="BL34">
        <f t="shared" si="17"/>
        <v>3.1862503689987341E-4</v>
      </c>
      <c r="BM34">
        <f t="shared" si="46"/>
        <v>3138.4853171919626</v>
      </c>
      <c r="BN34" s="1">
        <f t="shared" si="18"/>
        <v>2.4579645703704518E-5</v>
      </c>
      <c r="BP34">
        <f t="shared" si="47"/>
        <v>9.9515196352650199E+18</v>
      </c>
      <c r="BQ34">
        <f t="shared" si="59"/>
        <v>8.4376316246204383E+19</v>
      </c>
      <c r="BR34">
        <f t="shared" si="48"/>
        <v>1.7696582465990288E-4</v>
      </c>
      <c r="BS34">
        <f t="shared" si="19"/>
        <v>2.7528017169318228E-4</v>
      </c>
      <c r="BT34">
        <f t="shared" si="49"/>
        <v>3632.6626572819973</v>
      </c>
      <c r="BU34" s="1">
        <f t="shared" si="20"/>
        <v>7.0786329863961161E-6</v>
      </c>
    </row>
    <row r="35" spans="2:73" x14ac:dyDescent="0.35">
      <c r="B35" s="1">
        <f>Digitising!B35</f>
        <v>9.1999999999999904</v>
      </c>
      <c r="C35">
        <f>Digitising!F35</f>
        <v>1E-4</v>
      </c>
      <c r="D35">
        <f t="shared" si="21"/>
        <v>7.0000000000000007E-5</v>
      </c>
      <c r="E35" s="2">
        <f t="shared" si="22"/>
        <v>10000</v>
      </c>
      <c r="F35">
        <f t="shared" si="0"/>
        <v>7.9432823472425443E+22</v>
      </c>
      <c r="G35">
        <f t="shared" si="1"/>
        <v>5.560297643069782E+18</v>
      </c>
      <c r="H35">
        <f t="shared" si="50"/>
        <v>9.138329173531861E+19</v>
      </c>
      <c r="I35" s="4">
        <f t="shared" si="2"/>
        <v>0.96447410493059904</v>
      </c>
      <c r="J35" s="4"/>
      <c r="L35">
        <f t="shared" si="23"/>
        <v>8.4241356409967964E+18</v>
      </c>
      <c r="M35">
        <f t="shared" si="51"/>
        <v>1.3845036620631214E+20</v>
      </c>
      <c r="N35">
        <f t="shared" si="24"/>
        <v>1.0605358430852174E-4</v>
      </c>
      <c r="O35">
        <f t="shared" si="3"/>
        <v>1.5150512044074534E-4</v>
      </c>
      <c r="P35">
        <f t="shared" si="25"/>
        <v>6600.4369825316007</v>
      </c>
      <c r="Q35" s="1">
        <f t="shared" si="4"/>
        <v>4.2421433723408704E-6</v>
      </c>
      <c r="S35">
        <f t="shared" si="26"/>
        <v>7.7333930391552686E+18</v>
      </c>
      <c r="T35">
        <f t="shared" si="52"/>
        <v>1.2709803639411735E+20</v>
      </c>
      <c r="U35">
        <f t="shared" si="27"/>
        <v>9.7357650163850244E-5</v>
      </c>
      <c r="V35">
        <f t="shared" si="5"/>
        <v>1.3908235737692892E-4</v>
      </c>
      <c r="W35">
        <f t="shared" si="28"/>
        <v>7189.9845448397664</v>
      </c>
      <c r="X35" s="1">
        <f t="shared" si="6"/>
        <v>1.1682918019662029E-5</v>
      </c>
      <c r="Z35">
        <f t="shared" si="29"/>
        <v>6.6813637255332977E+18</v>
      </c>
      <c r="AA35">
        <f t="shared" si="53"/>
        <v>1.0980797247089422E+20</v>
      </c>
      <c r="AB35">
        <f t="shared" si="30"/>
        <v>8.4113385795139053E-5</v>
      </c>
      <c r="AC35">
        <f t="shared" si="7"/>
        <v>1.2016197970734149E-4</v>
      </c>
      <c r="AD35">
        <f t="shared" si="31"/>
        <v>8322.0999057733025</v>
      </c>
      <c r="AE35" s="1">
        <f t="shared" si="8"/>
        <v>3.3645354318055627E-6</v>
      </c>
      <c r="AG35">
        <f t="shared" si="32"/>
        <v>7.6583051281789061E+18</v>
      </c>
      <c r="AH35">
        <f t="shared" si="54"/>
        <v>1.2586396927846557E+20</v>
      </c>
      <c r="AI35">
        <f t="shared" si="33"/>
        <v>9.6412349371383411E-5</v>
      </c>
      <c r="AJ35">
        <f t="shared" si="9"/>
        <v>1.3773192767340485E-4</v>
      </c>
      <c r="AK35">
        <f t="shared" si="34"/>
        <v>7260.4806807847617</v>
      </c>
      <c r="AL35" s="1">
        <f t="shared" si="10"/>
        <v>1.1569481924566009E-5</v>
      </c>
      <c r="AN35">
        <f t="shared" si="35"/>
        <v>7.0303573083229696E+18</v>
      </c>
      <c r="AO35">
        <f t="shared" si="55"/>
        <v>1.1554366944919758E+20</v>
      </c>
      <c r="AP35">
        <f t="shared" si="36"/>
        <v>8.8506954694409285E-5</v>
      </c>
      <c r="AQ35">
        <f t="shared" si="11"/>
        <v>1.2643850670629897E-4</v>
      </c>
      <c r="AR35">
        <f t="shared" si="37"/>
        <v>7908.9829993237454</v>
      </c>
      <c r="AS35" s="1">
        <f t="shared" si="12"/>
        <v>3.1862503689987344E-5</v>
      </c>
      <c r="AU35">
        <f t="shared" si="38"/>
        <v>6.0739670232120883E+18</v>
      </c>
      <c r="AV35">
        <f t="shared" si="56"/>
        <v>9.9825429518994719E+19</v>
      </c>
      <c r="AW35">
        <f t="shared" si="39"/>
        <v>7.6466714359217311E-5</v>
      </c>
      <c r="AX35">
        <f t="shared" si="13"/>
        <v>1.0923816337031044E-4</v>
      </c>
      <c r="AY35">
        <f t="shared" si="40"/>
        <v>9154.3098963506327</v>
      </c>
      <c r="AZ35" s="1">
        <f t="shared" si="14"/>
        <v>9.1760057231060778E-6</v>
      </c>
      <c r="BB35">
        <f t="shared" si="41"/>
        <v>6.8924746153610138E+18</v>
      </c>
      <c r="BC35">
        <f t="shared" si="57"/>
        <v>1.1327757235061899E+20</v>
      </c>
      <c r="BD35">
        <f t="shared" si="42"/>
        <v>8.6771114434245039E-5</v>
      </c>
      <c r="BE35">
        <f t="shared" si="15"/>
        <v>1.2395873490606433E-4</v>
      </c>
      <c r="BF35">
        <f t="shared" si="43"/>
        <v>8067.2007564275154</v>
      </c>
      <c r="BG35" s="1">
        <f t="shared" si="16"/>
        <v>3.4708445773698024E-6</v>
      </c>
      <c r="BI35">
        <f t="shared" si="44"/>
        <v>6.3273215774906726E+18</v>
      </c>
      <c r="BJ35">
        <f t="shared" si="58"/>
        <v>1.0398930250427784E+20</v>
      </c>
      <c r="BK35">
        <f t="shared" si="45"/>
        <v>7.9656259224968366E-5</v>
      </c>
      <c r="BL35">
        <f t="shared" si="17"/>
        <v>1.1379465603566908E-4</v>
      </c>
      <c r="BM35">
        <f t="shared" si="46"/>
        <v>8787.7588881374941</v>
      </c>
      <c r="BN35" s="1">
        <f t="shared" si="18"/>
        <v>9.5587511069962041E-6</v>
      </c>
      <c r="BP35">
        <f t="shared" si="47"/>
        <v>5.46657032089088E+18</v>
      </c>
      <c r="BQ35">
        <f t="shared" si="59"/>
        <v>8.9842886567095271E+19</v>
      </c>
      <c r="BR35">
        <f t="shared" si="48"/>
        <v>6.8820042923295582E-5</v>
      </c>
      <c r="BS35">
        <f t="shared" si="19"/>
        <v>9.8314347033279399E-5</v>
      </c>
      <c r="BT35">
        <f t="shared" si="49"/>
        <v>10171.455440389591</v>
      </c>
      <c r="BU35" s="1">
        <f t="shared" si="20"/>
        <v>2.7528017169318239E-6</v>
      </c>
    </row>
    <row r="36" spans="2:73" x14ac:dyDescent="0.35">
      <c r="B36" s="1">
        <f>Digitising!B36</f>
        <v>9.2999999999999901</v>
      </c>
      <c r="C36">
        <f>Digitising!F36</f>
        <v>3.0000000000000001E-5</v>
      </c>
      <c r="D36">
        <f>C36-C37</f>
        <v>3.0000000000000001E-5</v>
      </c>
      <c r="E36" s="2">
        <f t="shared" si="22"/>
        <v>33333.333333333336</v>
      </c>
      <c r="F36">
        <f t="shared" si="0"/>
        <v>1.1220184543019237E+23</v>
      </c>
      <c r="G36">
        <f t="shared" si="1"/>
        <v>3.366055362905771E+18</v>
      </c>
      <c r="H36" s="10">
        <f t="shared" si="50"/>
        <v>9.4749347098224378E+19</v>
      </c>
      <c r="I36" s="4">
        <f>H36/$H$36</f>
        <v>1</v>
      </c>
      <c r="J36" s="4"/>
      <c r="L36">
        <f t="shared" si="23"/>
        <v>5.0997462316725555E+18</v>
      </c>
      <c r="M36">
        <f t="shared" si="51"/>
        <v>1.4355011243798469E+20</v>
      </c>
      <c r="N36">
        <f t="shared" si="24"/>
        <v>4.54515361322236E-5</v>
      </c>
      <c r="O36">
        <f>N36+O37</f>
        <v>4.54515361322236E-5</v>
      </c>
      <c r="P36">
        <f t="shared" si="25"/>
        <v>22001.456608438672</v>
      </c>
      <c r="Q36" s="1">
        <f t="shared" si="4"/>
        <v>1.8180614452889443E-6</v>
      </c>
      <c r="S36">
        <f t="shared" si="26"/>
        <v>4.6815891493418854E+18</v>
      </c>
      <c r="T36">
        <f t="shared" si="52"/>
        <v>1.3177962554345924E+20</v>
      </c>
      <c r="U36">
        <f t="shared" si="27"/>
        <v>4.1724707213078669E-5</v>
      </c>
      <c r="V36">
        <f>U36+V37</f>
        <v>4.1724707213078669E-5</v>
      </c>
      <c r="W36">
        <f t="shared" si="28"/>
        <v>23966.615149465892</v>
      </c>
      <c r="X36" s="1">
        <f t="shared" si="6"/>
        <v>5.0069648655694404E-6</v>
      </c>
      <c r="Z36">
        <f t="shared" si="29"/>
        <v>4.0447187621127122E+18</v>
      </c>
      <c r="AA36">
        <f t="shared" si="53"/>
        <v>1.1385269123300693E+20</v>
      </c>
      <c r="AB36">
        <f t="shared" si="30"/>
        <v>3.6048593912202442E-5</v>
      </c>
      <c r="AC36">
        <f>AB36+AC37</f>
        <v>3.6048593912202442E-5</v>
      </c>
      <c r="AD36">
        <f t="shared" si="31"/>
        <v>27740.333019244343</v>
      </c>
      <c r="AE36" s="1">
        <f t="shared" si="8"/>
        <v>1.4419437564880979E-6</v>
      </c>
      <c r="AG36">
        <f t="shared" si="32"/>
        <v>4.6361329378841405E+18</v>
      </c>
      <c r="AH36">
        <f t="shared" si="54"/>
        <v>1.3050010221634971E+20</v>
      </c>
      <c r="AI36">
        <f t="shared" si="33"/>
        <v>4.1319578302021445E-5</v>
      </c>
      <c r="AJ36">
        <f>AI36+AJ37</f>
        <v>4.1319578302021445E-5</v>
      </c>
      <c r="AK36">
        <f t="shared" si="34"/>
        <v>24201.602269282546</v>
      </c>
      <c r="AL36" s="1">
        <f t="shared" si="10"/>
        <v>4.9583493962425729E-6</v>
      </c>
      <c r="AN36">
        <f t="shared" si="35"/>
        <v>4.2559901357653494E+18</v>
      </c>
      <c r="AO36">
        <f t="shared" si="55"/>
        <v>1.1979965958496294E+20</v>
      </c>
      <c r="AP36">
        <f t="shared" si="36"/>
        <v>3.793155201188969E-5</v>
      </c>
      <c r="AQ36">
        <f>AP36+AQ37</f>
        <v>3.793155201188969E-5</v>
      </c>
      <c r="AR36">
        <f t="shared" si="37"/>
        <v>26363.276664412489</v>
      </c>
      <c r="AS36" s="1">
        <f t="shared" si="12"/>
        <v>1.3655358724280287E-5</v>
      </c>
      <c r="AU36">
        <f t="shared" si="38"/>
        <v>3.6770170564661018E+18</v>
      </c>
      <c r="AV36">
        <f t="shared" si="56"/>
        <v>1.0350244657546083E+20</v>
      </c>
      <c r="AW36">
        <f t="shared" si="39"/>
        <v>3.2771449011093126E-5</v>
      </c>
      <c r="AX36">
        <f>AW36+AX37</f>
        <v>3.2771449011093126E-5</v>
      </c>
      <c r="AY36">
        <f t="shared" si="40"/>
        <v>30514.366321168778</v>
      </c>
      <c r="AZ36" s="1">
        <f t="shared" si="14"/>
        <v>3.9325738813311753E-6</v>
      </c>
      <c r="BB36">
        <f t="shared" si="41"/>
        <v>4.1725196440957261E+18</v>
      </c>
      <c r="BC36">
        <f t="shared" si="57"/>
        <v>1.1745009199471472E+20</v>
      </c>
      <c r="BD36">
        <f t="shared" si="42"/>
        <v>3.7187620471819297E-5</v>
      </c>
      <c r="BE36">
        <f>BD36+BE37</f>
        <v>3.7187620471819297E-5</v>
      </c>
      <c r="BF36">
        <f t="shared" si="43"/>
        <v>26890.669188091717</v>
      </c>
      <c r="BG36" s="1">
        <f t="shared" si="16"/>
        <v>1.4875048188727722E-6</v>
      </c>
      <c r="BI36">
        <f t="shared" si="44"/>
        <v>3.8303911221888143E+18</v>
      </c>
      <c r="BJ36">
        <f t="shared" si="58"/>
        <v>1.0781969362646665E+20</v>
      </c>
      <c r="BK36">
        <f t="shared" si="45"/>
        <v>3.4138396810700723E-5</v>
      </c>
      <c r="BL36">
        <f>BK36+BL37</f>
        <v>3.4138396810700723E-5</v>
      </c>
      <c r="BM36">
        <f t="shared" si="46"/>
        <v>29292.529627124983</v>
      </c>
      <c r="BN36" s="1">
        <f t="shared" si="18"/>
        <v>4.0966076172840863E-6</v>
      </c>
      <c r="BP36">
        <f t="shared" si="47"/>
        <v>3.3093153508194913E+18</v>
      </c>
      <c r="BQ36">
        <f t="shared" si="59"/>
        <v>9.3152201917914759E+19</v>
      </c>
      <c r="BR36">
        <f t="shared" si="48"/>
        <v>2.9494304109983814E-5</v>
      </c>
      <c r="BS36">
        <f>BR36+BS37</f>
        <v>2.9494304109983814E-5</v>
      </c>
      <c r="BT36">
        <f t="shared" si="49"/>
        <v>33904.851467965309</v>
      </c>
      <c r="BU36" s="1">
        <f t="shared" si="20"/>
        <v>1.1797721643993527E-6</v>
      </c>
    </row>
    <row r="37" spans="2:73" x14ac:dyDescent="0.35">
      <c r="E37" s="2"/>
      <c r="I37" s="12"/>
      <c r="J37" s="12"/>
    </row>
    <row r="38" spans="2:73" x14ac:dyDescent="0.35">
      <c r="E38" s="2"/>
      <c r="I38" s="12"/>
      <c r="J38" s="12"/>
    </row>
    <row r="39" spans="2:73" x14ac:dyDescent="0.35">
      <c r="E39" s="2"/>
      <c r="I39" s="12"/>
      <c r="J39" s="12"/>
    </row>
    <row r="44" spans="2:73" x14ac:dyDescent="0.35">
      <c r="C44" s="3" t="s">
        <v>49</v>
      </c>
      <c r="D44" t="s">
        <v>50</v>
      </c>
      <c r="E44" t="s">
        <v>51</v>
      </c>
      <c r="G44" t="s">
        <v>52</v>
      </c>
    </row>
    <row r="45" spans="2:73" x14ac:dyDescent="0.35">
      <c r="C45" t="str">
        <f>'Rate and area inputs'!AB2</f>
        <v>ESR-U+A-U</v>
      </c>
      <c r="D45">
        <f>'Rate and area inputs'!AB6</f>
        <v>1.4355011243798467E+20</v>
      </c>
      <c r="E45">
        <f>'Rate and area inputs'!AC6</f>
        <v>4.0000000000000008E-2</v>
      </c>
      <c r="G45" s="11">
        <f>D45/H$36</f>
        <v>1.5150512044074531</v>
      </c>
      <c r="H45">
        <f>E45*G45</f>
        <v>6.0602048176298134E-2</v>
      </c>
      <c r="J45" s="23"/>
    </row>
    <row r="46" spans="2:73" x14ac:dyDescent="0.35">
      <c r="C46" t="str">
        <f>'Rate and area inputs'!AD2</f>
        <v>ESR-U+A-P</v>
      </c>
      <c r="D46">
        <f>'Rate and area inputs'!AD6</f>
        <v>1.3177962554345923E+20</v>
      </c>
      <c r="E46">
        <f>'Rate and area inputs'!AE6</f>
        <v>0.12</v>
      </c>
      <c r="G46" s="11">
        <f t="shared" ref="G46:G53" si="60">D46/H$36</f>
        <v>1.3908235737692889</v>
      </c>
      <c r="H46">
        <f t="shared" ref="H46:H53" si="61">E46*G46</f>
        <v>0.16689882885231466</v>
      </c>
      <c r="J46" s="23"/>
    </row>
    <row r="47" spans="2:73" x14ac:dyDescent="0.35">
      <c r="C47" t="str">
        <f>'Rate and area inputs'!AF2</f>
        <v>ESR-U+A-L</v>
      </c>
      <c r="D47">
        <f>'Rate and area inputs'!AF6</f>
        <v>1.1385269123300693E+20</v>
      </c>
      <c r="E47">
        <f>'Rate and area inputs'!AG6</f>
        <v>4.0000000000000008E-2</v>
      </c>
      <c r="G47" s="11">
        <f t="shared" si="60"/>
        <v>1.2016197970734148</v>
      </c>
      <c r="H47">
        <f t="shared" si="61"/>
        <v>4.8064791882936601E-2</v>
      </c>
      <c r="J47" s="23"/>
    </row>
    <row r="48" spans="2:73" x14ac:dyDescent="0.35">
      <c r="C48" t="str">
        <f>'Rate and area inputs'!AH2</f>
        <v>ESR-P+A-U</v>
      </c>
      <c r="D48">
        <f>'Rate and area inputs'!AH6</f>
        <v>1.305001022163497E+20</v>
      </c>
      <c r="E48">
        <f>'Rate and area inputs'!AI6</f>
        <v>0.12</v>
      </c>
      <c r="G48" s="11">
        <f t="shared" si="60"/>
        <v>1.3773192767340483</v>
      </c>
      <c r="H48">
        <f t="shared" si="61"/>
        <v>0.16527831320808578</v>
      </c>
      <c r="J48" s="23"/>
    </row>
    <row r="49" spans="3:10" x14ac:dyDescent="0.35">
      <c r="C49" t="str">
        <f>'Rate and area inputs'!AJ2</f>
        <v>ESR-P+A-P</v>
      </c>
      <c r="D49">
        <f>'Rate and area inputs'!AJ6</f>
        <v>1.1979965958496292E+20</v>
      </c>
      <c r="E49">
        <f>'Rate and area inputs'!AK6</f>
        <v>0.36</v>
      </c>
      <c r="G49" s="11">
        <f t="shared" si="60"/>
        <v>1.2643850670629897</v>
      </c>
      <c r="H49">
        <f t="shared" si="61"/>
        <v>0.45517862414267629</v>
      </c>
      <c r="J49" s="23"/>
    </row>
    <row r="50" spans="3:10" x14ac:dyDescent="0.35">
      <c r="C50" t="str">
        <f>'Rate and area inputs'!AL2</f>
        <v>ESR-P+A-L</v>
      </c>
      <c r="D50">
        <f>'Rate and area inputs'!AL6</f>
        <v>1.0350244657546083E+20</v>
      </c>
      <c r="E50">
        <f>'Rate and area inputs'!AM6</f>
        <v>0.12</v>
      </c>
      <c r="G50" s="11">
        <f t="shared" si="60"/>
        <v>1.0923816337031043</v>
      </c>
      <c r="H50">
        <f t="shared" si="61"/>
        <v>0.13108579604437251</v>
      </c>
      <c r="J50" s="23"/>
    </row>
    <row r="51" spans="3:10" x14ac:dyDescent="0.35">
      <c r="C51" t="str">
        <f>'Rate and area inputs'!AN2</f>
        <v>ESR-L+A-U</v>
      </c>
      <c r="D51">
        <f>'Rate and area inputs'!AN6</f>
        <v>1.1745009199471472E+20</v>
      </c>
      <c r="E51">
        <f>'Rate and area inputs'!AO6</f>
        <v>4.0000000000000008E-2</v>
      </c>
      <c r="G51" s="11">
        <f t="shared" si="60"/>
        <v>1.2395873490606433</v>
      </c>
      <c r="H51">
        <f t="shared" si="61"/>
        <v>4.9583493962425743E-2</v>
      </c>
      <c r="J51" s="23"/>
    </row>
    <row r="52" spans="3:10" x14ac:dyDescent="0.35">
      <c r="C52" t="str">
        <f>'Rate and area inputs'!AP2</f>
        <v>ESR-L+A-P</v>
      </c>
      <c r="D52">
        <f>'Rate and area inputs'!AP6</f>
        <v>1.0781969362646663E+20</v>
      </c>
      <c r="E52">
        <f>'Rate and area inputs'!AQ6</f>
        <v>0.12</v>
      </c>
      <c r="G52" s="11">
        <f t="shared" si="60"/>
        <v>1.1379465603566907</v>
      </c>
      <c r="H52">
        <f t="shared" si="61"/>
        <v>0.13655358724280289</v>
      </c>
      <c r="J52" s="23"/>
    </row>
    <row r="53" spans="3:10" x14ac:dyDescent="0.35">
      <c r="C53" t="str">
        <f>'Rate and area inputs'!AR2</f>
        <v>ESR-L+A-L</v>
      </c>
      <c r="D53">
        <f>'Rate and area inputs'!AR6</f>
        <v>9.3152201917914743E+19</v>
      </c>
      <c r="E53">
        <f>'Rate and area inputs'!AS6</f>
        <v>4.0000000000000008E-2</v>
      </c>
      <c r="G53" s="11">
        <f t="shared" si="60"/>
        <v>0.98314347033279381</v>
      </c>
      <c r="H53">
        <f t="shared" si="61"/>
        <v>3.9325738813311757E-2</v>
      </c>
      <c r="J53" s="23"/>
    </row>
    <row r="54" spans="3:10" x14ac:dyDescent="0.35">
      <c r="E54">
        <f>SUM(E45:E53)</f>
        <v>1</v>
      </c>
      <c r="H54" s="11">
        <f>SUM(H45:H53)</f>
        <v>1.2525712223252243</v>
      </c>
      <c r="I54" t="s">
        <v>53</v>
      </c>
    </row>
  </sheetData>
  <mergeCells count="10">
    <mergeCell ref="AU1:AZ1"/>
    <mergeCell ref="BB1:BG1"/>
    <mergeCell ref="BI1:BN1"/>
    <mergeCell ref="BP1:BU1"/>
    <mergeCell ref="B1:I1"/>
    <mergeCell ref="L1:Q1"/>
    <mergeCell ref="S1:X1"/>
    <mergeCell ref="Z1:AE1"/>
    <mergeCell ref="AG1:AL1"/>
    <mergeCell ref="AN1:AS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B6607-3B5C-4B4A-91A9-57DD19BAC47E}">
  <dimension ref="B1:BU53"/>
  <sheetViews>
    <sheetView zoomScale="55" zoomScaleNormal="55" workbookViewId="0">
      <selection activeCell="L1" sqref="L1:Q1"/>
    </sheetView>
  </sheetViews>
  <sheetFormatPr defaultRowHeight="14.5" x14ac:dyDescent="0.35"/>
  <cols>
    <col min="2" max="2" width="11" bestFit="1" customWidth="1"/>
    <col min="3" max="3" width="17" customWidth="1"/>
    <col min="4" max="4" width="15" customWidth="1"/>
    <col min="5" max="5" width="28.453125" customWidth="1"/>
    <col min="6" max="6" width="12" bestFit="1" customWidth="1"/>
    <col min="7" max="7" width="14.6328125" customWidth="1"/>
    <col min="8" max="8" width="18.90625" bestFit="1" customWidth="1"/>
    <col min="9" max="10" width="18.90625" customWidth="1"/>
    <col min="12" max="12" width="12" customWidth="1"/>
    <col min="13" max="13" width="15.453125" customWidth="1"/>
    <col min="14" max="16" width="23.6328125" customWidth="1"/>
    <col min="17" max="17" width="31.36328125" customWidth="1"/>
    <col min="19" max="19" width="15.6328125" bestFit="1" customWidth="1"/>
    <col min="26" max="26" width="15.6328125" bestFit="1" customWidth="1"/>
    <col min="33" max="33" width="15.6328125" bestFit="1" customWidth="1"/>
    <col min="40" max="40" width="15.6328125" bestFit="1" customWidth="1"/>
    <col min="47" max="47" width="15.6328125" bestFit="1" customWidth="1"/>
    <col min="54" max="54" width="15.6328125" bestFit="1" customWidth="1"/>
    <col min="61" max="61" width="15.6328125" bestFit="1" customWidth="1"/>
    <col min="68" max="68" width="15.6328125" bestFit="1" customWidth="1"/>
  </cols>
  <sheetData>
    <row r="1" spans="2:73" x14ac:dyDescent="0.35">
      <c r="B1" s="36" t="s">
        <v>38</v>
      </c>
      <c r="C1" s="36"/>
      <c r="D1" s="36"/>
      <c r="E1" s="36"/>
      <c r="F1" s="36"/>
      <c r="G1" s="36"/>
      <c r="H1" s="36"/>
      <c r="I1" s="36"/>
      <c r="L1" s="36" t="str">
        <f>C44</f>
        <v>ESR-U+A-U</v>
      </c>
      <c r="M1" s="36"/>
      <c r="N1" s="36"/>
      <c r="O1" s="36"/>
      <c r="P1" s="36"/>
      <c r="Q1" s="36"/>
      <c r="S1" s="35" t="str">
        <f>C45</f>
        <v>ESR-U+A-P</v>
      </c>
      <c r="T1" s="35"/>
      <c r="U1" s="35"/>
      <c r="V1" s="35"/>
      <c r="W1" s="35"/>
      <c r="X1" s="35"/>
      <c r="Z1" s="35" t="str">
        <f>C46</f>
        <v>ESR-U+A-L</v>
      </c>
      <c r="AA1" s="35"/>
      <c r="AB1" s="35"/>
      <c r="AC1" s="35"/>
      <c r="AD1" s="35"/>
      <c r="AE1" s="35"/>
      <c r="AG1" s="35" t="str">
        <f>C47</f>
        <v>ESR-P+A-U</v>
      </c>
      <c r="AH1" s="35"/>
      <c r="AI1" s="35"/>
      <c r="AJ1" s="35"/>
      <c r="AK1" s="35"/>
      <c r="AL1" s="35"/>
      <c r="AN1" s="35" t="str">
        <f>C48</f>
        <v>ESR-P+A-P</v>
      </c>
      <c r="AO1" s="35"/>
      <c r="AP1" s="35"/>
      <c r="AQ1" s="35"/>
      <c r="AR1" s="35"/>
      <c r="AS1" s="35"/>
      <c r="AU1" s="35" t="str">
        <f>C49</f>
        <v>ESR-P+A-L</v>
      </c>
      <c r="AV1" s="35"/>
      <c r="AW1" s="35"/>
      <c r="AX1" s="35"/>
      <c r="AY1" s="35"/>
      <c r="AZ1" s="35"/>
      <c r="BB1" s="35" t="str">
        <f>C50</f>
        <v>ESR-L+A-U</v>
      </c>
      <c r="BC1" s="35"/>
      <c r="BD1" s="35"/>
      <c r="BE1" s="35"/>
      <c r="BF1" s="35"/>
      <c r="BG1" s="35"/>
      <c r="BI1" s="35" t="str">
        <f>C51</f>
        <v>ESR-L+A-P</v>
      </c>
      <c r="BJ1" s="35"/>
      <c r="BK1" s="35"/>
      <c r="BL1" s="35"/>
      <c r="BM1" s="35"/>
      <c r="BN1" s="35"/>
      <c r="BP1" s="35" t="str">
        <f>C52</f>
        <v>ESR-L+A-L</v>
      </c>
      <c r="BQ1" s="35"/>
      <c r="BR1" s="35"/>
      <c r="BS1" s="35"/>
      <c r="BT1" s="35"/>
      <c r="BU1" s="35"/>
    </row>
    <row r="2" spans="2:73" ht="75" customHeight="1" x14ac:dyDescent="0.35">
      <c r="B2" s="5" t="s">
        <v>0</v>
      </c>
      <c r="C2" s="5" t="s">
        <v>1</v>
      </c>
      <c r="D2" s="5" t="s">
        <v>39</v>
      </c>
      <c r="E2" s="5" t="s">
        <v>40</v>
      </c>
      <c r="F2" s="5" t="s">
        <v>41</v>
      </c>
      <c r="G2" s="5" t="s">
        <v>42</v>
      </c>
      <c r="H2" s="5" t="s">
        <v>43</v>
      </c>
      <c r="I2" s="5" t="s">
        <v>44</v>
      </c>
      <c r="J2" s="5"/>
      <c r="L2" s="5" t="s">
        <v>45</v>
      </c>
      <c r="M2" s="5" t="s">
        <v>46</v>
      </c>
      <c r="N2" s="5" t="s">
        <v>39</v>
      </c>
      <c r="O2" s="5" t="s">
        <v>47</v>
      </c>
      <c r="P2" s="5" t="s">
        <v>40</v>
      </c>
      <c r="Q2" s="9" t="s">
        <v>48</v>
      </c>
      <c r="S2" s="5" t="s">
        <v>45</v>
      </c>
      <c r="T2" s="5" t="s">
        <v>46</v>
      </c>
      <c r="U2" s="5" t="s">
        <v>39</v>
      </c>
      <c r="V2" s="5" t="s">
        <v>47</v>
      </c>
      <c r="W2" s="5" t="s">
        <v>40</v>
      </c>
      <c r="X2" s="9" t="s">
        <v>48</v>
      </c>
      <c r="Z2" s="5" t="s">
        <v>45</v>
      </c>
      <c r="AA2" s="5" t="s">
        <v>46</v>
      </c>
      <c r="AB2" s="5" t="s">
        <v>39</v>
      </c>
      <c r="AC2" s="5" t="s">
        <v>47</v>
      </c>
      <c r="AD2" s="5" t="s">
        <v>40</v>
      </c>
      <c r="AE2" s="9" t="s">
        <v>48</v>
      </c>
      <c r="AG2" s="5" t="s">
        <v>45</v>
      </c>
      <c r="AH2" s="5" t="s">
        <v>46</v>
      </c>
      <c r="AI2" s="5" t="s">
        <v>39</v>
      </c>
      <c r="AJ2" s="5" t="s">
        <v>47</v>
      </c>
      <c r="AK2" s="5" t="s">
        <v>40</v>
      </c>
      <c r="AL2" s="9" t="s">
        <v>48</v>
      </c>
      <c r="AN2" s="5" t="s">
        <v>45</v>
      </c>
      <c r="AO2" s="5" t="s">
        <v>46</v>
      </c>
      <c r="AP2" s="5" t="s">
        <v>39</v>
      </c>
      <c r="AQ2" s="5" t="s">
        <v>47</v>
      </c>
      <c r="AR2" s="5" t="s">
        <v>40</v>
      </c>
      <c r="AS2" s="9" t="s">
        <v>48</v>
      </c>
      <c r="AU2" s="5" t="s">
        <v>45</v>
      </c>
      <c r="AV2" s="5" t="s">
        <v>46</v>
      </c>
      <c r="AW2" s="5" t="s">
        <v>39</v>
      </c>
      <c r="AX2" s="5" t="s">
        <v>47</v>
      </c>
      <c r="AY2" s="5" t="s">
        <v>40</v>
      </c>
      <c r="AZ2" s="9" t="s">
        <v>48</v>
      </c>
      <c r="BB2" s="5" t="s">
        <v>45</v>
      </c>
      <c r="BC2" s="5" t="s">
        <v>46</v>
      </c>
      <c r="BD2" s="5" t="s">
        <v>39</v>
      </c>
      <c r="BE2" s="5" t="s">
        <v>47</v>
      </c>
      <c r="BF2" s="5" t="s">
        <v>40</v>
      </c>
      <c r="BG2" s="9" t="s">
        <v>48</v>
      </c>
      <c r="BI2" s="5" t="s">
        <v>45</v>
      </c>
      <c r="BJ2" s="5" t="s">
        <v>46</v>
      </c>
      <c r="BK2" s="5" t="s">
        <v>39</v>
      </c>
      <c r="BL2" s="5" t="s">
        <v>47</v>
      </c>
      <c r="BM2" s="5" t="s">
        <v>40</v>
      </c>
      <c r="BN2" s="9" t="s">
        <v>48</v>
      </c>
      <c r="BP2" s="5" t="s">
        <v>45</v>
      </c>
      <c r="BQ2" s="5" t="s">
        <v>46</v>
      </c>
      <c r="BR2" s="5" t="s">
        <v>39</v>
      </c>
      <c r="BS2" s="5" t="s">
        <v>47</v>
      </c>
      <c r="BT2" s="5" t="s">
        <v>40</v>
      </c>
      <c r="BU2" s="9" t="s">
        <v>48</v>
      </c>
    </row>
    <row r="3" spans="2:73" x14ac:dyDescent="0.35">
      <c r="B3" s="1">
        <f>Digitising!B3</f>
        <v>6</v>
      </c>
      <c r="C3">
        <f>Digitising!G3</f>
        <v>0.14000000000000001</v>
      </c>
      <c r="D3">
        <f>C3-C4</f>
        <v>2.5000000000000008E-2</v>
      </c>
      <c r="E3" s="2">
        <f>1/C3</f>
        <v>7.1428571428571423</v>
      </c>
      <c r="F3">
        <f t="shared" ref="F3:F35" si="0">10^(1.5*B3+9.1)</f>
        <v>1.2589254117941732E+18</v>
      </c>
      <c r="G3">
        <f t="shared" ref="G3:G35" si="1">F3*D3</f>
        <v>3.147313529485434E+16</v>
      </c>
      <c r="H3">
        <f>G3</f>
        <v>3.147313529485434E+16</v>
      </c>
      <c r="I3" s="4">
        <f t="shared" ref="I3:I34" si="2">H3/H$35</f>
        <v>3.8540736771880266E-4</v>
      </c>
      <c r="J3" s="4"/>
      <c r="L3" t="e">
        <f>($D$44/$H$35)*$G3</f>
        <v>#REF!</v>
      </c>
      <c r="M3" t="e">
        <f>L3</f>
        <v>#REF!</v>
      </c>
      <c r="N3" t="e">
        <f>L3/$F3</f>
        <v>#REF!</v>
      </c>
      <c r="O3" t="e">
        <f t="shared" ref="O3:O34" si="3">N3+O4</f>
        <v>#REF!</v>
      </c>
      <c r="P3" t="e">
        <f>1/O3</f>
        <v>#REF!</v>
      </c>
      <c r="Q3" s="1" t="e">
        <f t="shared" ref="Q3:Q35" si="4">N3*$E$44</f>
        <v>#REF!</v>
      </c>
      <c r="S3" t="e">
        <f>($D$45/$H$35)*$G3</f>
        <v>#REF!</v>
      </c>
      <c r="T3" t="e">
        <f>S3</f>
        <v>#REF!</v>
      </c>
      <c r="U3" t="e">
        <f>S3/$F3</f>
        <v>#REF!</v>
      </c>
      <c r="V3" t="e">
        <f t="shared" ref="V3:V35" si="5">U3+V4</f>
        <v>#REF!</v>
      </c>
      <c r="W3" t="e">
        <f>1/V3</f>
        <v>#REF!</v>
      </c>
      <c r="X3" s="1" t="e">
        <f t="shared" ref="X3:X35" si="6">U3*$E$45</f>
        <v>#REF!</v>
      </c>
      <c r="Z3" t="e">
        <f>($D$46/$H$35)*$G3</f>
        <v>#REF!</v>
      </c>
      <c r="AA3" t="e">
        <f>Z3</f>
        <v>#REF!</v>
      </c>
      <c r="AB3" t="e">
        <f>Z3/$F3</f>
        <v>#REF!</v>
      </c>
      <c r="AC3" t="e">
        <f t="shared" ref="AC3:AC35" si="7">AB3+AC4</f>
        <v>#REF!</v>
      </c>
      <c r="AD3" t="e">
        <f>1/AC3</f>
        <v>#REF!</v>
      </c>
      <c r="AE3" s="1" t="e">
        <f t="shared" ref="AE3:AE35" si="8">AB3*$E$46</f>
        <v>#REF!</v>
      </c>
      <c r="AG3" t="e">
        <f>($D$47/$H$35)*$G3</f>
        <v>#REF!</v>
      </c>
      <c r="AH3" t="e">
        <f>AG3</f>
        <v>#REF!</v>
      </c>
      <c r="AI3" t="e">
        <f>AG3/$F3</f>
        <v>#REF!</v>
      </c>
      <c r="AJ3" t="e">
        <f t="shared" ref="AJ3:AJ35" si="9">AI3+AJ4</f>
        <v>#REF!</v>
      </c>
      <c r="AK3" t="e">
        <f>1/AJ3</f>
        <v>#REF!</v>
      </c>
      <c r="AL3" s="1" t="e">
        <f t="shared" ref="AL3:AL35" si="10">AI3*$E$47</f>
        <v>#REF!</v>
      </c>
      <c r="AN3" t="e">
        <f>($D$48/$H$35)*$G3</f>
        <v>#REF!</v>
      </c>
      <c r="AO3" t="e">
        <f>AN3</f>
        <v>#REF!</v>
      </c>
      <c r="AP3" t="e">
        <f>AN3/$F3</f>
        <v>#REF!</v>
      </c>
      <c r="AQ3" t="e">
        <f t="shared" ref="AQ3:AQ35" si="11">AP3+AQ4</f>
        <v>#REF!</v>
      </c>
      <c r="AR3" t="e">
        <f>1/AQ3</f>
        <v>#REF!</v>
      </c>
      <c r="AS3" s="1" t="e">
        <f t="shared" ref="AS3:AS35" si="12">AP3*$E$48</f>
        <v>#REF!</v>
      </c>
      <c r="AU3" t="e">
        <f>($D$49/$H$35)*$G3</f>
        <v>#REF!</v>
      </c>
      <c r="AV3" t="e">
        <f>AU3</f>
        <v>#REF!</v>
      </c>
      <c r="AW3" t="e">
        <f>AU3/$F3</f>
        <v>#REF!</v>
      </c>
      <c r="AX3" t="e">
        <f t="shared" ref="AX3:AX35" si="13">AW3+AX4</f>
        <v>#REF!</v>
      </c>
      <c r="AY3" t="e">
        <f>1/AX3</f>
        <v>#REF!</v>
      </c>
      <c r="AZ3" s="1" t="e">
        <f t="shared" ref="AZ3:AZ35" si="14">AW3*$E$49</f>
        <v>#REF!</v>
      </c>
      <c r="BB3" t="e">
        <f>($D$50/$H$35)*$G3</f>
        <v>#REF!</v>
      </c>
      <c r="BC3" t="e">
        <f>BB3</f>
        <v>#REF!</v>
      </c>
      <c r="BD3" t="e">
        <f>BB3/$F3</f>
        <v>#REF!</v>
      </c>
      <c r="BE3" t="e">
        <f t="shared" ref="BE3:BE35" si="15">BD3+BE4</f>
        <v>#REF!</v>
      </c>
      <c r="BF3" t="e">
        <f>1/BE3</f>
        <v>#REF!</v>
      </c>
      <c r="BG3" s="1" t="e">
        <f t="shared" ref="BG3:BG35" si="16">BD3*$E$50</f>
        <v>#REF!</v>
      </c>
      <c r="BI3" t="e">
        <f>($D$51/$H$35)*$G3</f>
        <v>#REF!</v>
      </c>
      <c r="BJ3" t="e">
        <f>BI3</f>
        <v>#REF!</v>
      </c>
      <c r="BK3" t="e">
        <f>BI3/$F3</f>
        <v>#REF!</v>
      </c>
      <c r="BL3" t="e">
        <f t="shared" ref="BL3:BL34" si="17">BK3+BL4</f>
        <v>#REF!</v>
      </c>
      <c r="BM3" t="e">
        <f>1/BL3</f>
        <v>#REF!</v>
      </c>
      <c r="BN3" s="1" t="e">
        <f t="shared" ref="BN3:BN35" si="18">BK3*$E$51</f>
        <v>#REF!</v>
      </c>
      <c r="BP3" t="e">
        <f>($D$52/$H$35)*$G3</f>
        <v>#REF!</v>
      </c>
      <c r="BQ3" t="e">
        <f>BP3</f>
        <v>#REF!</v>
      </c>
      <c r="BR3" t="e">
        <f>BP3/$F3</f>
        <v>#REF!</v>
      </c>
      <c r="BS3" t="e">
        <f t="shared" ref="BS3:BS35" si="19">BR3+BS4</f>
        <v>#REF!</v>
      </c>
      <c r="BT3" t="e">
        <f>1/BS3</f>
        <v>#REF!</v>
      </c>
      <c r="BU3" s="1" t="e">
        <f t="shared" ref="BU3:BU35" si="20">BR3*$E$52</f>
        <v>#REF!</v>
      </c>
    </row>
    <row r="4" spans="2:73" x14ac:dyDescent="0.35">
      <c r="B4" s="1">
        <f>Digitising!B4</f>
        <v>6.1</v>
      </c>
      <c r="C4">
        <f>Digitising!G4</f>
        <v>0.115</v>
      </c>
      <c r="D4">
        <f t="shared" ref="D4:D34" si="21">C4-C5</f>
        <v>2.0000000000000004E-2</v>
      </c>
      <c r="E4" s="2">
        <f t="shared" ref="E4:E35" si="22">1/C4</f>
        <v>8.695652173913043</v>
      </c>
      <c r="F4">
        <f t="shared" si="0"/>
        <v>1.7782794100389286E+18</v>
      </c>
      <c r="G4">
        <f t="shared" si="1"/>
        <v>3.556558820077858E+16</v>
      </c>
      <c r="H4">
        <f>H3+G4</f>
        <v>6.703872349563292E+16</v>
      </c>
      <c r="I4" s="4">
        <f t="shared" si="2"/>
        <v>8.2092926922043119E-4</v>
      </c>
      <c r="J4" s="4"/>
      <c r="L4" t="e">
        <f t="shared" ref="L4:L35" si="23">($D$44/$H$35)*$G4</f>
        <v>#REF!</v>
      </c>
      <c r="M4" t="e">
        <f>M3+L4</f>
        <v>#REF!</v>
      </c>
      <c r="N4" t="e">
        <f t="shared" ref="N4:N35" si="24">L4/$F4</f>
        <v>#REF!</v>
      </c>
      <c r="O4" t="e">
        <f t="shared" si="3"/>
        <v>#REF!</v>
      </c>
      <c r="P4" t="e">
        <f t="shared" ref="P4:P35" si="25">1/O4</f>
        <v>#REF!</v>
      </c>
      <c r="Q4" s="1" t="e">
        <f t="shared" si="4"/>
        <v>#REF!</v>
      </c>
      <c r="S4" t="e">
        <f t="shared" ref="S4:S35" si="26">($D$45/$H$35)*$G4</f>
        <v>#REF!</v>
      </c>
      <c r="T4" t="e">
        <f>T3+S4</f>
        <v>#REF!</v>
      </c>
      <c r="U4" t="e">
        <f t="shared" ref="U4:U35" si="27">S4/$F4</f>
        <v>#REF!</v>
      </c>
      <c r="V4" t="e">
        <f t="shared" si="5"/>
        <v>#REF!</v>
      </c>
      <c r="W4" t="e">
        <f t="shared" ref="W4:W35" si="28">1/V4</f>
        <v>#REF!</v>
      </c>
      <c r="X4" s="1" t="e">
        <f t="shared" si="6"/>
        <v>#REF!</v>
      </c>
      <c r="Z4" t="e">
        <f t="shared" ref="Z4:Z35" si="29">($D$46/$H$35)*$G4</f>
        <v>#REF!</v>
      </c>
      <c r="AA4" t="e">
        <f>AA3+Z4</f>
        <v>#REF!</v>
      </c>
      <c r="AB4" t="e">
        <f t="shared" ref="AB4:AB35" si="30">Z4/$F4</f>
        <v>#REF!</v>
      </c>
      <c r="AC4" t="e">
        <f t="shared" si="7"/>
        <v>#REF!</v>
      </c>
      <c r="AD4" t="e">
        <f t="shared" ref="AD4:AD35" si="31">1/AC4</f>
        <v>#REF!</v>
      </c>
      <c r="AE4" s="1" t="e">
        <f t="shared" si="8"/>
        <v>#REF!</v>
      </c>
      <c r="AG4" t="e">
        <f t="shared" ref="AG4:AG35" si="32">($D$47/$H$35)*$G4</f>
        <v>#REF!</v>
      </c>
      <c r="AH4" t="e">
        <f>AH3+AG4</f>
        <v>#REF!</v>
      </c>
      <c r="AI4" t="e">
        <f t="shared" ref="AI4:AI35" si="33">AG4/$F4</f>
        <v>#REF!</v>
      </c>
      <c r="AJ4" t="e">
        <f t="shared" si="9"/>
        <v>#REF!</v>
      </c>
      <c r="AK4" t="e">
        <f t="shared" ref="AK4:AK35" si="34">1/AJ4</f>
        <v>#REF!</v>
      </c>
      <c r="AL4" s="1" t="e">
        <f t="shared" si="10"/>
        <v>#REF!</v>
      </c>
      <c r="AN4" t="e">
        <f t="shared" ref="AN4:AN35" si="35">($D$48/$H$35)*$G4</f>
        <v>#REF!</v>
      </c>
      <c r="AO4" t="e">
        <f>AO3+AN4</f>
        <v>#REF!</v>
      </c>
      <c r="AP4" t="e">
        <f t="shared" ref="AP4:AP35" si="36">AN4/$F4</f>
        <v>#REF!</v>
      </c>
      <c r="AQ4" t="e">
        <f t="shared" si="11"/>
        <v>#REF!</v>
      </c>
      <c r="AR4" t="e">
        <f t="shared" ref="AR4:AR35" si="37">1/AQ4</f>
        <v>#REF!</v>
      </c>
      <c r="AS4" s="1" t="e">
        <f t="shared" si="12"/>
        <v>#REF!</v>
      </c>
      <c r="AU4" t="e">
        <f t="shared" ref="AU4:AU35" si="38">($D$49/$H$35)*$G4</f>
        <v>#REF!</v>
      </c>
      <c r="AV4" t="e">
        <f>AV3+AU4</f>
        <v>#REF!</v>
      </c>
      <c r="AW4" t="e">
        <f t="shared" ref="AW4:AW35" si="39">AU4/$F4</f>
        <v>#REF!</v>
      </c>
      <c r="AX4" t="e">
        <f t="shared" si="13"/>
        <v>#REF!</v>
      </c>
      <c r="AY4" t="e">
        <f t="shared" ref="AY4:AY35" si="40">1/AX4</f>
        <v>#REF!</v>
      </c>
      <c r="AZ4" s="1" t="e">
        <f t="shared" si="14"/>
        <v>#REF!</v>
      </c>
      <c r="BB4" t="e">
        <f t="shared" ref="BB4:BB35" si="41">($D$50/$H$35)*$G4</f>
        <v>#REF!</v>
      </c>
      <c r="BC4" t="e">
        <f>BC3+BB4</f>
        <v>#REF!</v>
      </c>
      <c r="BD4" t="e">
        <f t="shared" ref="BD4:BD35" si="42">BB4/$F4</f>
        <v>#REF!</v>
      </c>
      <c r="BE4" t="e">
        <f t="shared" si="15"/>
        <v>#REF!</v>
      </c>
      <c r="BF4" t="e">
        <f t="shared" ref="BF4:BF35" si="43">1/BE4</f>
        <v>#REF!</v>
      </c>
      <c r="BG4" s="1" t="e">
        <f t="shared" si="16"/>
        <v>#REF!</v>
      </c>
      <c r="BI4" t="e">
        <f t="shared" ref="BI4:BI35" si="44">($D$51/$H$35)*$G4</f>
        <v>#REF!</v>
      </c>
      <c r="BJ4" t="e">
        <f>BJ3+BI4</f>
        <v>#REF!</v>
      </c>
      <c r="BK4" t="e">
        <f t="shared" ref="BK4:BK35" si="45">BI4/$F4</f>
        <v>#REF!</v>
      </c>
      <c r="BL4" t="e">
        <f t="shared" si="17"/>
        <v>#REF!</v>
      </c>
      <c r="BM4" t="e">
        <f t="shared" ref="BM4:BM35" si="46">1/BL4</f>
        <v>#REF!</v>
      </c>
      <c r="BN4" s="1" t="e">
        <f t="shared" si="18"/>
        <v>#REF!</v>
      </c>
      <c r="BP4" t="e">
        <f t="shared" ref="BP4:BP35" si="47">($D$52/$H$35)*$G4</f>
        <v>#REF!</v>
      </c>
      <c r="BQ4" t="e">
        <f>BQ3+BP4</f>
        <v>#REF!</v>
      </c>
      <c r="BR4" t="e">
        <f t="shared" ref="BR4:BR35" si="48">BP4/$F4</f>
        <v>#REF!</v>
      </c>
      <c r="BS4" t="e">
        <f t="shared" si="19"/>
        <v>#REF!</v>
      </c>
      <c r="BT4" t="e">
        <f t="shared" ref="BT4:BT35" si="49">1/BS4</f>
        <v>#REF!</v>
      </c>
      <c r="BU4" s="1" t="e">
        <f t="shared" si="20"/>
        <v>#REF!</v>
      </c>
    </row>
    <row r="5" spans="2:73" x14ac:dyDescent="0.35">
      <c r="B5" s="1">
        <f>Digitising!B5</f>
        <v>6.2</v>
      </c>
      <c r="C5">
        <f>Digitising!G5</f>
        <v>9.5000000000000001E-2</v>
      </c>
      <c r="D5">
        <f t="shared" si="21"/>
        <v>1.4999999999999999E-2</v>
      </c>
      <c r="E5" s="2">
        <f t="shared" si="22"/>
        <v>10.526315789473685</v>
      </c>
      <c r="F5">
        <f t="shared" si="0"/>
        <v>2.5118864315095849E+18</v>
      </c>
      <c r="G5">
        <f t="shared" si="1"/>
        <v>3.7678296472643776E+16</v>
      </c>
      <c r="H5">
        <f t="shared" ref="H5:H35" si="50">H4+G5</f>
        <v>1.047170199682767E+17</v>
      </c>
      <c r="I5" s="4">
        <f t="shared" si="2"/>
        <v>1.2823225472528381E-3</v>
      </c>
      <c r="J5" s="4"/>
      <c r="L5" t="e">
        <f t="shared" si="23"/>
        <v>#REF!</v>
      </c>
      <c r="M5" t="e">
        <f t="shared" ref="M5:M35" si="51">M4+L5</f>
        <v>#REF!</v>
      </c>
      <c r="N5" t="e">
        <f t="shared" si="24"/>
        <v>#REF!</v>
      </c>
      <c r="O5" t="e">
        <f t="shared" si="3"/>
        <v>#REF!</v>
      </c>
      <c r="P5" t="e">
        <f t="shared" si="25"/>
        <v>#REF!</v>
      </c>
      <c r="Q5" s="1" t="e">
        <f t="shared" si="4"/>
        <v>#REF!</v>
      </c>
      <c r="S5" t="e">
        <f t="shared" si="26"/>
        <v>#REF!</v>
      </c>
      <c r="T5" t="e">
        <f t="shared" ref="T5:T35" si="52">T4+S5</f>
        <v>#REF!</v>
      </c>
      <c r="U5" t="e">
        <f t="shared" si="27"/>
        <v>#REF!</v>
      </c>
      <c r="V5" t="e">
        <f t="shared" si="5"/>
        <v>#REF!</v>
      </c>
      <c r="W5" t="e">
        <f t="shared" si="28"/>
        <v>#REF!</v>
      </c>
      <c r="X5" s="1" t="e">
        <f t="shared" si="6"/>
        <v>#REF!</v>
      </c>
      <c r="Z5" t="e">
        <f t="shared" si="29"/>
        <v>#REF!</v>
      </c>
      <c r="AA5" t="e">
        <f t="shared" ref="AA5:AA35" si="53">AA4+Z5</f>
        <v>#REF!</v>
      </c>
      <c r="AB5" t="e">
        <f t="shared" si="30"/>
        <v>#REF!</v>
      </c>
      <c r="AC5" t="e">
        <f t="shared" si="7"/>
        <v>#REF!</v>
      </c>
      <c r="AD5" t="e">
        <f t="shared" si="31"/>
        <v>#REF!</v>
      </c>
      <c r="AE5" s="1" t="e">
        <f t="shared" si="8"/>
        <v>#REF!</v>
      </c>
      <c r="AG5" t="e">
        <f t="shared" si="32"/>
        <v>#REF!</v>
      </c>
      <c r="AH5" t="e">
        <f t="shared" ref="AH5:AH35" si="54">AH4+AG5</f>
        <v>#REF!</v>
      </c>
      <c r="AI5" t="e">
        <f t="shared" si="33"/>
        <v>#REF!</v>
      </c>
      <c r="AJ5" t="e">
        <f t="shared" si="9"/>
        <v>#REF!</v>
      </c>
      <c r="AK5" t="e">
        <f t="shared" si="34"/>
        <v>#REF!</v>
      </c>
      <c r="AL5" s="1" t="e">
        <f t="shared" si="10"/>
        <v>#REF!</v>
      </c>
      <c r="AN5" t="e">
        <f t="shared" si="35"/>
        <v>#REF!</v>
      </c>
      <c r="AO5" t="e">
        <f t="shared" ref="AO5:AO35" si="55">AO4+AN5</f>
        <v>#REF!</v>
      </c>
      <c r="AP5" t="e">
        <f t="shared" si="36"/>
        <v>#REF!</v>
      </c>
      <c r="AQ5" t="e">
        <f t="shared" si="11"/>
        <v>#REF!</v>
      </c>
      <c r="AR5" t="e">
        <f t="shared" si="37"/>
        <v>#REF!</v>
      </c>
      <c r="AS5" s="1" t="e">
        <f t="shared" si="12"/>
        <v>#REF!</v>
      </c>
      <c r="AU5" t="e">
        <f t="shared" si="38"/>
        <v>#REF!</v>
      </c>
      <c r="AV5" t="e">
        <f t="shared" ref="AV5:AV35" si="56">AV4+AU5</f>
        <v>#REF!</v>
      </c>
      <c r="AW5" t="e">
        <f t="shared" si="39"/>
        <v>#REF!</v>
      </c>
      <c r="AX5" t="e">
        <f t="shared" si="13"/>
        <v>#REF!</v>
      </c>
      <c r="AY5" t="e">
        <f t="shared" si="40"/>
        <v>#REF!</v>
      </c>
      <c r="AZ5" s="1" t="e">
        <f t="shared" si="14"/>
        <v>#REF!</v>
      </c>
      <c r="BB5" t="e">
        <f t="shared" si="41"/>
        <v>#REF!</v>
      </c>
      <c r="BC5" t="e">
        <f t="shared" ref="BC5:BC35" si="57">BC4+BB5</f>
        <v>#REF!</v>
      </c>
      <c r="BD5" t="e">
        <f t="shared" si="42"/>
        <v>#REF!</v>
      </c>
      <c r="BE5" t="e">
        <f t="shared" si="15"/>
        <v>#REF!</v>
      </c>
      <c r="BF5" t="e">
        <f t="shared" si="43"/>
        <v>#REF!</v>
      </c>
      <c r="BG5" s="1" t="e">
        <f t="shared" si="16"/>
        <v>#REF!</v>
      </c>
      <c r="BI5" t="e">
        <f t="shared" si="44"/>
        <v>#REF!</v>
      </c>
      <c r="BJ5" t="e">
        <f t="shared" ref="BJ5:BJ35" si="58">BJ4+BI5</f>
        <v>#REF!</v>
      </c>
      <c r="BK5" t="e">
        <f t="shared" si="45"/>
        <v>#REF!</v>
      </c>
      <c r="BL5" t="e">
        <f t="shared" si="17"/>
        <v>#REF!</v>
      </c>
      <c r="BM5" t="e">
        <f t="shared" si="46"/>
        <v>#REF!</v>
      </c>
      <c r="BN5" s="1" t="e">
        <f t="shared" si="18"/>
        <v>#REF!</v>
      </c>
      <c r="BP5" t="e">
        <f t="shared" si="47"/>
        <v>#REF!</v>
      </c>
      <c r="BQ5" t="e">
        <f t="shared" ref="BQ5:BQ35" si="59">BQ4+BP5</f>
        <v>#REF!</v>
      </c>
      <c r="BR5" t="e">
        <f t="shared" si="48"/>
        <v>#REF!</v>
      </c>
      <c r="BS5" t="e">
        <f t="shared" si="19"/>
        <v>#REF!</v>
      </c>
      <c r="BT5" t="e">
        <f t="shared" si="49"/>
        <v>#REF!</v>
      </c>
      <c r="BU5" s="1" t="e">
        <f t="shared" si="20"/>
        <v>#REF!</v>
      </c>
    </row>
    <row r="6" spans="2:73" x14ac:dyDescent="0.35">
      <c r="B6" s="1">
        <f>Digitising!B6</f>
        <v>6.3</v>
      </c>
      <c r="C6">
        <f>Digitising!G6</f>
        <v>0.08</v>
      </c>
      <c r="D6">
        <f t="shared" si="21"/>
        <v>1.4999999999999999E-2</v>
      </c>
      <c r="E6" s="2">
        <f t="shared" si="22"/>
        <v>12.5</v>
      </c>
      <c r="F6">
        <f t="shared" si="0"/>
        <v>3.5481338923357563E+18</v>
      </c>
      <c r="G6">
        <f t="shared" si="1"/>
        <v>5.3222008385036344E+16</v>
      </c>
      <c r="H6">
        <f t="shared" si="50"/>
        <v>1.5793902835331306E+17</v>
      </c>
      <c r="I6" s="4">
        <f t="shared" si="2"/>
        <v>1.9340578753101769E-3</v>
      </c>
      <c r="J6" s="4"/>
      <c r="L6" t="e">
        <f t="shared" si="23"/>
        <v>#REF!</v>
      </c>
      <c r="M6" t="e">
        <f t="shared" si="51"/>
        <v>#REF!</v>
      </c>
      <c r="N6" t="e">
        <f t="shared" si="24"/>
        <v>#REF!</v>
      </c>
      <c r="O6" t="e">
        <f t="shared" si="3"/>
        <v>#REF!</v>
      </c>
      <c r="P6" t="e">
        <f t="shared" si="25"/>
        <v>#REF!</v>
      </c>
      <c r="Q6" s="1" t="e">
        <f t="shared" si="4"/>
        <v>#REF!</v>
      </c>
      <c r="S6" t="e">
        <f t="shared" si="26"/>
        <v>#REF!</v>
      </c>
      <c r="T6" t="e">
        <f t="shared" si="52"/>
        <v>#REF!</v>
      </c>
      <c r="U6" t="e">
        <f t="shared" si="27"/>
        <v>#REF!</v>
      </c>
      <c r="V6" t="e">
        <f t="shared" si="5"/>
        <v>#REF!</v>
      </c>
      <c r="W6" t="e">
        <f t="shared" si="28"/>
        <v>#REF!</v>
      </c>
      <c r="X6" s="1" t="e">
        <f t="shared" si="6"/>
        <v>#REF!</v>
      </c>
      <c r="Z6" t="e">
        <f t="shared" si="29"/>
        <v>#REF!</v>
      </c>
      <c r="AA6" t="e">
        <f t="shared" si="53"/>
        <v>#REF!</v>
      </c>
      <c r="AB6" t="e">
        <f t="shared" si="30"/>
        <v>#REF!</v>
      </c>
      <c r="AC6" t="e">
        <f t="shared" si="7"/>
        <v>#REF!</v>
      </c>
      <c r="AD6" t="e">
        <f t="shared" si="31"/>
        <v>#REF!</v>
      </c>
      <c r="AE6" s="1" t="e">
        <f t="shared" si="8"/>
        <v>#REF!</v>
      </c>
      <c r="AG6" t="e">
        <f t="shared" si="32"/>
        <v>#REF!</v>
      </c>
      <c r="AH6" t="e">
        <f t="shared" si="54"/>
        <v>#REF!</v>
      </c>
      <c r="AI6" t="e">
        <f t="shared" si="33"/>
        <v>#REF!</v>
      </c>
      <c r="AJ6" t="e">
        <f t="shared" si="9"/>
        <v>#REF!</v>
      </c>
      <c r="AK6" t="e">
        <f t="shared" si="34"/>
        <v>#REF!</v>
      </c>
      <c r="AL6" s="1" t="e">
        <f t="shared" si="10"/>
        <v>#REF!</v>
      </c>
      <c r="AN6" t="e">
        <f t="shared" si="35"/>
        <v>#REF!</v>
      </c>
      <c r="AO6" t="e">
        <f t="shared" si="55"/>
        <v>#REF!</v>
      </c>
      <c r="AP6" t="e">
        <f t="shared" si="36"/>
        <v>#REF!</v>
      </c>
      <c r="AQ6" t="e">
        <f t="shared" si="11"/>
        <v>#REF!</v>
      </c>
      <c r="AR6" t="e">
        <f t="shared" si="37"/>
        <v>#REF!</v>
      </c>
      <c r="AS6" s="1" t="e">
        <f t="shared" si="12"/>
        <v>#REF!</v>
      </c>
      <c r="AU6" t="e">
        <f t="shared" si="38"/>
        <v>#REF!</v>
      </c>
      <c r="AV6" t="e">
        <f t="shared" si="56"/>
        <v>#REF!</v>
      </c>
      <c r="AW6" t="e">
        <f t="shared" si="39"/>
        <v>#REF!</v>
      </c>
      <c r="AX6" t="e">
        <f t="shared" si="13"/>
        <v>#REF!</v>
      </c>
      <c r="AY6" t="e">
        <f t="shared" si="40"/>
        <v>#REF!</v>
      </c>
      <c r="AZ6" s="1" t="e">
        <f t="shared" si="14"/>
        <v>#REF!</v>
      </c>
      <c r="BB6" t="e">
        <f t="shared" si="41"/>
        <v>#REF!</v>
      </c>
      <c r="BC6" t="e">
        <f t="shared" si="57"/>
        <v>#REF!</v>
      </c>
      <c r="BD6" t="e">
        <f t="shared" si="42"/>
        <v>#REF!</v>
      </c>
      <c r="BE6" t="e">
        <f t="shared" si="15"/>
        <v>#REF!</v>
      </c>
      <c r="BF6" t="e">
        <f t="shared" si="43"/>
        <v>#REF!</v>
      </c>
      <c r="BG6" s="1" t="e">
        <f t="shared" si="16"/>
        <v>#REF!</v>
      </c>
      <c r="BI6" t="e">
        <f t="shared" si="44"/>
        <v>#REF!</v>
      </c>
      <c r="BJ6" t="e">
        <f t="shared" si="58"/>
        <v>#REF!</v>
      </c>
      <c r="BK6" t="e">
        <f t="shared" si="45"/>
        <v>#REF!</v>
      </c>
      <c r="BL6" t="e">
        <f t="shared" si="17"/>
        <v>#REF!</v>
      </c>
      <c r="BM6" t="e">
        <f t="shared" si="46"/>
        <v>#REF!</v>
      </c>
      <c r="BN6" s="1" t="e">
        <f t="shared" si="18"/>
        <v>#REF!</v>
      </c>
      <c r="BP6" t="e">
        <f t="shared" si="47"/>
        <v>#REF!</v>
      </c>
      <c r="BQ6" t="e">
        <f t="shared" si="59"/>
        <v>#REF!</v>
      </c>
      <c r="BR6" t="e">
        <f t="shared" si="48"/>
        <v>#REF!</v>
      </c>
      <c r="BS6" t="e">
        <f t="shared" si="19"/>
        <v>#REF!</v>
      </c>
      <c r="BT6" t="e">
        <f t="shared" si="49"/>
        <v>#REF!</v>
      </c>
      <c r="BU6" s="1" t="e">
        <f t="shared" si="20"/>
        <v>#REF!</v>
      </c>
    </row>
    <row r="7" spans="2:73" x14ac:dyDescent="0.35">
      <c r="B7" s="1">
        <f>Digitising!B7</f>
        <v>6.4</v>
      </c>
      <c r="C7">
        <f>Digitising!G7</f>
        <v>6.5000000000000002E-2</v>
      </c>
      <c r="D7">
        <f t="shared" si="21"/>
        <v>1.0000000000000002E-2</v>
      </c>
      <c r="E7" s="2">
        <f t="shared" si="22"/>
        <v>15.384615384615383</v>
      </c>
      <c r="F7">
        <f t="shared" si="0"/>
        <v>5.0118723362727895E+18</v>
      </c>
      <c r="G7">
        <f t="shared" si="1"/>
        <v>5.0118723362727904E+16</v>
      </c>
      <c r="H7">
        <f t="shared" si="50"/>
        <v>2.0805775171604096E+17</v>
      </c>
      <c r="I7" s="4">
        <f t="shared" si="2"/>
        <v>2.5477916220021973E-3</v>
      </c>
      <c r="J7" s="4"/>
      <c r="L7" t="e">
        <f t="shared" si="23"/>
        <v>#REF!</v>
      </c>
      <c r="M7" t="e">
        <f t="shared" si="51"/>
        <v>#REF!</v>
      </c>
      <c r="N7" t="e">
        <f t="shared" si="24"/>
        <v>#REF!</v>
      </c>
      <c r="O7" t="e">
        <f t="shared" si="3"/>
        <v>#REF!</v>
      </c>
      <c r="P7" t="e">
        <f t="shared" si="25"/>
        <v>#REF!</v>
      </c>
      <c r="Q7" s="1" t="e">
        <f t="shared" si="4"/>
        <v>#REF!</v>
      </c>
      <c r="S7" t="e">
        <f t="shared" si="26"/>
        <v>#REF!</v>
      </c>
      <c r="T7" t="e">
        <f t="shared" si="52"/>
        <v>#REF!</v>
      </c>
      <c r="U7" t="e">
        <f t="shared" si="27"/>
        <v>#REF!</v>
      </c>
      <c r="V7" t="e">
        <f t="shared" si="5"/>
        <v>#REF!</v>
      </c>
      <c r="W7" t="e">
        <f t="shared" si="28"/>
        <v>#REF!</v>
      </c>
      <c r="X7" s="1" t="e">
        <f t="shared" si="6"/>
        <v>#REF!</v>
      </c>
      <c r="Z7" t="e">
        <f t="shared" si="29"/>
        <v>#REF!</v>
      </c>
      <c r="AA7" t="e">
        <f t="shared" si="53"/>
        <v>#REF!</v>
      </c>
      <c r="AB7" t="e">
        <f t="shared" si="30"/>
        <v>#REF!</v>
      </c>
      <c r="AC7" t="e">
        <f t="shared" si="7"/>
        <v>#REF!</v>
      </c>
      <c r="AD7" t="e">
        <f t="shared" si="31"/>
        <v>#REF!</v>
      </c>
      <c r="AE7" s="1" t="e">
        <f t="shared" si="8"/>
        <v>#REF!</v>
      </c>
      <c r="AG7" t="e">
        <f t="shared" si="32"/>
        <v>#REF!</v>
      </c>
      <c r="AH7" t="e">
        <f t="shared" si="54"/>
        <v>#REF!</v>
      </c>
      <c r="AI7" t="e">
        <f t="shared" si="33"/>
        <v>#REF!</v>
      </c>
      <c r="AJ7" t="e">
        <f t="shared" si="9"/>
        <v>#REF!</v>
      </c>
      <c r="AK7" t="e">
        <f t="shared" si="34"/>
        <v>#REF!</v>
      </c>
      <c r="AL7" s="1" t="e">
        <f t="shared" si="10"/>
        <v>#REF!</v>
      </c>
      <c r="AN7" t="e">
        <f t="shared" si="35"/>
        <v>#REF!</v>
      </c>
      <c r="AO7" t="e">
        <f t="shared" si="55"/>
        <v>#REF!</v>
      </c>
      <c r="AP7" t="e">
        <f t="shared" si="36"/>
        <v>#REF!</v>
      </c>
      <c r="AQ7" t="e">
        <f t="shared" si="11"/>
        <v>#REF!</v>
      </c>
      <c r="AR7" t="e">
        <f t="shared" si="37"/>
        <v>#REF!</v>
      </c>
      <c r="AS7" s="1" t="e">
        <f t="shared" si="12"/>
        <v>#REF!</v>
      </c>
      <c r="AU7" t="e">
        <f t="shared" si="38"/>
        <v>#REF!</v>
      </c>
      <c r="AV7" t="e">
        <f t="shared" si="56"/>
        <v>#REF!</v>
      </c>
      <c r="AW7" t="e">
        <f t="shared" si="39"/>
        <v>#REF!</v>
      </c>
      <c r="AX7" t="e">
        <f t="shared" si="13"/>
        <v>#REF!</v>
      </c>
      <c r="AY7" t="e">
        <f t="shared" si="40"/>
        <v>#REF!</v>
      </c>
      <c r="AZ7" s="1" t="e">
        <f t="shared" si="14"/>
        <v>#REF!</v>
      </c>
      <c r="BB7" t="e">
        <f t="shared" si="41"/>
        <v>#REF!</v>
      </c>
      <c r="BC7" t="e">
        <f t="shared" si="57"/>
        <v>#REF!</v>
      </c>
      <c r="BD7" t="e">
        <f t="shared" si="42"/>
        <v>#REF!</v>
      </c>
      <c r="BE7" t="e">
        <f t="shared" si="15"/>
        <v>#REF!</v>
      </c>
      <c r="BF7" t="e">
        <f t="shared" si="43"/>
        <v>#REF!</v>
      </c>
      <c r="BG7" s="1" t="e">
        <f t="shared" si="16"/>
        <v>#REF!</v>
      </c>
      <c r="BI7" t="e">
        <f t="shared" si="44"/>
        <v>#REF!</v>
      </c>
      <c r="BJ7" t="e">
        <f t="shared" si="58"/>
        <v>#REF!</v>
      </c>
      <c r="BK7" t="e">
        <f t="shared" si="45"/>
        <v>#REF!</v>
      </c>
      <c r="BL7" t="e">
        <f t="shared" si="17"/>
        <v>#REF!</v>
      </c>
      <c r="BM7" t="e">
        <f t="shared" si="46"/>
        <v>#REF!</v>
      </c>
      <c r="BN7" s="1" t="e">
        <f t="shared" si="18"/>
        <v>#REF!</v>
      </c>
      <c r="BP7" t="e">
        <f t="shared" si="47"/>
        <v>#REF!</v>
      </c>
      <c r="BQ7" t="e">
        <f t="shared" si="59"/>
        <v>#REF!</v>
      </c>
      <c r="BR7" t="e">
        <f t="shared" si="48"/>
        <v>#REF!</v>
      </c>
      <c r="BS7" t="e">
        <f t="shared" si="19"/>
        <v>#REF!</v>
      </c>
      <c r="BT7" t="e">
        <f t="shared" si="49"/>
        <v>#REF!</v>
      </c>
      <c r="BU7" s="1" t="e">
        <f t="shared" si="20"/>
        <v>#REF!</v>
      </c>
    </row>
    <row r="8" spans="2:73" x14ac:dyDescent="0.35">
      <c r="B8" s="1">
        <f>Digitising!B8</f>
        <v>6.5</v>
      </c>
      <c r="C8">
        <f>Digitising!G8</f>
        <v>5.5E-2</v>
      </c>
      <c r="D8">
        <f t="shared" si="21"/>
        <v>1.0000000000000002E-2</v>
      </c>
      <c r="E8" s="2">
        <f t="shared" si="22"/>
        <v>18.181818181818183</v>
      </c>
      <c r="F8">
        <f t="shared" si="0"/>
        <v>7.0794578438414121E+18</v>
      </c>
      <c r="G8">
        <f t="shared" si="1"/>
        <v>7.0794578438414136E+16</v>
      </c>
      <c r="H8">
        <f t="shared" si="50"/>
        <v>2.788523301544551E+17</v>
      </c>
      <c r="I8" s="4">
        <f t="shared" si="2"/>
        <v>3.4147135816066597E-3</v>
      </c>
      <c r="J8" s="4"/>
      <c r="L8" t="e">
        <f t="shared" si="23"/>
        <v>#REF!</v>
      </c>
      <c r="M8" t="e">
        <f t="shared" si="51"/>
        <v>#REF!</v>
      </c>
      <c r="N8" t="e">
        <f t="shared" si="24"/>
        <v>#REF!</v>
      </c>
      <c r="O8" t="e">
        <f t="shared" si="3"/>
        <v>#REF!</v>
      </c>
      <c r="P8" t="e">
        <f t="shared" si="25"/>
        <v>#REF!</v>
      </c>
      <c r="Q8" s="1" t="e">
        <f t="shared" si="4"/>
        <v>#REF!</v>
      </c>
      <c r="S8" t="e">
        <f t="shared" si="26"/>
        <v>#REF!</v>
      </c>
      <c r="T8" t="e">
        <f t="shared" si="52"/>
        <v>#REF!</v>
      </c>
      <c r="U8" t="e">
        <f t="shared" si="27"/>
        <v>#REF!</v>
      </c>
      <c r="V8" t="e">
        <f t="shared" si="5"/>
        <v>#REF!</v>
      </c>
      <c r="W8" t="e">
        <f t="shared" si="28"/>
        <v>#REF!</v>
      </c>
      <c r="X8" s="1" t="e">
        <f t="shared" si="6"/>
        <v>#REF!</v>
      </c>
      <c r="Z8" t="e">
        <f t="shared" si="29"/>
        <v>#REF!</v>
      </c>
      <c r="AA8" t="e">
        <f t="shared" si="53"/>
        <v>#REF!</v>
      </c>
      <c r="AB8" t="e">
        <f t="shared" si="30"/>
        <v>#REF!</v>
      </c>
      <c r="AC8" t="e">
        <f t="shared" si="7"/>
        <v>#REF!</v>
      </c>
      <c r="AD8" t="e">
        <f t="shared" si="31"/>
        <v>#REF!</v>
      </c>
      <c r="AE8" s="1" t="e">
        <f t="shared" si="8"/>
        <v>#REF!</v>
      </c>
      <c r="AG8" t="e">
        <f t="shared" si="32"/>
        <v>#REF!</v>
      </c>
      <c r="AH8" t="e">
        <f t="shared" si="54"/>
        <v>#REF!</v>
      </c>
      <c r="AI8" t="e">
        <f t="shared" si="33"/>
        <v>#REF!</v>
      </c>
      <c r="AJ8" t="e">
        <f t="shared" si="9"/>
        <v>#REF!</v>
      </c>
      <c r="AK8" t="e">
        <f t="shared" si="34"/>
        <v>#REF!</v>
      </c>
      <c r="AL8" s="1" t="e">
        <f t="shared" si="10"/>
        <v>#REF!</v>
      </c>
      <c r="AN8" t="e">
        <f t="shared" si="35"/>
        <v>#REF!</v>
      </c>
      <c r="AO8" t="e">
        <f t="shared" si="55"/>
        <v>#REF!</v>
      </c>
      <c r="AP8" t="e">
        <f t="shared" si="36"/>
        <v>#REF!</v>
      </c>
      <c r="AQ8" t="e">
        <f t="shared" si="11"/>
        <v>#REF!</v>
      </c>
      <c r="AR8" t="e">
        <f t="shared" si="37"/>
        <v>#REF!</v>
      </c>
      <c r="AS8" s="1" t="e">
        <f t="shared" si="12"/>
        <v>#REF!</v>
      </c>
      <c r="AU8" t="e">
        <f t="shared" si="38"/>
        <v>#REF!</v>
      </c>
      <c r="AV8" t="e">
        <f t="shared" si="56"/>
        <v>#REF!</v>
      </c>
      <c r="AW8" t="e">
        <f t="shared" si="39"/>
        <v>#REF!</v>
      </c>
      <c r="AX8" t="e">
        <f t="shared" si="13"/>
        <v>#REF!</v>
      </c>
      <c r="AY8" t="e">
        <f t="shared" si="40"/>
        <v>#REF!</v>
      </c>
      <c r="AZ8" s="1" t="e">
        <f t="shared" si="14"/>
        <v>#REF!</v>
      </c>
      <c r="BB8" t="e">
        <f t="shared" si="41"/>
        <v>#REF!</v>
      </c>
      <c r="BC8" t="e">
        <f t="shared" si="57"/>
        <v>#REF!</v>
      </c>
      <c r="BD8" t="e">
        <f t="shared" si="42"/>
        <v>#REF!</v>
      </c>
      <c r="BE8" t="e">
        <f t="shared" si="15"/>
        <v>#REF!</v>
      </c>
      <c r="BF8" t="e">
        <f t="shared" si="43"/>
        <v>#REF!</v>
      </c>
      <c r="BG8" s="1" t="e">
        <f t="shared" si="16"/>
        <v>#REF!</v>
      </c>
      <c r="BI8" t="e">
        <f t="shared" si="44"/>
        <v>#REF!</v>
      </c>
      <c r="BJ8" t="e">
        <f t="shared" si="58"/>
        <v>#REF!</v>
      </c>
      <c r="BK8" t="e">
        <f t="shared" si="45"/>
        <v>#REF!</v>
      </c>
      <c r="BL8" t="e">
        <f t="shared" si="17"/>
        <v>#REF!</v>
      </c>
      <c r="BM8" t="e">
        <f t="shared" si="46"/>
        <v>#REF!</v>
      </c>
      <c r="BN8" s="1" t="e">
        <f t="shared" si="18"/>
        <v>#REF!</v>
      </c>
      <c r="BP8" t="e">
        <f t="shared" si="47"/>
        <v>#REF!</v>
      </c>
      <c r="BQ8" t="e">
        <f t="shared" si="59"/>
        <v>#REF!</v>
      </c>
      <c r="BR8" t="e">
        <f t="shared" si="48"/>
        <v>#REF!</v>
      </c>
      <c r="BS8" t="e">
        <f t="shared" si="19"/>
        <v>#REF!</v>
      </c>
      <c r="BT8" t="e">
        <f t="shared" si="49"/>
        <v>#REF!</v>
      </c>
      <c r="BU8" s="1" t="e">
        <f t="shared" si="20"/>
        <v>#REF!</v>
      </c>
    </row>
    <row r="9" spans="2:73" x14ac:dyDescent="0.35">
      <c r="B9" s="1">
        <f>Digitising!B9</f>
        <v>6.6</v>
      </c>
      <c r="C9">
        <f>Digitising!G9</f>
        <v>4.4999999999999998E-2</v>
      </c>
      <c r="D9">
        <f t="shared" si="21"/>
        <v>7.4999999999999997E-3</v>
      </c>
      <c r="E9" s="2">
        <f t="shared" si="22"/>
        <v>22.222222222222221</v>
      </c>
      <c r="F9">
        <f t="shared" si="0"/>
        <v>1E+19</v>
      </c>
      <c r="G9">
        <f t="shared" si="1"/>
        <v>7.5E+16</v>
      </c>
      <c r="H9">
        <f t="shared" si="50"/>
        <v>3.538523301544551E+17</v>
      </c>
      <c r="I9" s="4">
        <f t="shared" si="2"/>
        <v>4.3331334437560808E-3</v>
      </c>
      <c r="J9" s="4"/>
      <c r="L9" t="e">
        <f t="shared" si="23"/>
        <v>#REF!</v>
      </c>
      <c r="M9" t="e">
        <f t="shared" si="51"/>
        <v>#REF!</v>
      </c>
      <c r="N9" t="e">
        <f t="shared" si="24"/>
        <v>#REF!</v>
      </c>
      <c r="O9" t="e">
        <f t="shared" si="3"/>
        <v>#REF!</v>
      </c>
      <c r="P9" t="e">
        <f t="shared" si="25"/>
        <v>#REF!</v>
      </c>
      <c r="Q9" s="1" t="e">
        <f t="shared" si="4"/>
        <v>#REF!</v>
      </c>
      <c r="S9" t="e">
        <f t="shared" si="26"/>
        <v>#REF!</v>
      </c>
      <c r="T9" t="e">
        <f t="shared" si="52"/>
        <v>#REF!</v>
      </c>
      <c r="U9" t="e">
        <f t="shared" si="27"/>
        <v>#REF!</v>
      </c>
      <c r="V9" t="e">
        <f t="shared" si="5"/>
        <v>#REF!</v>
      </c>
      <c r="W9" t="e">
        <f t="shared" si="28"/>
        <v>#REF!</v>
      </c>
      <c r="X9" s="1" t="e">
        <f t="shared" si="6"/>
        <v>#REF!</v>
      </c>
      <c r="Z9" t="e">
        <f t="shared" si="29"/>
        <v>#REF!</v>
      </c>
      <c r="AA9" t="e">
        <f t="shared" si="53"/>
        <v>#REF!</v>
      </c>
      <c r="AB9" t="e">
        <f t="shared" si="30"/>
        <v>#REF!</v>
      </c>
      <c r="AC9" t="e">
        <f t="shared" si="7"/>
        <v>#REF!</v>
      </c>
      <c r="AD9" t="e">
        <f t="shared" si="31"/>
        <v>#REF!</v>
      </c>
      <c r="AE9" s="1" t="e">
        <f t="shared" si="8"/>
        <v>#REF!</v>
      </c>
      <c r="AG9" t="e">
        <f t="shared" si="32"/>
        <v>#REF!</v>
      </c>
      <c r="AH9" t="e">
        <f t="shared" si="54"/>
        <v>#REF!</v>
      </c>
      <c r="AI9" t="e">
        <f t="shared" si="33"/>
        <v>#REF!</v>
      </c>
      <c r="AJ9" t="e">
        <f t="shared" si="9"/>
        <v>#REF!</v>
      </c>
      <c r="AK9" t="e">
        <f t="shared" si="34"/>
        <v>#REF!</v>
      </c>
      <c r="AL9" s="1" t="e">
        <f t="shared" si="10"/>
        <v>#REF!</v>
      </c>
      <c r="AN9" t="e">
        <f t="shared" si="35"/>
        <v>#REF!</v>
      </c>
      <c r="AO9" t="e">
        <f t="shared" si="55"/>
        <v>#REF!</v>
      </c>
      <c r="AP9" t="e">
        <f t="shared" si="36"/>
        <v>#REF!</v>
      </c>
      <c r="AQ9" t="e">
        <f t="shared" si="11"/>
        <v>#REF!</v>
      </c>
      <c r="AR9" t="e">
        <f t="shared" si="37"/>
        <v>#REF!</v>
      </c>
      <c r="AS9" s="1" t="e">
        <f t="shared" si="12"/>
        <v>#REF!</v>
      </c>
      <c r="AU9" t="e">
        <f t="shared" si="38"/>
        <v>#REF!</v>
      </c>
      <c r="AV9" t="e">
        <f t="shared" si="56"/>
        <v>#REF!</v>
      </c>
      <c r="AW9" t="e">
        <f t="shared" si="39"/>
        <v>#REF!</v>
      </c>
      <c r="AX9" t="e">
        <f t="shared" si="13"/>
        <v>#REF!</v>
      </c>
      <c r="AY9" t="e">
        <f t="shared" si="40"/>
        <v>#REF!</v>
      </c>
      <c r="AZ9" s="1" t="e">
        <f t="shared" si="14"/>
        <v>#REF!</v>
      </c>
      <c r="BB9" t="e">
        <f t="shared" si="41"/>
        <v>#REF!</v>
      </c>
      <c r="BC9" t="e">
        <f t="shared" si="57"/>
        <v>#REF!</v>
      </c>
      <c r="BD9" t="e">
        <f t="shared" si="42"/>
        <v>#REF!</v>
      </c>
      <c r="BE9" t="e">
        <f t="shared" si="15"/>
        <v>#REF!</v>
      </c>
      <c r="BF9" t="e">
        <f t="shared" si="43"/>
        <v>#REF!</v>
      </c>
      <c r="BG9" s="1" t="e">
        <f t="shared" si="16"/>
        <v>#REF!</v>
      </c>
      <c r="BI9" t="e">
        <f t="shared" si="44"/>
        <v>#REF!</v>
      </c>
      <c r="BJ9" t="e">
        <f t="shared" si="58"/>
        <v>#REF!</v>
      </c>
      <c r="BK9" t="e">
        <f t="shared" si="45"/>
        <v>#REF!</v>
      </c>
      <c r="BL9" t="e">
        <f t="shared" si="17"/>
        <v>#REF!</v>
      </c>
      <c r="BM9" t="e">
        <f t="shared" si="46"/>
        <v>#REF!</v>
      </c>
      <c r="BN9" s="1" t="e">
        <f t="shared" si="18"/>
        <v>#REF!</v>
      </c>
      <c r="BP9" t="e">
        <f t="shared" si="47"/>
        <v>#REF!</v>
      </c>
      <c r="BQ9" t="e">
        <f t="shared" si="59"/>
        <v>#REF!</v>
      </c>
      <c r="BR9" t="e">
        <f t="shared" si="48"/>
        <v>#REF!</v>
      </c>
      <c r="BS9" t="e">
        <f t="shared" si="19"/>
        <v>#REF!</v>
      </c>
      <c r="BT9" t="e">
        <f t="shared" si="49"/>
        <v>#REF!</v>
      </c>
      <c r="BU9" s="1" t="e">
        <f t="shared" si="20"/>
        <v>#REF!</v>
      </c>
    </row>
    <row r="10" spans="2:73" x14ac:dyDescent="0.35">
      <c r="B10" s="1">
        <f>Digitising!B10</f>
        <v>6.7</v>
      </c>
      <c r="C10">
        <f>Digitising!G10</f>
        <v>3.7499999999999999E-2</v>
      </c>
      <c r="D10">
        <f t="shared" si="21"/>
        <v>6.4999999999999988E-3</v>
      </c>
      <c r="E10" s="2">
        <f t="shared" si="22"/>
        <v>26.666666666666668</v>
      </c>
      <c r="F10">
        <f t="shared" si="0"/>
        <v>1.4125375446227569E+19</v>
      </c>
      <c r="G10">
        <f t="shared" si="1"/>
        <v>9.1814940400479184E+16</v>
      </c>
      <c r="H10">
        <f t="shared" si="50"/>
        <v>4.4566727055493427E+17</v>
      </c>
      <c r="I10" s="4">
        <f t="shared" si="2"/>
        <v>5.4574623091676192E-3</v>
      </c>
      <c r="J10" s="4"/>
      <c r="L10" t="e">
        <f t="shared" si="23"/>
        <v>#REF!</v>
      </c>
      <c r="M10" t="e">
        <f t="shared" si="51"/>
        <v>#REF!</v>
      </c>
      <c r="N10" t="e">
        <f t="shared" si="24"/>
        <v>#REF!</v>
      </c>
      <c r="O10" t="e">
        <f t="shared" si="3"/>
        <v>#REF!</v>
      </c>
      <c r="P10" t="e">
        <f t="shared" si="25"/>
        <v>#REF!</v>
      </c>
      <c r="Q10" s="1" t="e">
        <f t="shared" si="4"/>
        <v>#REF!</v>
      </c>
      <c r="S10" t="e">
        <f t="shared" si="26"/>
        <v>#REF!</v>
      </c>
      <c r="T10" t="e">
        <f t="shared" si="52"/>
        <v>#REF!</v>
      </c>
      <c r="U10" t="e">
        <f t="shared" si="27"/>
        <v>#REF!</v>
      </c>
      <c r="V10" t="e">
        <f t="shared" si="5"/>
        <v>#REF!</v>
      </c>
      <c r="W10" t="e">
        <f t="shared" si="28"/>
        <v>#REF!</v>
      </c>
      <c r="X10" s="1" t="e">
        <f t="shared" si="6"/>
        <v>#REF!</v>
      </c>
      <c r="Z10" t="e">
        <f t="shared" si="29"/>
        <v>#REF!</v>
      </c>
      <c r="AA10" t="e">
        <f t="shared" si="53"/>
        <v>#REF!</v>
      </c>
      <c r="AB10" t="e">
        <f t="shared" si="30"/>
        <v>#REF!</v>
      </c>
      <c r="AC10" t="e">
        <f t="shared" si="7"/>
        <v>#REF!</v>
      </c>
      <c r="AD10" t="e">
        <f t="shared" si="31"/>
        <v>#REF!</v>
      </c>
      <c r="AE10" s="1" t="e">
        <f t="shared" si="8"/>
        <v>#REF!</v>
      </c>
      <c r="AG10" t="e">
        <f t="shared" si="32"/>
        <v>#REF!</v>
      </c>
      <c r="AH10" t="e">
        <f t="shared" si="54"/>
        <v>#REF!</v>
      </c>
      <c r="AI10" t="e">
        <f t="shared" si="33"/>
        <v>#REF!</v>
      </c>
      <c r="AJ10" t="e">
        <f t="shared" si="9"/>
        <v>#REF!</v>
      </c>
      <c r="AK10" t="e">
        <f t="shared" si="34"/>
        <v>#REF!</v>
      </c>
      <c r="AL10" s="1" t="e">
        <f t="shared" si="10"/>
        <v>#REF!</v>
      </c>
      <c r="AN10" t="e">
        <f t="shared" si="35"/>
        <v>#REF!</v>
      </c>
      <c r="AO10" t="e">
        <f t="shared" si="55"/>
        <v>#REF!</v>
      </c>
      <c r="AP10" t="e">
        <f t="shared" si="36"/>
        <v>#REF!</v>
      </c>
      <c r="AQ10" t="e">
        <f t="shared" si="11"/>
        <v>#REF!</v>
      </c>
      <c r="AR10" t="e">
        <f t="shared" si="37"/>
        <v>#REF!</v>
      </c>
      <c r="AS10" s="1" t="e">
        <f t="shared" si="12"/>
        <v>#REF!</v>
      </c>
      <c r="AU10" t="e">
        <f t="shared" si="38"/>
        <v>#REF!</v>
      </c>
      <c r="AV10" t="e">
        <f t="shared" si="56"/>
        <v>#REF!</v>
      </c>
      <c r="AW10" t="e">
        <f t="shared" si="39"/>
        <v>#REF!</v>
      </c>
      <c r="AX10" t="e">
        <f t="shared" si="13"/>
        <v>#REF!</v>
      </c>
      <c r="AY10" t="e">
        <f t="shared" si="40"/>
        <v>#REF!</v>
      </c>
      <c r="AZ10" s="1" t="e">
        <f t="shared" si="14"/>
        <v>#REF!</v>
      </c>
      <c r="BB10" t="e">
        <f t="shared" si="41"/>
        <v>#REF!</v>
      </c>
      <c r="BC10" t="e">
        <f t="shared" si="57"/>
        <v>#REF!</v>
      </c>
      <c r="BD10" t="e">
        <f t="shared" si="42"/>
        <v>#REF!</v>
      </c>
      <c r="BE10" t="e">
        <f t="shared" si="15"/>
        <v>#REF!</v>
      </c>
      <c r="BF10" t="e">
        <f t="shared" si="43"/>
        <v>#REF!</v>
      </c>
      <c r="BG10" s="1" t="e">
        <f t="shared" si="16"/>
        <v>#REF!</v>
      </c>
      <c r="BI10" t="e">
        <f t="shared" si="44"/>
        <v>#REF!</v>
      </c>
      <c r="BJ10" t="e">
        <f t="shared" si="58"/>
        <v>#REF!</v>
      </c>
      <c r="BK10" t="e">
        <f t="shared" si="45"/>
        <v>#REF!</v>
      </c>
      <c r="BL10" t="e">
        <f t="shared" si="17"/>
        <v>#REF!</v>
      </c>
      <c r="BM10" t="e">
        <f t="shared" si="46"/>
        <v>#REF!</v>
      </c>
      <c r="BN10" s="1" t="e">
        <f t="shared" si="18"/>
        <v>#REF!</v>
      </c>
      <c r="BP10" t="e">
        <f t="shared" si="47"/>
        <v>#REF!</v>
      </c>
      <c r="BQ10" t="e">
        <f t="shared" si="59"/>
        <v>#REF!</v>
      </c>
      <c r="BR10" t="e">
        <f t="shared" si="48"/>
        <v>#REF!</v>
      </c>
      <c r="BS10" t="e">
        <f t="shared" si="19"/>
        <v>#REF!</v>
      </c>
      <c r="BT10" t="e">
        <f t="shared" si="49"/>
        <v>#REF!</v>
      </c>
      <c r="BU10" s="1" t="e">
        <f t="shared" si="20"/>
        <v>#REF!</v>
      </c>
    </row>
    <row r="11" spans="2:73" x14ac:dyDescent="0.35">
      <c r="B11" s="1">
        <f>Digitising!B11</f>
        <v>6.8</v>
      </c>
      <c r="C11">
        <f>Digitising!G11</f>
        <v>3.1E-2</v>
      </c>
      <c r="D11">
        <f t="shared" si="21"/>
        <v>5.000000000000001E-3</v>
      </c>
      <c r="E11" s="2">
        <f t="shared" si="22"/>
        <v>32.258064516129032</v>
      </c>
      <c r="F11">
        <f t="shared" si="0"/>
        <v>1.9952623149688803E+19</v>
      </c>
      <c r="G11">
        <f t="shared" si="1"/>
        <v>9.9763115748444032E+16</v>
      </c>
      <c r="H11">
        <f t="shared" si="50"/>
        <v>5.454303863033783E+17</v>
      </c>
      <c r="I11" s="4">
        <f t="shared" si="2"/>
        <v>6.6791213360113885E-3</v>
      </c>
      <c r="J11" s="4"/>
      <c r="L11" t="e">
        <f t="shared" si="23"/>
        <v>#REF!</v>
      </c>
      <c r="M11" t="e">
        <f t="shared" si="51"/>
        <v>#REF!</v>
      </c>
      <c r="N11" t="e">
        <f t="shared" si="24"/>
        <v>#REF!</v>
      </c>
      <c r="O11" t="e">
        <f t="shared" si="3"/>
        <v>#REF!</v>
      </c>
      <c r="P11" t="e">
        <f t="shared" si="25"/>
        <v>#REF!</v>
      </c>
      <c r="Q11" s="1" t="e">
        <f t="shared" si="4"/>
        <v>#REF!</v>
      </c>
      <c r="S11" t="e">
        <f t="shared" si="26"/>
        <v>#REF!</v>
      </c>
      <c r="T11" t="e">
        <f t="shared" si="52"/>
        <v>#REF!</v>
      </c>
      <c r="U11" t="e">
        <f t="shared" si="27"/>
        <v>#REF!</v>
      </c>
      <c r="V11" t="e">
        <f t="shared" si="5"/>
        <v>#REF!</v>
      </c>
      <c r="W11" t="e">
        <f t="shared" si="28"/>
        <v>#REF!</v>
      </c>
      <c r="X11" s="1" t="e">
        <f t="shared" si="6"/>
        <v>#REF!</v>
      </c>
      <c r="Z11" t="e">
        <f t="shared" si="29"/>
        <v>#REF!</v>
      </c>
      <c r="AA11" t="e">
        <f t="shared" si="53"/>
        <v>#REF!</v>
      </c>
      <c r="AB11" t="e">
        <f t="shared" si="30"/>
        <v>#REF!</v>
      </c>
      <c r="AC11" t="e">
        <f t="shared" si="7"/>
        <v>#REF!</v>
      </c>
      <c r="AD11" t="e">
        <f t="shared" si="31"/>
        <v>#REF!</v>
      </c>
      <c r="AE11" s="1" t="e">
        <f t="shared" si="8"/>
        <v>#REF!</v>
      </c>
      <c r="AG11" t="e">
        <f t="shared" si="32"/>
        <v>#REF!</v>
      </c>
      <c r="AH11" t="e">
        <f t="shared" si="54"/>
        <v>#REF!</v>
      </c>
      <c r="AI11" t="e">
        <f t="shared" si="33"/>
        <v>#REF!</v>
      </c>
      <c r="AJ11" t="e">
        <f t="shared" si="9"/>
        <v>#REF!</v>
      </c>
      <c r="AK11" t="e">
        <f t="shared" si="34"/>
        <v>#REF!</v>
      </c>
      <c r="AL11" s="1" t="e">
        <f t="shared" si="10"/>
        <v>#REF!</v>
      </c>
      <c r="AN11" t="e">
        <f t="shared" si="35"/>
        <v>#REF!</v>
      </c>
      <c r="AO11" t="e">
        <f t="shared" si="55"/>
        <v>#REF!</v>
      </c>
      <c r="AP11" t="e">
        <f t="shared" si="36"/>
        <v>#REF!</v>
      </c>
      <c r="AQ11" t="e">
        <f t="shared" si="11"/>
        <v>#REF!</v>
      </c>
      <c r="AR11" t="e">
        <f t="shared" si="37"/>
        <v>#REF!</v>
      </c>
      <c r="AS11" s="1" t="e">
        <f t="shared" si="12"/>
        <v>#REF!</v>
      </c>
      <c r="AU11" t="e">
        <f t="shared" si="38"/>
        <v>#REF!</v>
      </c>
      <c r="AV11" t="e">
        <f t="shared" si="56"/>
        <v>#REF!</v>
      </c>
      <c r="AW11" t="e">
        <f t="shared" si="39"/>
        <v>#REF!</v>
      </c>
      <c r="AX11" t="e">
        <f t="shared" si="13"/>
        <v>#REF!</v>
      </c>
      <c r="AY11" t="e">
        <f t="shared" si="40"/>
        <v>#REF!</v>
      </c>
      <c r="AZ11" s="1" t="e">
        <f t="shared" si="14"/>
        <v>#REF!</v>
      </c>
      <c r="BB11" t="e">
        <f t="shared" si="41"/>
        <v>#REF!</v>
      </c>
      <c r="BC11" t="e">
        <f t="shared" si="57"/>
        <v>#REF!</v>
      </c>
      <c r="BD11" t="e">
        <f t="shared" si="42"/>
        <v>#REF!</v>
      </c>
      <c r="BE11" t="e">
        <f t="shared" si="15"/>
        <v>#REF!</v>
      </c>
      <c r="BF11" t="e">
        <f t="shared" si="43"/>
        <v>#REF!</v>
      </c>
      <c r="BG11" s="1" t="e">
        <f t="shared" si="16"/>
        <v>#REF!</v>
      </c>
      <c r="BI11" t="e">
        <f t="shared" si="44"/>
        <v>#REF!</v>
      </c>
      <c r="BJ11" t="e">
        <f t="shared" si="58"/>
        <v>#REF!</v>
      </c>
      <c r="BK11" t="e">
        <f t="shared" si="45"/>
        <v>#REF!</v>
      </c>
      <c r="BL11" t="e">
        <f t="shared" si="17"/>
        <v>#REF!</v>
      </c>
      <c r="BM11" t="e">
        <f t="shared" si="46"/>
        <v>#REF!</v>
      </c>
      <c r="BN11" s="1" t="e">
        <f t="shared" si="18"/>
        <v>#REF!</v>
      </c>
      <c r="BP11" t="e">
        <f t="shared" si="47"/>
        <v>#REF!</v>
      </c>
      <c r="BQ11" t="e">
        <f t="shared" si="59"/>
        <v>#REF!</v>
      </c>
      <c r="BR11" t="e">
        <f t="shared" si="48"/>
        <v>#REF!</v>
      </c>
      <c r="BS11" t="e">
        <f t="shared" si="19"/>
        <v>#REF!</v>
      </c>
      <c r="BT11" t="e">
        <f t="shared" si="49"/>
        <v>#REF!</v>
      </c>
      <c r="BU11" s="1" t="e">
        <f t="shared" si="20"/>
        <v>#REF!</v>
      </c>
    </row>
    <row r="12" spans="2:73" x14ac:dyDescent="0.35">
      <c r="B12" s="1">
        <f>Digitising!B12</f>
        <v>6.9</v>
      </c>
      <c r="C12">
        <f>Digitising!G12</f>
        <v>2.5999999999999999E-2</v>
      </c>
      <c r="D12">
        <f t="shared" si="21"/>
        <v>4.0000000000000001E-3</v>
      </c>
      <c r="E12" s="2">
        <f t="shared" si="22"/>
        <v>38.46153846153846</v>
      </c>
      <c r="F12">
        <f t="shared" si="0"/>
        <v>2.8183829312644907E+19</v>
      </c>
      <c r="G12">
        <f t="shared" si="1"/>
        <v>1.1273531725057963E+17</v>
      </c>
      <c r="H12">
        <f t="shared" si="50"/>
        <v>6.5816570355395789E+17</v>
      </c>
      <c r="I12" s="4">
        <f t="shared" si="2"/>
        <v>8.0596327297267033E-3</v>
      </c>
      <c r="J12" s="4"/>
      <c r="L12" t="e">
        <f t="shared" si="23"/>
        <v>#REF!</v>
      </c>
      <c r="M12" t="e">
        <f t="shared" si="51"/>
        <v>#REF!</v>
      </c>
      <c r="N12" t="e">
        <f t="shared" si="24"/>
        <v>#REF!</v>
      </c>
      <c r="O12" t="e">
        <f t="shared" si="3"/>
        <v>#REF!</v>
      </c>
      <c r="P12" t="e">
        <f t="shared" si="25"/>
        <v>#REF!</v>
      </c>
      <c r="Q12" s="1" t="e">
        <f t="shared" si="4"/>
        <v>#REF!</v>
      </c>
      <c r="S12" t="e">
        <f t="shared" si="26"/>
        <v>#REF!</v>
      </c>
      <c r="T12" t="e">
        <f t="shared" si="52"/>
        <v>#REF!</v>
      </c>
      <c r="U12" t="e">
        <f t="shared" si="27"/>
        <v>#REF!</v>
      </c>
      <c r="V12" t="e">
        <f t="shared" si="5"/>
        <v>#REF!</v>
      </c>
      <c r="W12" t="e">
        <f t="shared" si="28"/>
        <v>#REF!</v>
      </c>
      <c r="X12" s="1" t="e">
        <f t="shared" si="6"/>
        <v>#REF!</v>
      </c>
      <c r="Z12" t="e">
        <f t="shared" si="29"/>
        <v>#REF!</v>
      </c>
      <c r="AA12" t="e">
        <f t="shared" si="53"/>
        <v>#REF!</v>
      </c>
      <c r="AB12" t="e">
        <f t="shared" si="30"/>
        <v>#REF!</v>
      </c>
      <c r="AC12" t="e">
        <f t="shared" si="7"/>
        <v>#REF!</v>
      </c>
      <c r="AD12" t="e">
        <f t="shared" si="31"/>
        <v>#REF!</v>
      </c>
      <c r="AE12" s="1" t="e">
        <f t="shared" si="8"/>
        <v>#REF!</v>
      </c>
      <c r="AG12" t="e">
        <f t="shared" si="32"/>
        <v>#REF!</v>
      </c>
      <c r="AH12" t="e">
        <f t="shared" si="54"/>
        <v>#REF!</v>
      </c>
      <c r="AI12" t="e">
        <f t="shared" si="33"/>
        <v>#REF!</v>
      </c>
      <c r="AJ12" t="e">
        <f t="shared" si="9"/>
        <v>#REF!</v>
      </c>
      <c r="AK12" t="e">
        <f t="shared" si="34"/>
        <v>#REF!</v>
      </c>
      <c r="AL12" s="1" t="e">
        <f t="shared" si="10"/>
        <v>#REF!</v>
      </c>
      <c r="AN12" t="e">
        <f t="shared" si="35"/>
        <v>#REF!</v>
      </c>
      <c r="AO12" t="e">
        <f t="shared" si="55"/>
        <v>#REF!</v>
      </c>
      <c r="AP12" t="e">
        <f t="shared" si="36"/>
        <v>#REF!</v>
      </c>
      <c r="AQ12" t="e">
        <f t="shared" si="11"/>
        <v>#REF!</v>
      </c>
      <c r="AR12" t="e">
        <f t="shared" si="37"/>
        <v>#REF!</v>
      </c>
      <c r="AS12" s="1" t="e">
        <f t="shared" si="12"/>
        <v>#REF!</v>
      </c>
      <c r="AU12" t="e">
        <f t="shared" si="38"/>
        <v>#REF!</v>
      </c>
      <c r="AV12" t="e">
        <f t="shared" si="56"/>
        <v>#REF!</v>
      </c>
      <c r="AW12" t="e">
        <f t="shared" si="39"/>
        <v>#REF!</v>
      </c>
      <c r="AX12" t="e">
        <f t="shared" si="13"/>
        <v>#REF!</v>
      </c>
      <c r="AY12" t="e">
        <f t="shared" si="40"/>
        <v>#REF!</v>
      </c>
      <c r="AZ12" s="1" t="e">
        <f t="shared" si="14"/>
        <v>#REF!</v>
      </c>
      <c r="BB12" t="e">
        <f t="shared" si="41"/>
        <v>#REF!</v>
      </c>
      <c r="BC12" t="e">
        <f t="shared" si="57"/>
        <v>#REF!</v>
      </c>
      <c r="BD12" t="e">
        <f t="shared" si="42"/>
        <v>#REF!</v>
      </c>
      <c r="BE12" t="e">
        <f t="shared" si="15"/>
        <v>#REF!</v>
      </c>
      <c r="BF12" t="e">
        <f t="shared" si="43"/>
        <v>#REF!</v>
      </c>
      <c r="BG12" s="1" t="e">
        <f t="shared" si="16"/>
        <v>#REF!</v>
      </c>
      <c r="BI12" t="e">
        <f t="shared" si="44"/>
        <v>#REF!</v>
      </c>
      <c r="BJ12" t="e">
        <f t="shared" si="58"/>
        <v>#REF!</v>
      </c>
      <c r="BK12" t="e">
        <f t="shared" si="45"/>
        <v>#REF!</v>
      </c>
      <c r="BL12" t="e">
        <f t="shared" si="17"/>
        <v>#REF!</v>
      </c>
      <c r="BM12" t="e">
        <f t="shared" si="46"/>
        <v>#REF!</v>
      </c>
      <c r="BN12" s="1" t="e">
        <f t="shared" si="18"/>
        <v>#REF!</v>
      </c>
      <c r="BP12" t="e">
        <f t="shared" si="47"/>
        <v>#REF!</v>
      </c>
      <c r="BQ12" t="e">
        <f t="shared" si="59"/>
        <v>#REF!</v>
      </c>
      <c r="BR12" t="e">
        <f t="shared" si="48"/>
        <v>#REF!</v>
      </c>
      <c r="BS12" t="e">
        <f t="shared" si="19"/>
        <v>#REF!</v>
      </c>
      <c r="BT12" t="e">
        <f t="shared" si="49"/>
        <v>#REF!</v>
      </c>
      <c r="BU12" s="1" t="e">
        <f t="shared" si="20"/>
        <v>#REF!</v>
      </c>
    </row>
    <row r="13" spans="2:73" x14ac:dyDescent="0.35">
      <c r="B13" s="1">
        <f>Digitising!B13</f>
        <v>7</v>
      </c>
      <c r="C13">
        <f>Digitising!G13</f>
        <v>2.1999999999999999E-2</v>
      </c>
      <c r="D13">
        <f t="shared" si="21"/>
        <v>4.0000000000000001E-3</v>
      </c>
      <c r="E13" s="2">
        <f t="shared" si="22"/>
        <v>45.45454545454546</v>
      </c>
      <c r="F13">
        <f t="shared" si="0"/>
        <v>3.9810717055349907E+19</v>
      </c>
      <c r="G13">
        <f t="shared" si="1"/>
        <v>1.5924286822139965E+17</v>
      </c>
      <c r="H13">
        <f t="shared" si="50"/>
        <v>8.1740857177535757E+17</v>
      </c>
      <c r="I13" s="4">
        <f t="shared" si="2"/>
        <v>1.0009656904129053E-2</v>
      </c>
      <c r="J13" s="4"/>
      <c r="L13" t="e">
        <f t="shared" si="23"/>
        <v>#REF!</v>
      </c>
      <c r="M13" t="e">
        <f t="shared" si="51"/>
        <v>#REF!</v>
      </c>
      <c r="N13" t="e">
        <f t="shared" si="24"/>
        <v>#REF!</v>
      </c>
      <c r="O13" t="e">
        <f t="shared" si="3"/>
        <v>#REF!</v>
      </c>
      <c r="P13" t="e">
        <f t="shared" si="25"/>
        <v>#REF!</v>
      </c>
      <c r="Q13" s="1" t="e">
        <f t="shared" si="4"/>
        <v>#REF!</v>
      </c>
      <c r="S13" t="e">
        <f t="shared" si="26"/>
        <v>#REF!</v>
      </c>
      <c r="T13" t="e">
        <f t="shared" si="52"/>
        <v>#REF!</v>
      </c>
      <c r="U13" t="e">
        <f t="shared" si="27"/>
        <v>#REF!</v>
      </c>
      <c r="V13" t="e">
        <f t="shared" si="5"/>
        <v>#REF!</v>
      </c>
      <c r="W13" t="e">
        <f t="shared" si="28"/>
        <v>#REF!</v>
      </c>
      <c r="X13" s="1" t="e">
        <f t="shared" si="6"/>
        <v>#REF!</v>
      </c>
      <c r="Z13" t="e">
        <f t="shared" si="29"/>
        <v>#REF!</v>
      </c>
      <c r="AA13" t="e">
        <f t="shared" si="53"/>
        <v>#REF!</v>
      </c>
      <c r="AB13" t="e">
        <f t="shared" si="30"/>
        <v>#REF!</v>
      </c>
      <c r="AC13" t="e">
        <f t="shared" si="7"/>
        <v>#REF!</v>
      </c>
      <c r="AD13" t="e">
        <f t="shared" si="31"/>
        <v>#REF!</v>
      </c>
      <c r="AE13" s="1" t="e">
        <f t="shared" si="8"/>
        <v>#REF!</v>
      </c>
      <c r="AG13" t="e">
        <f t="shared" si="32"/>
        <v>#REF!</v>
      </c>
      <c r="AH13" t="e">
        <f t="shared" si="54"/>
        <v>#REF!</v>
      </c>
      <c r="AI13" t="e">
        <f t="shared" si="33"/>
        <v>#REF!</v>
      </c>
      <c r="AJ13" t="e">
        <f t="shared" si="9"/>
        <v>#REF!</v>
      </c>
      <c r="AK13" t="e">
        <f t="shared" si="34"/>
        <v>#REF!</v>
      </c>
      <c r="AL13" s="1" t="e">
        <f t="shared" si="10"/>
        <v>#REF!</v>
      </c>
      <c r="AN13" t="e">
        <f t="shared" si="35"/>
        <v>#REF!</v>
      </c>
      <c r="AO13" t="e">
        <f t="shared" si="55"/>
        <v>#REF!</v>
      </c>
      <c r="AP13" t="e">
        <f t="shared" si="36"/>
        <v>#REF!</v>
      </c>
      <c r="AQ13" t="e">
        <f t="shared" si="11"/>
        <v>#REF!</v>
      </c>
      <c r="AR13" t="e">
        <f t="shared" si="37"/>
        <v>#REF!</v>
      </c>
      <c r="AS13" s="1" t="e">
        <f t="shared" si="12"/>
        <v>#REF!</v>
      </c>
      <c r="AU13" t="e">
        <f t="shared" si="38"/>
        <v>#REF!</v>
      </c>
      <c r="AV13" t="e">
        <f t="shared" si="56"/>
        <v>#REF!</v>
      </c>
      <c r="AW13" t="e">
        <f t="shared" si="39"/>
        <v>#REF!</v>
      </c>
      <c r="AX13" t="e">
        <f t="shared" si="13"/>
        <v>#REF!</v>
      </c>
      <c r="AY13" t="e">
        <f t="shared" si="40"/>
        <v>#REF!</v>
      </c>
      <c r="AZ13" s="1" t="e">
        <f t="shared" si="14"/>
        <v>#REF!</v>
      </c>
      <c r="BB13" t="e">
        <f t="shared" si="41"/>
        <v>#REF!</v>
      </c>
      <c r="BC13" t="e">
        <f t="shared" si="57"/>
        <v>#REF!</v>
      </c>
      <c r="BD13" t="e">
        <f t="shared" si="42"/>
        <v>#REF!</v>
      </c>
      <c r="BE13" t="e">
        <f t="shared" si="15"/>
        <v>#REF!</v>
      </c>
      <c r="BF13" t="e">
        <f t="shared" si="43"/>
        <v>#REF!</v>
      </c>
      <c r="BG13" s="1" t="e">
        <f t="shared" si="16"/>
        <v>#REF!</v>
      </c>
      <c r="BI13" t="e">
        <f t="shared" si="44"/>
        <v>#REF!</v>
      </c>
      <c r="BJ13" t="e">
        <f t="shared" si="58"/>
        <v>#REF!</v>
      </c>
      <c r="BK13" t="e">
        <f t="shared" si="45"/>
        <v>#REF!</v>
      </c>
      <c r="BL13" t="e">
        <f t="shared" si="17"/>
        <v>#REF!</v>
      </c>
      <c r="BM13" t="e">
        <f t="shared" si="46"/>
        <v>#REF!</v>
      </c>
      <c r="BN13" s="1" t="e">
        <f t="shared" si="18"/>
        <v>#REF!</v>
      </c>
      <c r="BP13" t="e">
        <f t="shared" si="47"/>
        <v>#REF!</v>
      </c>
      <c r="BQ13" t="e">
        <f t="shared" si="59"/>
        <v>#REF!</v>
      </c>
      <c r="BR13" t="e">
        <f t="shared" si="48"/>
        <v>#REF!</v>
      </c>
      <c r="BS13" t="e">
        <f t="shared" si="19"/>
        <v>#REF!</v>
      </c>
      <c r="BT13" t="e">
        <f t="shared" si="49"/>
        <v>#REF!</v>
      </c>
      <c r="BU13" s="1" t="e">
        <f t="shared" si="20"/>
        <v>#REF!</v>
      </c>
    </row>
    <row r="14" spans="2:73" x14ac:dyDescent="0.35">
      <c r="B14" s="1">
        <f>Digitising!B14</f>
        <v>7.1</v>
      </c>
      <c r="C14">
        <f>Digitising!G14</f>
        <v>1.7999999999999999E-2</v>
      </c>
      <c r="D14">
        <f t="shared" si="21"/>
        <v>2.4999999999999988E-3</v>
      </c>
      <c r="E14" s="2">
        <f t="shared" si="22"/>
        <v>55.555555555555557</v>
      </c>
      <c r="F14">
        <f t="shared" si="0"/>
        <v>5.6234132519035085E+19</v>
      </c>
      <c r="G14">
        <f t="shared" si="1"/>
        <v>1.4058533129758765E+17</v>
      </c>
      <c r="H14">
        <f t="shared" si="50"/>
        <v>9.5799390307294515E+17</v>
      </c>
      <c r="I14" s="4">
        <f t="shared" si="2"/>
        <v>1.1731208378669868E-2</v>
      </c>
      <c r="J14" s="4"/>
      <c r="L14" t="e">
        <f t="shared" si="23"/>
        <v>#REF!</v>
      </c>
      <c r="M14" t="e">
        <f t="shared" si="51"/>
        <v>#REF!</v>
      </c>
      <c r="N14" t="e">
        <f t="shared" si="24"/>
        <v>#REF!</v>
      </c>
      <c r="O14" t="e">
        <f t="shared" si="3"/>
        <v>#REF!</v>
      </c>
      <c r="P14" t="e">
        <f t="shared" si="25"/>
        <v>#REF!</v>
      </c>
      <c r="Q14" s="1" t="e">
        <f t="shared" si="4"/>
        <v>#REF!</v>
      </c>
      <c r="S14" t="e">
        <f t="shared" si="26"/>
        <v>#REF!</v>
      </c>
      <c r="T14" t="e">
        <f t="shared" si="52"/>
        <v>#REF!</v>
      </c>
      <c r="U14" t="e">
        <f t="shared" si="27"/>
        <v>#REF!</v>
      </c>
      <c r="V14" t="e">
        <f t="shared" si="5"/>
        <v>#REF!</v>
      </c>
      <c r="W14" t="e">
        <f t="shared" si="28"/>
        <v>#REF!</v>
      </c>
      <c r="X14" s="1" t="e">
        <f t="shared" si="6"/>
        <v>#REF!</v>
      </c>
      <c r="Z14" t="e">
        <f t="shared" si="29"/>
        <v>#REF!</v>
      </c>
      <c r="AA14" t="e">
        <f t="shared" si="53"/>
        <v>#REF!</v>
      </c>
      <c r="AB14" t="e">
        <f t="shared" si="30"/>
        <v>#REF!</v>
      </c>
      <c r="AC14" t="e">
        <f t="shared" si="7"/>
        <v>#REF!</v>
      </c>
      <c r="AD14" t="e">
        <f t="shared" si="31"/>
        <v>#REF!</v>
      </c>
      <c r="AE14" s="1" t="e">
        <f t="shared" si="8"/>
        <v>#REF!</v>
      </c>
      <c r="AG14" t="e">
        <f t="shared" si="32"/>
        <v>#REF!</v>
      </c>
      <c r="AH14" t="e">
        <f t="shared" si="54"/>
        <v>#REF!</v>
      </c>
      <c r="AI14" t="e">
        <f t="shared" si="33"/>
        <v>#REF!</v>
      </c>
      <c r="AJ14" t="e">
        <f t="shared" si="9"/>
        <v>#REF!</v>
      </c>
      <c r="AK14" t="e">
        <f t="shared" si="34"/>
        <v>#REF!</v>
      </c>
      <c r="AL14" s="1" t="e">
        <f t="shared" si="10"/>
        <v>#REF!</v>
      </c>
      <c r="AN14" t="e">
        <f t="shared" si="35"/>
        <v>#REF!</v>
      </c>
      <c r="AO14" t="e">
        <f t="shared" si="55"/>
        <v>#REF!</v>
      </c>
      <c r="AP14" t="e">
        <f t="shared" si="36"/>
        <v>#REF!</v>
      </c>
      <c r="AQ14" t="e">
        <f t="shared" si="11"/>
        <v>#REF!</v>
      </c>
      <c r="AR14" t="e">
        <f t="shared" si="37"/>
        <v>#REF!</v>
      </c>
      <c r="AS14" s="1" t="e">
        <f t="shared" si="12"/>
        <v>#REF!</v>
      </c>
      <c r="AU14" t="e">
        <f t="shared" si="38"/>
        <v>#REF!</v>
      </c>
      <c r="AV14" t="e">
        <f t="shared" si="56"/>
        <v>#REF!</v>
      </c>
      <c r="AW14" t="e">
        <f t="shared" si="39"/>
        <v>#REF!</v>
      </c>
      <c r="AX14" t="e">
        <f t="shared" si="13"/>
        <v>#REF!</v>
      </c>
      <c r="AY14" t="e">
        <f t="shared" si="40"/>
        <v>#REF!</v>
      </c>
      <c r="AZ14" s="1" t="e">
        <f t="shared" si="14"/>
        <v>#REF!</v>
      </c>
      <c r="BB14" t="e">
        <f t="shared" si="41"/>
        <v>#REF!</v>
      </c>
      <c r="BC14" t="e">
        <f t="shared" si="57"/>
        <v>#REF!</v>
      </c>
      <c r="BD14" t="e">
        <f t="shared" si="42"/>
        <v>#REF!</v>
      </c>
      <c r="BE14" t="e">
        <f t="shared" si="15"/>
        <v>#REF!</v>
      </c>
      <c r="BF14" t="e">
        <f t="shared" si="43"/>
        <v>#REF!</v>
      </c>
      <c r="BG14" s="1" t="e">
        <f t="shared" si="16"/>
        <v>#REF!</v>
      </c>
      <c r="BI14" t="e">
        <f t="shared" si="44"/>
        <v>#REF!</v>
      </c>
      <c r="BJ14" t="e">
        <f t="shared" si="58"/>
        <v>#REF!</v>
      </c>
      <c r="BK14" t="e">
        <f t="shared" si="45"/>
        <v>#REF!</v>
      </c>
      <c r="BL14" t="e">
        <f t="shared" si="17"/>
        <v>#REF!</v>
      </c>
      <c r="BM14" t="e">
        <f t="shared" si="46"/>
        <v>#REF!</v>
      </c>
      <c r="BN14" s="1" t="e">
        <f t="shared" si="18"/>
        <v>#REF!</v>
      </c>
      <c r="BP14" t="e">
        <f t="shared" si="47"/>
        <v>#REF!</v>
      </c>
      <c r="BQ14" t="e">
        <f t="shared" si="59"/>
        <v>#REF!</v>
      </c>
      <c r="BR14" t="e">
        <f t="shared" si="48"/>
        <v>#REF!</v>
      </c>
      <c r="BS14" t="e">
        <f t="shared" si="19"/>
        <v>#REF!</v>
      </c>
      <c r="BT14" t="e">
        <f t="shared" si="49"/>
        <v>#REF!</v>
      </c>
      <c r="BU14" s="1" t="e">
        <f t="shared" si="20"/>
        <v>#REF!</v>
      </c>
    </row>
    <row r="15" spans="2:73" x14ac:dyDescent="0.35">
      <c r="B15" s="1">
        <f>Digitising!B15</f>
        <v>7.2</v>
      </c>
      <c r="C15">
        <f>Digitising!G15</f>
        <v>1.55E-2</v>
      </c>
      <c r="D15">
        <f t="shared" si="21"/>
        <v>2.5000000000000005E-3</v>
      </c>
      <c r="E15" s="2">
        <f t="shared" si="22"/>
        <v>64.516129032258064</v>
      </c>
      <c r="F15">
        <f t="shared" si="0"/>
        <v>7.9432823472428286E+19</v>
      </c>
      <c r="G15">
        <f t="shared" si="1"/>
        <v>1.9858205868107075E+17</v>
      </c>
      <c r="H15">
        <f t="shared" si="50"/>
        <v>1.156575961754016E+18</v>
      </c>
      <c r="I15" s="4">
        <f t="shared" si="2"/>
        <v>1.4162964471459432E-2</v>
      </c>
      <c r="J15" s="4"/>
      <c r="L15" t="e">
        <f t="shared" si="23"/>
        <v>#REF!</v>
      </c>
      <c r="M15" t="e">
        <f t="shared" si="51"/>
        <v>#REF!</v>
      </c>
      <c r="N15" t="e">
        <f t="shared" si="24"/>
        <v>#REF!</v>
      </c>
      <c r="O15" t="e">
        <f t="shared" si="3"/>
        <v>#REF!</v>
      </c>
      <c r="P15" t="e">
        <f t="shared" si="25"/>
        <v>#REF!</v>
      </c>
      <c r="Q15" s="1" t="e">
        <f t="shared" si="4"/>
        <v>#REF!</v>
      </c>
      <c r="S15" t="e">
        <f t="shared" si="26"/>
        <v>#REF!</v>
      </c>
      <c r="T15" t="e">
        <f t="shared" si="52"/>
        <v>#REF!</v>
      </c>
      <c r="U15" t="e">
        <f t="shared" si="27"/>
        <v>#REF!</v>
      </c>
      <c r="V15" t="e">
        <f t="shared" si="5"/>
        <v>#REF!</v>
      </c>
      <c r="W15" t="e">
        <f t="shared" si="28"/>
        <v>#REF!</v>
      </c>
      <c r="X15" s="1" t="e">
        <f t="shared" si="6"/>
        <v>#REF!</v>
      </c>
      <c r="Z15" t="e">
        <f t="shared" si="29"/>
        <v>#REF!</v>
      </c>
      <c r="AA15" t="e">
        <f t="shared" si="53"/>
        <v>#REF!</v>
      </c>
      <c r="AB15" t="e">
        <f t="shared" si="30"/>
        <v>#REF!</v>
      </c>
      <c r="AC15" t="e">
        <f t="shared" si="7"/>
        <v>#REF!</v>
      </c>
      <c r="AD15" t="e">
        <f t="shared" si="31"/>
        <v>#REF!</v>
      </c>
      <c r="AE15" s="1" t="e">
        <f t="shared" si="8"/>
        <v>#REF!</v>
      </c>
      <c r="AG15" t="e">
        <f t="shared" si="32"/>
        <v>#REF!</v>
      </c>
      <c r="AH15" t="e">
        <f t="shared" si="54"/>
        <v>#REF!</v>
      </c>
      <c r="AI15" t="e">
        <f t="shared" si="33"/>
        <v>#REF!</v>
      </c>
      <c r="AJ15" t="e">
        <f t="shared" si="9"/>
        <v>#REF!</v>
      </c>
      <c r="AK15" t="e">
        <f t="shared" si="34"/>
        <v>#REF!</v>
      </c>
      <c r="AL15" s="1" t="e">
        <f t="shared" si="10"/>
        <v>#REF!</v>
      </c>
      <c r="AN15" t="e">
        <f t="shared" si="35"/>
        <v>#REF!</v>
      </c>
      <c r="AO15" t="e">
        <f t="shared" si="55"/>
        <v>#REF!</v>
      </c>
      <c r="AP15" t="e">
        <f t="shared" si="36"/>
        <v>#REF!</v>
      </c>
      <c r="AQ15" t="e">
        <f t="shared" si="11"/>
        <v>#REF!</v>
      </c>
      <c r="AR15" t="e">
        <f t="shared" si="37"/>
        <v>#REF!</v>
      </c>
      <c r="AS15" s="1" t="e">
        <f t="shared" si="12"/>
        <v>#REF!</v>
      </c>
      <c r="AU15" t="e">
        <f t="shared" si="38"/>
        <v>#REF!</v>
      </c>
      <c r="AV15" t="e">
        <f t="shared" si="56"/>
        <v>#REF!</v>
      </c>
      <c r="AW15" t="e">
        <f t="shared" si="39"/>
        <v>#REF!</v>
      </c>
      <c r="AX15" t="e">
        <f t="shared" si="13"/>
        <v>#REF!</v>
      </c>
      <c r="AY15" t="e">
        <f t="shared" si="40"/>
        <v>#REF!</v>
      </c>
      <c r="AZ15" s="1" t="e">
        <f t="shared" si="14"/>
        <v>#REF!</v>
      </c>
      <c r="BB15" t="e">
        <f t="shared" si="41"/>
        <v>#REF!</v>
      </c>
      <c r="BC15" t="e">
        <f t="shared" si="57"/>
        <v>#REF!</v>
      </c>
      <c r="BD15" t="e">
        <f t="shared" si="42"/>
        <v>#REF!</v>
      </c>
      <c r="BE15" t="e">
        <f t="shared" si="15"/>
        <v>#REF!</v>
      </c>
      <c r="BF15" t="e">
        <f t="shared" si="43"/>
        <v>#REF!</v>
      </c>
      <c r="BG15" s="1" t="e">
        <f t="shared" si="16"/>
        <v>#REF!</v>
      </c>
      <c r="BI15" t="e">
        <f t="shared" si="44"/>
        <v>#REF!</v>
      </c>
      <c r="BJ15" t="e">
        <f t="shared" si="58"/>
        <v>#REF!</v>
      </c>
      <c r="BK15" t="e">
        <f t="shared" si="45"/>
        <v>#REF!</v>
      </c>
      <c r="BL15" t="e">
        <f t="shared" si="17"/>
        <v>#REF!</v>
      </c>
      <c r="BM15" t="e">
        <f t="shared" si="46"/>
        <v>#REF!</v>
      </c>
      <c r="BN15" s="1" t="e">
        <f t="shared" si="18"/>
        <v>#REF!</v>
      </c>
      <c r="BP15" t="e">
        <f t="shared" si="47"/>
        <v>#REF!</v>
      </c>
      <c r="BQ15" t="e">
        <f t="shared" si="59"/>
        <v>#REF!</v>
      </c>
      <c r="BR15" t="e">
        <f t="shared" si="48"/>
        <v>#REF!</v>
      </c>
      <c r="BS15" t="e">
        <f t="shared" si="19"/>
        <v>#REF!</v>
      </c>
      <c r="BT15" t="e">
        <f t="shared" si="49"/>
        <v>#REF!</v>
      </c>
      <c r="BU15" s="1" t="e">
        <f t="shared" si="20"/>
        <v>#REF!</v>
      </c>
    </row>
    <row r="16" spans="2:73" x14ac:dyDescent="0.35">
      <c r="B16" s="1">
        <f>Digitising!B16</f>
        <v>7.3</v>
      </c>
      <c r="C16">
        <f>Digitising!G16</f>
        <v>1.2999999999999999E-2</v>
      </c>
      <c r="D16">
        <f t="shared" si="21"/>
        <v>1.4999999999999996E-3</v>
      </c>
      <c r="E16" s="2">
        <f t="shared" si="22"/>
        <v>76.92307692307692</v>
      </c>
      <c r="F16">
        <f t="shared" si="0"/>
        <v>1.1220184543019637E+20</v>
      </c>
      <c r="G16">
        <f t="shared" si="1"/>
        <v>1.6830276814529453E+17</v>
      </c>
      <c r="H16">
        <f t="shared" si="50"/>
        <v>1.3248787298993106E+18</v>
      </c>
      <c r="I16" s="4">
        <f t="shared" si="2"/>
        <v>1.6223932539717663E-2</v>
      </c>
      <c r="J16" s="4"/>
      <c r="L16" t="e">
        <f t="shared" si="23"/>
        <v>#REF!</v>
      </c>
      <c r="M16" t="e">
        <f t="shared" si="51"/>
        <v>#REF!</v>
      </c>
      <c r="N16" t="e">
        <f t="shared" si="24"/>
        <v>#REF!</v>
      </c>
      <c r="O16" t="e">
        <f t="shared" si="3"/>
        <v>#REF!</v>
      </c>
      <c r="P16" t="e">
        <f t="shared" si="25"/>
        <v>#REF!</v>
      </c>
      <c r="Q16" s="1" t="e">
        <f t="shared" si="4"/>
        <v>#REF!</v>
      </c>
      <c r="S16" t="e">
        <f t="shared" si="26"/>
        <v>#REF!</v>
      </c>
      <c r="T16" t="e">
        <f t="shared" si="52"/>
        <v>#REF!</v>
      </c>
      <c r="U16" t="e">
        <f t="shared" si="27"/>
        <v>#REF!</v>
      </c>
      <c r="V16" t="e">
        <f t="shared" si="5"/>
        <v>#REF!</v>
      </c>
      <c r="W16" t="e">
        <f t="shared" si="28"/>
        <v>#REF!</v>
      </c>
      <c r="X16" s="1" t="e">
        <f t="shared" si="6"/>
        <v>#REF!</v>
      </c>
      <c r="Z16" t="e">
        <f t="shared" si="29"/>
        <v>#REF!</v>
      </c>
      <c r="AA16" t="e">
        <f t="shared" si="53"/>
        <v>#REF!</v>
      </c>
      <c r="AB16" t="e">
        <f t="shared" si="30"/>
        <v>#REF!</v>
      </c>
      <c r="AC16" t="e">
        <f t="shared" si="7"/>
        <v>#REF!</v>
      </c>
      <c r="AD16" t="e">
        <f t="shared" si="31"/>
        <v>#REF!</v>
      </c>
      <c r="AE16" s="1" t="e">
        <f t="shared" si="8"/>
        <v>#REF!</v>
      </c>
      <c r="AG16" t="e">
        <f t="shared" si="32"/>
        <v>#REF!</v>
      </c>
      <c r="AH16" t="e">
        <f t="shared" si="54"/>
        <v>#REF!</v>
      </c>
      <c r="AI16" t="e">
        <f t="shared" si="33"/>
        <v>#REF!</v>
      </c>
      <c r="AJ16" t="e">
        <f t="shared" si="9"/>
        <v>#REF!</v>
      </c>
      <c r="AK16" t="e">
        <f t="shared" si="34"/>
        <v>#REF!</v>
      </c>
      <c r="AL16" s="1" t="e">
        <f t="shared" si="10"/>
        <v>#REF!</v>
      </c>
      <c r="AN16" t="e">
        <f t="shared" si="35"/>
        <v>#REF!</v>
      </c>
      <c r="AO16" t="e">
        <f t="shared" si="55"/>
        <v>#REF!</v>
      </c>
      <c r="AP16" t="e">
        <f t="shared" si="36"/>
        <v>#REF!</v>
      </c>
      <c r="AQ16" t="e">
        <f t="shared" si="11"/>
        <v>#REF!</v>
      </c>
      <c r="AR16" t="e">
        <f t="shared" si="37"/>
        <v>#REF!</v>
      </c>
      <c r="AS16" s="1" t="e">
        <f t="shared" si="12"/>
        <v>#REF!</v>
      </c>
      <c r="AU16" t="e">
        <f t="shared" si="38"/>
        <v>#REF!</v>
      </c>
      <c r="AV16" t="e">
        <f t="shared" si="56"/>
        <v>#REF!</v>
      </c>
      <c r="AW16" t="e">
        <f t="shared" si="39"/>
        <v>#REF!</v>
      </c>
      <c r="AX16" t="e">
        <f t="shared" si="13"/>
        <v>#REF!</v>
      </c>
      <c r="AY16" t="e">
        <f t="shared" si="40"/>
        <v>#REF!</v>
      </c>
      <c r="AZ16" s="1" t="e">
        <f t="shared" si="14"/>
        <v>#REF!</v>
      </c>
      <c r="BB16" t="e">
        <f t="shared" si="41"/>
        <v>#REF!</v>
      </c>
      <c r="BC16" t="e">
        <f t="shared" si="57"/>
        <v>#REF!</v>
      </c>
      <c r="BD16" t="e">
        <f t="shared" si="42"/>
        <v>#REF!</v>
      </c>
      <c r="BE16" t="e">
        <f t="shared" si="15"/>
        <v>#REF!</v>
      </c>
      <c r="BF16" t="e">
        <f t="shared" si="43"/>
        <v>#REF!</v>
      </c>
      <c r="BG16" s="1" t="e">
        <f t="shared" si="16"/>
        <v>#REF!</v>
      </c>
      <c r="BI16" t="e">
        <f t="shared" si="44"/>
        <v>#REF!</v>
      </c>
      <c r="BJ16" t="e">
        <f t="shared" si="58"/>
        <v>#REF!</v>
      </c>
      <c r="BK16" t="e">
        <f t="shared" si="45"/>
        <v>#REF!</v>
      </c>
      <c r="BL16" t="e">
        <f t="shared" si="17"/>
        <v>#REF!</v>
      </c>
      <c r="BM16" t="e">
        <f t="shared" si="46"/>
        <v>#REF!</v>
      </c>
      <c r="BN16" s="1" t="e">
        <f t="shared" si="18"/>
        <v>#REF!</v>
      </c>
      <c r="BP16" t="e">
        <f t="shared" si="47"/>
        <v>#REF!</v>
      </c>
      <c r="BQ16" t="e">
        <f t="shared" si="59"/>
        <v>#REF!</v>
      </c>
      <c r="BR16" t="e">
        <f t="shared" si="48"/>
        <v>#REF!</v>
      </c>
      <c r="BS16" t="e">
        <f t="shared" si="19"/>
        <v>#REF!</v>
      </c>
      <c r="BT16" t="e">
        <f t="shared" si="49"/>
        <v>#REF!</v>
      </c>
      <c r="BU16" s="1" t="e">
        <f t="shared" si="20"/>
        <v>#REF!</v>
      </c>
    </row>
    <row r="17" spans="2:73" x14ac:dyDescent="0.35">
      <c r="B17" s="1">
        <f>Digitising!B17</f>
        <v>7.4</v>
      </c>
      <c r="C17">
        <f>Digitising!G17</f>
        <v>1.15E-2</v>
      </c>
      <c r="D17">
        <f t="shared" si="21"/>
        <v>1.4999999999999996E-3</v>
      </c>
      <c r="E17" s="2">
        <f t="shared" si="22"/>
        <v>86.956521739130437</v>
      </c>
      <c r="F17">
        <f t="shared" si="0"/>
        <v>1.5848931924611341E+20</v>
      </c>
      <c r="G17">
        <f t="shared" si="1"/>
        <v>2.3773397886917005E+17</v>
      </c>
      <c r="H17">
        <f t="shared" si="50"/>
        <v>1.5626127087684808E+18</v>
      </c>
      <c r="I17" s="4">
        <f t="shared" si="2"/>
        <v>1.9135127314401087E-2</v>
      </c>
      <c r="J17" s="4"/>
      <c r="L17" t="e">
        <f t="shared" si="23"/>
        <v>#REF!</v>
      </c>
      <c r="M17" t="e">
        <f t="shared" si="51"/>
        <v>#REF!</v>
      </c>
      <c r="N17" t="e">
        <f t="shared" si="24"/>
        <v>#REF!</v>
      </c>
      <c r="O17" t="e">
        <f t="shared" si="3"/>
        <v>#REF!</v>
      </c>
      <c r="P17" t="e">
        <f t="shared" si="25"/>
        <v>#REF!</v>
      </c>
      <c r="Q17" s="1" t="e">
        <f t="shared" si="4"/>
        <v>#REF!</v>
      </c>
      <c r="S17" t="e">
        <f t="shared" si="26"/>
        <v>#REF!</v>
      </c>
      <c r="T17" t="e">
        <f t="shared" si="52"/>
        <v>#REF!</v>
      </c>
      <c r="U17" t="e">
        <f t="shared" si="27"/>
        <v>#REF!</v>
      </c>
      <c r="V17" t="e">
        <f t="shared" si="5"/>
        <v>#REF!</v>
      </c>
      <c r="W17" t="e">
        <f t="shared" si="28"/>
        <v>#REF!</v>
      </c>
      <c r="X17" s="1" t="e">
        <f t="shared" si="6"/>
        <v>#REF!</v>
      </c>
      <c r="Z17" t="e">
        <f t="shared" si="29"/>
        <v>#REF!</v>
      </c>
      <c r="AA17" t="e">
        <f t="shared" si="53"/>
        <v>#REF!</v>
      </c>
      <c r="AB17" t="e">
        <f t="shared" si="30"/>
        <v>#REF!</v>
      </c>
      <c r="AC17" t="e">
        <f t="shared" si="7"/>
        <v>#REF!</v>
      </c>
      <c r="AD17" t="e">
        <f t="shared" si="31"/>
        <v>#REF!</v>
      </c>
      <c r="AE17" s="1" t="e">
        <f t="shared" si="8"/>
        <v>#REF!</v>
      </c>
      <c r="AG17" t="e">
        <f t="shared" si="32"/>
        <v>#REF!</v>
      </c>
      <c r="AH17" t="e">
        <f t="shared" si="54"/>
        <v>#REF!</v>
      </c>
      <c r="AI17" t="e">
        <f t="shared" si="33"/>
        <v>#REF!</v>
      </c>
      <c r="AJ17" t="e">
        <f t="shared" si="9"/>
        <v>#REF!</v>
      </c>
      <c r="AK17" t="e">
        <f t="shared" si="34"/>
        <v>#REF!</v>
      </c>
      <c r="AL17" s="1" t="e">
        <f t="shared" si="10"/>
        <v>#REF!</v>
      </c>
      <c r="AN17" t="e">
        <f t="shared" si="35"/>
        <v>#REF!</v>
      </c>
      <c r="AO17" t="e">
        <f t="shared" si="55"/>
        <v>#REF!</v>
      </c>
      <c r="AP17" t="e">
        <f t="shared" si="36"/>
        <v>#REF!</v>
      </c>
      <c r="AQ17" t="e">
        <f t="shared" si="11"/>
        <v>#REF!</v>
      </c>
      <c r="AR17" t="e">
        <f t="shared" si="37"/>
        <v>#REF!</v>
      </c>
      <c r="AS17" s="1" t="e">
        <f t="shared" si="12"/>
        <v>#REF!</v>
      </c>
      <c r="AU17" t="e">
        <f t="shared" si="38"/>
        <v>#REF!</v>
      </c>
      <c r="AV17" t="e">
        <f t="shared" si="56"/>
        <v>#REF!</v>
      </c>
      <c r="AW17" t="e">
        <f t="shared" si="39"/>
        <v>#REF!</v>
      </c>
      <c r="AX17" t="e">
        <f t="shared" si="13"/>
        <v>#REF!</v>
      </c>
      <c r="AY17" t="e">
        <f t="shared" si="40"/>
        <v>#REF!</v>
      </c>
      <c r="AZ17" s="1" t="e">
        <f t="shared" si="14"/>
        <v>#REF!</v>
      </c>
      <c r="BB17" t="e">
        <f t="shared" si="41"/>
        <v>#REF!</v>
      </c>
      <c r="BC17" t="e">
        <f t="shared" si="57"/>
        <v>#REF!</v>
      </c>
      <c r="BD17" t="e">
        <f t="shared" si="42"/>
        <v>#REF!</v>
      </c>
      <c r="BE17" t="e">
        <f t="shared" si="15"/>
        <v>#REF!</v>
      </c>
      <c r="BF17" t="e">
        <f t="shared" si="43"/>
        <v>#REF!</v>
      </c>
      <c r="BG17" s="1" t="e">
        <f t="shared" si="16"/>
        <v>#REF!</v>
      </c>
      <c r="BI17" t="e">
        <f t="shared" si="44"/>
        <v>#REF!</v>
      </c>
      <c r="BJ17" t="e">
        <f t="shared" si="58"/>
        <v>#REF!</v>
      </c>
      <c r="BK17" t="e">
        <f t="shared" si="45"/>
        <v>#REF!</v>
      </c>
      <c r="BL17" t="e">
        <f t="shared" si="17"/>
        <v>#REF!</v>
      </c>
      <c r="BM17" t="e">
        <f t="shared" si="46"/>
        <v>#REF!</v>
      </c>
      <c r="BN17" s="1" t="e">
        <f t="shared" si="18"/>
        <v>#REF!</v>
      </c>
      <c r="BP17" t="e">
        <f t="shared" si="47"/>
        <v>#REF!</v>
      </c>
      <c r="BQ17" t="e">
        <f t="shared" si="59"/>
        <v>#REF!</v>
      </c>
      <c r="BR17" t="e">
        <f t="shared" si="48"/>
        <v>#REF!</v>
      </c>
      <c r="BS17" t="e">
        <f t="shared" si="19"/>
        <v>#REF!</v>
      </c>
      <c r="BT17" t="e">
        <f t="shared" si="49"/>
        <v>#REF!</v>
      </c>
      <c r="BU17" s="1" t="e">
        <f t="shared" si="20"/>
        <v>#REF!</v>
      </c>
    </row>
    <row r="18" spans="2:73" x14ac:dyDescent="0.35">
      <c r="B18" s="1">
        <f>Digitising!B18</f>
        <v>7.4999999999999902</v>
      </c>
      <c r="C18">
        <f>Digitising!G18</f>
        <v>0.01</v>
      </c>
      <c r="D18">
        <f t="shared" si="21"/>
        <v>1.3000000000000008E-3</v>
      </c>
      <c r="E18" s="2">
        <f t="shared" si="22"/>
        <v>100</v>
      </c>
      <c r="F18">
        <f t="shared" si="0"/>
        <v>2.238721138568286E+20</v>
      </c>
      <c r="G18">
        <f t="shared" si="1"/>
        <v>2.9103374801387738E+17</v>
      </c>
      <c r="H18">
        <f t="shared" si="50"/>
        <v>1.853646456782358E+18</v>
      </c>
      <c r="I18" s="4">
        <f t="shared" si="2"/>
        <v>2.2699009644157546E-2</v>
      </c>
      <c r="J18" s="4"/>
      <c r="L18" t="e">
        <f t="shared" si="23"/>
        <v>#REF!</v>
      </c>
      <c r="M18" t="e">
        <f t="shared" si="51"/>
        <v>#REF!</v>
      </c>
      <c r="N18" t="e">
        <f t="shared" si="24"/>
        <v>#REF!</v>
      </c>
      <c r="O18" t="e">
        <f t="shared" si="3"/>
        <v>#REF!</v>
      </c>
      <c r="P18" t="e">
        <f t="shared" si="25"/>
        <v>#REF!</v>
      </c>
      <c r="Q18" s="1" t="e">
        <f t="shared" si="4"/>
        <v>#REF!</v>
      </c>
      <c r="S18" t="e">
        <f t="shared" si="26"/>
        <v>#REF!</v>
      </c>
      <c r="T18" t="e">
        <f t="shared" si="52"/>
        <v>#REF!</v>
      </c>
      <c r="U18" t="e">
        <f t="shared" si="27"/>
        <v>#REF!</v>
      </c>
      <c r="V18" t="e">
        <f t="shared" si="5"/>
        <v>#REF!</v>
      </c>
      <c r="W18" t="e">
        <f t="shared" si="28"/>
        <v>#REF!</v>
      </c>
      <c r="X18" s="1" t="e">
        <f t="shared" si="6"/>
        <v>#REF!</v>
      </c>
      <c r="Z18" t="e">
        <f t="shared" si="29"/>
        <v>#REF!</v>
      </c>
      <c r="AA18" t="e">
        <f t="shared" si="53"/>
        <v>#REF!</v>
      </c>
      <c r="AB18" t="e">
        <f t="shared" si="30"/>
        <v>#REF!</v>
      </c>
      <c r="AC18" t="e">
        <f t="shared" si="7"/>
        <v>#REF!</v>
      </c>
      <c r="AD18" t="e">
        <f t="shared" si="31"/>
        <v>#REF!</v>
      </c>
      <c r="AE18" s="1" t="e">
        <f t="shared" si="8"/>
        <v>#REF!</v>
      </c>
      <c r="AG18" t="e">
        <f t="shared" si="32"/>
        <v>#REF!</v>
      </c>
      <c r="AH18" t="e">
        <f t="shared" si="54"/>
        <v>#REF!</v>
      </c>
      <c r="AI18" t="e">
        <f t="shared" si="33"/>
        <v>#REF!</v>
      </c>
      <c r="AJ18" t="e">
        <f t="shared" si="9"/>
        <v>#REF!</v>
      </c>
      <c r="AK18" t="e">
        <f t="shared" si="34"/>
        <v>#REF!</v>
      </c>
      <c r="AL18" s="1" t="e">
        <f t="shared" si="10"/>
        <v>#REF!</v>
      </c>
      <c r="AN18" t="e">
        <f t="shared" si="35"/>
        <v>#REF!</v>
      </c>
      <c r="AO18" t="e">
        <f t="shared" si="55"/>
        <v>#REF!</v>
      </c>
      <c r="AP18" t="e">
        <f t="shared" si="36"/>
        <v>#REF!</v>
      </c>
      <c r="AQ18" t="e">
        <f t="shared" si="11"/>
        <v>#REF!</v>
      </c>
      <c r="AR18" t="e">
        <f t="shared" si="37"/>
        <v>#REF!</v>
      </c>
      <c r="AS18" s="1" t="e">
        <f t="shared" si="12"/>
        <v>#REF!</v>
      </c>
      <c r="AU18" t="e">
        <f t="shared" si="38"/>
        <v>#REF!</v>
      </c>
      <c r="AV18" t="e">
        <f t="shared" si="56"/>
        <v>#REF!</v>
      </c>
      <c r="AW18" t="e">
        <f t="shared" si="39"/>
        <v>#REF!</v>
      </c>
      <c r="AX18" t="e">
        <f t="shared" si="13"/>
        <v>#REF!</v>
      </c>
      <c r="AY18" t="e">
        <f t="shared" si="40"/>
        <v>#REF!</v>
      </c>
      <c r="AZ18" s="1" t="e">
        <f t="shared" si="14"/>
        <v>#REF!</v>
      </c>
      <c r="BB18" t="e">
        <f t="shared" si="41"/>
        <v>#REF!</v>
      </c>
      <c r="BC18" t="e">
        <f t="shared" si="57"/>
        <v>#REF!</v>
      </c>
      <c r="BD18" t="e">
        <f t="shared" si="42"/>
        <v>#REF!</v>
      </c>
      <c r="BE18" t="e">
        <f t="shared" si="15"/>
        <v>#REF!</v>
      </c>
      <c r="BF18" t="e">
        <f t="shared" si="43"/>
        <v>#REF!</v>
      </c>
      <c r="BG18" s="1" t="e">
        <f t="shared" si="16"/>
        <v>#REF!</v>
      </c>
      <c r="BI18" t="e">
        <f t="shared" si="44"/>
        <v>#REF!</v>
      </c>
      <c r="BJ18" t="e">
        <f t="shared" si="58"/>
        <v>#REF!</v>
      </c>
      <c r="BK18" t="e">
        <f t="shared" si="45"/>
        <v>#REF!</v>
      </c>
      <c r="BL18" t="e">
        <f t="shared" si="17"/>
        <v>#REF!</v>
      </c>
      <c r="BM18" t="e">
        <f t="shared" si="46"/>
        <v>#REF!</v>
      </c>
      <c r="BN18" s="1" t="e">
        <f t="shared" si="18"/>
        <v>#REF!</v>
      </c>
      <c r="BP18" t="e">
        <f t="shared" si="47"/>
        <v>#REF!</v>
      </c>
      <c r="BQ18" t="e">
        <f t="shared" si="59"/>
        <v>#REF!</v>
      </c>
      <c r="BR18" t="e">
        <f t="shared" si="48"/>
        <v>#REF!</v>
      </c>
      <c r="BS18" t="e">
        <f t="shared" si="19"/>
        <v>#REF!</v>
      </c>
      <c r="BT18" t="e">
        <f t="shared" si="49"/>
        <v>#REF!</v>
      </c>
      <c r="BU18" s="1" t="e">
        <f t="shared" si="20"/>
        <v>#REF!</v>
      </c>
    </row>
    <row r="19" spans="2:73" x14ac:dyDescent="0.35">
      <c r="B19" s="1">
        <f>Digitising!B19</f>
        <v>7.5999999999999899</v>
      </c>
      <c r="C19">
        <f>Digitising!G19</f>
        <v>8.6999999999999994E-3</v>
      </c>
      <c r="D19">
        <f t="shared" si="21"/>
        <v>1.0999999999999994E-3</v>
      </c>
      <c r="E19" s="2">
        <f t="shared" si="22"/>
        <v>114.94252873563219</v>
      </c>
      <c r="F19">
        <f t="shared" si="0"/>
        <v>3.1622776601682995E+20</v>
      </c>
      <c r="G19">
        <f t="shared" si="1"/>
        <v>3.4785054261851277E+17</v>
      </c>
      <c r="H19">
        <f t="shared" si="50"/>
        <v>2.2014969994008709E+18</v>
      </c>
      <c r="I19" s="4">
        <f t="shared" si="2"/>
        <v>2.6958647609494825E-2</v>
      </c>
      <c r="J19" s="4"/>
      <c r="L19" t="e">
        <f t="shared" si="23"/>
        <v>#REF!</v>
      </c>
      <c r="M19" t="e">
        <f t="shared" si="51"/>
        <v>#REF!</v>
      </c>
      <c r="N19" t="e">
        <f t="shared" si="24"/>
        <v>#REF!</v>
      </c>
      <c r="O19" t="e">
        <f t="shared" si="3"/>
        <v>#REF!</v>
      </c>
      <c r="P19" t="e">
        <f t="shared" si="25"/>
        <v>#REF!</v>
      </c>
      <c r="Q19" s="1" t="e">
        <f t="shared" si="4"/>
        <v>#REF!</v>
      </c>
      <c r="S19" t="e">
        <f t="shared" si="26"/>
        <v>#REF!</v>
      </c>
      <c r="T19" t="e">
        <f t="shared" si="52"/>
        <v>#REF!</v>
      </c>
      <c r="U19" t="e">
        <f t="shared" si="27"/>
        <v>#REF!</v>
      </c>
      <c r="V19" t="e">
        <f t="shared" si="5"/>
        <v>#REF!</v>
      </c>
      <c r="W19" t="e">
        <f t="shared" si="28"/>
        <v>#REF!</v>
      </c>
      <c r="X19" s="1" t="e">
        <f t="shared" si="6"/>
        <v>#REF!</v>
      </c>
      <c r="Z19" t="e">
        <f t="shared" si="29"/>
        <v>#REF!</v>
      </c>
      <c r="AA19" t="e">
        <f t="shared" si="53"/>
        <v>#REF!</v>
      </c>
      <c r="AB19" t="e">
        <f t="shared" si="30"/>
        <v>#REF!</v>
      </c>
      <c r="AC19" t="e">
        <f t="shared" si="7"/>
        <v>#REF!</v>
      </c>
      <c r="AD19" t="e">
        <f t="shared" si="31"/>
        <v>#REF!</v>
      </c>
      <c r="AE19" s="1" t="e">
        <f t="shared" si="8"/>
        <v>#REF!</v>
      </c>
      <c r="AG19" t="e">
        <f t="shared" si="32"/>
        <v>#REF!</v>
      </c>
      <c r="AH19" t="e">
        <f t="shared" si="54"/>
        <v>#REF!</v>
      </c>
      <c r="AI19" t="e">
        <f t="shared" si="33"/>
        <v>#REF!</v>
      </c>
      <c r="AJ19" t="e">
        <f t="shared" si="9"/>
        <v>#REF!</v>
      </c>
      <c r="AK19" t="e">
        <f t="shared" si="34"/>
        <v>#REF!</v>
      </c>
      <c r="AL19" s="1" t="e">
        <f t="shared" si="10"/>
        <v>#REF!</v>
      </c>
      <c r="AN19" t="e">
        <f t="shared" si="35"/>
        <v>#REF!</v>
      </c>
      <c r="AO19" t="e">
        <f t="shared" si="55"/>
        <v>#REF!</v>
      </c>
      <c r="AP19" t="e">
        <f t="shared" si="36"/>
        <v>#REF!</v>
      </c>
      <c r="AQ19" t="e">
        <f t="shared" si="11"/>
        <v>#REF!</v>
      </c>
      <c r="AR19" t="e">
        <f t="shared" si="37"/>
        <v>#REF!</v>
      </c>
      <c r="AS19" s="1" t="e">
        <f t="shared" si="12"/>
        <v>#REF!</v>
      </c>
      <c r="AU19" t="e">
        <f t="shared" si="38"/>
        <v>#REF!</v>
      </c>
      <c r="AV19" t="e">
        <f t="shared" si="56"/>
        <v>#REF!</v>
      </c>
      <c r="AW19" t="e">
        <f t="shared" si="39"/>
        <v>#REF!</v>
      </c>
      <c r="AX19" t="e">
        <f t="shared" si="13"/>
        <v>#REF!</v>
      </c>
      <c r="AY19" t="e">
        <f t="shared" si="40"/>
        <v>#REF!</v>
      </c>
      <c r="AZ19" s="1" t="e">
        <f t="shared" si="14"/>
        <v>#REF!</v>
      </c>
      <c r="BB19" t="e">
        <f t="shared" si="41"/>
        <v>#REF!</v>
      </c>
      <c r="BC19" t="e">
        <f t="shared" si="57"/>
        <v>#REF!</v>
      </c>
      <c r="BD19" t="e">
        <f t="shared" si="42"/>
        <v>#REF!</v>
      </c>
      <c r="BE19" t="e">
        <f t="shared" si="15"/>
        <v>#REF!</v>
      </c>
      <c r="BF19" t="e">
        <f t="shared" si="43"/>
        <v>#REF!</v>
      </c>
      <c r="BG19" s="1" t="e">
        <f t="shared" si="16"/>
        <v>#REF!</v>
      </c>
      <c r="BI19" t="e">
        <f t="shared" si="44"/>
        <v>#REF!</v>
      </c>
      <c r="BJ19" t="e">
        <f t="shared" si="58"/>
        <v>#REF!</v>
      </c>
      <c r="BK19" t="e">
        <f t="shared" si="45"/>
        <v>#REF!</v>
      </c>
      <c r="BL19" t="e">
        <f t="shared" si="17"/>
        <v>#REF!</v>
      </c>
      <c r="BM19" t="e">
        <f t="shared" si="46"/>
        <v>#REF!</v>
      </c>
      <c r="BN19" s="1" t="e">
        <f t="shared" si="18"/>
        <v>#REF!</v>
      </c>
      <c r="BP19" t="e">
        <f t="shared" si="47"/>
        <v>#REF!</v>
      </c>
      <c r="BQ19" t="e">
        <f t="shared" si="59"/>
        <v>#REF!</v>
      </c>
      <c r="BR19" t="e">
        <f t="shared" si="48"/>
        <v>#REF!</v>
      </c>
      <c r="BS19" t="e">
        <f t="shared" si="19"/>
        <v>#REF!</v>
      </c>
      <c r="BT19" t="e">
        <f t="shared" si="49"/>
        <v>#REF!</v>
      </c>
      <c r="BU19" s="1" t="e">
        <f t="shared" si="20"/>
        <v>#REF!</v>
      </c>
    </row>
    <row r="20" spans="2:73" x14ac:dyDescent="0.35">
      <c r="B20" s="1">
        <f>Digitising!B20</f>
        <v>7.6999999999999904</v>
      </c>
      <c r="C20">
        <f>Digitising!G20</f>
        <v>7.6E-3</v>
      </c>
      <c r="D20">
        <f t="shared" si="21"/>
        <v>5.9999999999999984E-4</v>
      </c>
      <c r="E20" s="2">
        <f t="shared" si="22"/>
        <v>131.57894736842104</v>
      </c>
      <c r="F20">
        <f t="shared" si="0"/>
        <v>4.4668359215094799E+20</v>
      </c>
      <c r="G20">
        <f t="shared" si="1"/>
        <v>2.6801015529056874E+17</v>
      </c>
      <c r="H20">
        <f t="shared" si="50"/>
        <v>2.4695071546914396E+18</v>
      </c>
      <c r="I20" s="4">
        <f t="shared" si="2"/>
        <v>3.0240592274516278E-2</v>
      </c>
      <c r="J20" s="4"/>
      <c r="L20" t="e">
        <f t="shared" si="23"/>
        <v>#REF!</v>
      </c>
      <c r="M20" t="e">
        <f t="shared" si="51"/>
        <v>#REF!</v>
      </c>
      <c r="N20" t="e">
        <f t="shared" si="24"/>
        <v>#REF!</v>
      </c>
      <c r="O20" t="e">
        <f t="shared" si="3"/>
        <v>#REF!</v>
      </c>
      <c r="P20" t="e">
        <f t="shared" si="25"/>
        <v>#REF!</v>
      </c>
      <c r="Q20" s="1" t="e">
        <f t="shared" si="4"/>
        <v>#REF!</v>
      </c>
      <c r="S20" t="e">
        <f t="shared" si="26"/>
        <v>#REF!</v>
      </c>
      <c r="T20" t="e">
        <f t="shared" si="52"/>
        <v>#REF!</v>
      </c>
      <c r="U20" t="e">
        <f t="shared" si="27"/>
        <v>#REF!</v>
      </c>
      <c r="V20" t="e">
        <f t="shared" si="5"/>
        <v>#REF!</v>
      </c>
      <c r="W20" t="e">
        <f t="shared" si="28"/>
        <v>#REF!</v>
      </c>
      <c r="X20" s="1" t="e">
        <f t="shared" si="6"/>
        <v>#REF!</v>
      </c>
      <c r="Z20" t="e">
        <f t="shared" si="29"/>
        <v>#REF!</v>
      </c>
      <c r="AA20" t="e">
        <f t="shared" si="53"/>
        <v>#REF!</v>
      </c>
      <c r="AB20" t="e">
        <f t="shared" si="30"/>
        <v>#REF!</v>
      </c>
      <c r="AC20" t="e">
        <f t="shared" si="7"/>
        <v>#REF!</v>
      </c>
      <c r="AD20" t="e">
        <f t="shared" si="31"/>
        <v>#REF!</v>
      </c>
      <c r="AE20" s="1" t="e">
        <f t="shared" si="8"/>
        <v>#REF!</v>
      </c>
      <c r="AG20" t="e">
        <f t="shared" si="32"/>
        <v>#REF!</v>
      </c>
      <c r="AH20" t="e">
        <f t="shared" si="54"/>
        <v>#REF!</v>
      </c>
      <c r="AI20" t="e">
        <f t="shared" si="33"/>
        <v>#REF!</v>
      </c>
      <c r="AJ20" t="e">
        <f t="shared" si="9"/>
        <v>#REF!</v>
      </c>
      <c r="AK20" t="e">
        <f t="shared" si="34"/>
        <v>#REF!</v>
      </c>
      <c r="AL20" s="1" t="e">
        <f t="shared" si="10"/>
        <v>#REF!</v>
      </c>
      <c r="AN20" t="e">
        <f t="shared" si="35"/>
        <v>#REF!</v>
      </c>
      <c r="AO20" t="e">
        <f t="shared" si="55"/>
        <v>#REF!</v>
      </c>
      <c r="AP20" t="e">
        <f t="shared" si="36"/>
        <v>#REF!</v>
      </c>
      <c r="AQ20" t="e">
        <f t="shared" si="11"/>
        <v>#REF!</v>
      </c>
      <c r="AR20" t="e">
        <f t="shared" si="37"/>
        <v>#REF!</v>
      </c>
      <c r="AS20" s="1" t="e">
        <f t="shared" si="12"/>
        <v>#REF!</v>
      </c>
      <c r="AU20" t="e">
        <f t="shared" si="38"/>
        <v>#REF!</v>
      </c>
      <c r="AV20" t="e">
        <f t="shared" si="56"/>
        <v>#REF!</v>
      </c>
      <c r="AW20" t="e">
        <f t="shared" si="39"/>
        <v>#REF!</v>
      </c>
      <c r="AX20" t="e">
        <f t="shared" si="13"/>
        <v>#REF!</v>
      </c>
      <c r="AY20" t="e">
        <f t="shared" si="40"/>
        <v>#REF!</v>
      </c>
      <c r="AZ20" s="1" t="e">
        <f t="shared" si="14"/>
        <v>#REF!</v>
      </c>
      <c r="BB20" t="e">
        <f t="shared" si="41"/>
        <v>#REF!</v>
      </c>
      <c r="BC20" t="e">
        <f t="shared" si="57"/>
        <v>#REF!</v>
      </c>
      <c r="BD20" t="e">
        <f t="shared" si="42"/>
        <v>#REF!</v>
      </c>
      <c r="BE20" t="e">
        <f t="shared" si="15"/>
        <v>#REF!</v>
      </c>
      <c r="BF20" t="e">
        <f t="shared" si="43"/>
        <v>#REF!</v>
      </c>
      <c r="BG20" s="1" t="e">
        <f t="shared" si="16"/>
        <v>#REF!</v>
      </c>
      <c r="BI20" t="e">
        <f t="shared" si="44"/>
        <v>#REF!</v>
      </c>
      <c r="BJ20" t="e">
        <f t="shared" si="58"/>
        <v>#REF!</v>
      </c>
      <c r="BK20" t="e">
        <f t="shared" si="45"/>
        <v>#REF!</v>
      </c>
      <c r="BL20" t="e">
        <f t="shared" si="17"/>
        <v>#REF!</v>
      </c>
      <c r="BM20" t="e">
        <f t="shared" si="46"/>
        <v>#REF!</v>
      </c>
      <c r="BN20" s="1" t="e">
        <f t="shared" si="18"/>
        <v>#REF!</v>
      </c>
      <c r="BP20" t="e">
        <f t="shared" si="47"/>
        <v>#REF!</v>
      </c>
      <c r="BQ20" t="e">
        <f t="shared" si="59"/>
        <v>#REF!</v>
      </c>
      <c r="BR20" t="e">
        <f t="shared" si="48"/>
        <v>#REF!</v>
      </c>
      <c r="BS20" t="e">
        <f t="shared" si="19"/>
        <v>#REF!</v>
      </c>
      <c r="BT20" t="e">
        <f t="shared" si="49"/>
        <v>#REF!</v>
      </c>
      <c r="BU20" s="1" t="e">
        <f t="shared" si="20"/>
        <v>#REF!</v>
      </c>
    </row>
    <row r="21" spans="2:73" x14ac:dyDescent="0.35">
      <c r="B21" s="1">
        <f>Digitising!B21</f>
        <v>7.7999999999999901</v>
      </c>
      <c r="C21">
        <f>Digitising!G21</f>
        <v>7.0000000000000001E-3</v>
      </c>
      <c r="D21">
        <f t="shared" si="21"/>
        <v>8.0000000000000036E-4</v>
      </c>
      <c r="E21" s="2">
        <f t="shared" si="22"/>
        <v>142.85714285714286</v>
      </c>
      <c r="F21">
        <f t="shared" si="0"/>
        <v>6.30957344480171E+20</v>
      </c>
      <c r="G21">
        <f t="shared" si="1"/>
        <v>5.0476587558413702E+17</v>
      </c>
      <c r="H21">
        <f t="shared" si="50"/>
        <v>2.9742730302755768E+18</v>
      </c>
      <c r="I21" s="4">
        <f t="shared" si="2"/>
        <v>3.6421752352805814E-2</v>
      </c>
      <c r="J21" s="4"/>
      <c r="L21" t="e">
        <f t="shared" si="23"/>
        <v>#REF!</v>
      </c>
      <c r="M21" t="e">
        <f t="shared" si="51"/>
        <v>#REF!</v>
      </c>
      <c r="N21" t="e">
        <f t="shared" si="24"/>
        <v>#REF!</v>
      </c>
      <c r="O21" t="e">
        <f t="shared" si="3"/>
        <v>#REF!</v>
      </c>
      <c r="P21" t="e">
        <f t="shared" si="25"/>
        <v>#REF!</v>
      </c>
      <c r="Q21" s="1" t="e">
        <f t="shared" si="4"/>
        <v>#REF!</v>
      </c>
      <c r="S21" t="e">
        <f t="shared" si="26"/>
        <v>#REF!</v>
      </c>
      <c r="T21" t="e">
        <f t="shared" si="52"/>
        <v>#REF!</v>
      </c>
      <c r="U21" t="e">
        <f t="shared" si="27"/>
        <v>#REF!</v>
      </c>
      <c r="V21" t="e">
        <f t="shared" si="5"/>
        <v>#REF!</v>
      </c>
      <c r="W21" t="e">
        <f t="shared" si="28"/>
        <v>#REF!</v>
      </c>
      <c r="X21" s="1" t="e">
        <f t="shared" si="6"/>
        <v>#REF!</v>
      </c>
      <c r="Z21" t="e">
        <f t="shared" si="29"/>
        <v>#REF!</v>
      </c>
      <c r="AA21" t="e">
        <f t="shared" si="53"/>
        <v>#REF!</v>
      </c>
      <c r="AB21" t="e">
        <f t="shared" si="30"/>
        <v>#REF!</v>
      </c>
      <c r="AC21" t="e">
        <f t="shared" si="7"/>
        <v>#REF!</v>
      </c>
      <c r="AD21" t="e">
        <f t="shared" si="31"/>
        <v>#REF!</v>
      </c>
      <c r="AE21" s="1" t="e">
        <f t="shared" si="8"/>
        <v>#REF!</v>
      </c>
      <c r="AG21" t="e">
        <f t="shared" si="32"/>
        <v>#REF!</v>
      </c>
      <c r="AH21" t="e">
        <f t="shared" si="54"/>
        <v>#REF!</v>
      </c>
      <c r="AI21" t="e">
        <f t="shared" si="33"/>
        <v>#REF!</v>
      </c>
      <c r="AJ21" t="e">
        <f t="shared" si="9"/>
        <v>#REF!</v>
      </c>
      <c r="AK21" t="e">
        <f t="shared" si="34"/>
        <v>#REF!</v>
      </c>
      <c r="AL21" s="1" t="e">
        <f t="shared" si="10"/>
        <v>#REF!</v>
      </c>
      <c r="AN21" t="e">
        <f t="shared" si="35"/>
        <v>#REF!</v>
      </c>
      <c r="AO21" t="e">
        <f t="shared" si="55"/>
        <v>#REF!</v>
      </c>
      <c r="AP21" t="e">
        <f t="shared" si="36"/>
        <v>#REF!</v>
      </c>
      <c r="AQ21" t="e">
        <f t="shared" si="11"/>
        <v>#REF!</v>
      </c>
      <c r="AR21" t="e">
        <f t="shared" si="37"/>
        <v>#REF!</v>
      </c>
      <c r="AS21" s="1" t="e">
        <f t="shared" si="12"/>
        <v>#REF!</v>
      </c>
      <c r="AU21" t="e">
        <f t="shared" si="38"/>
        <v>#REF!</v>
      </c>
      <c r="AV21" t="e">
        <f t="shared" si="56"/>
        <v>#REF!</v>
      </c>
      <c r="AW21" t="e">
        <f t="shared" si="39"/>
        <v>#REF!</v>
      </c>
      <c r="AX21" t="e">
        <f t="shared" si="13"/>
        <v>#REF!</v>
      </c>
      <c r="AY21" t="e">
        <f t="shared" si="40"/>
        <v>#REF!</v>
      </c>
      <c r="AZ21" s="1" t="e">
        <f t="shared" si="14"/>
        <v>#REF!</v>
      </c>
      <c r="BB21" t="e">
        <f t="shared" si="41"/>
        <v>#REF!</v>
      </c>
      <c r="BC21" t="e">
        <f t="shared" si="57"/>
        <v>#REF!</v>
      </c>
      <c r="BD21" t="e">
        <f t="shared" si="42"/>
        <v>#REF!</v>
      </c>
      <c r="BE21" t="e">
        <f t="shared" si="15"/>
        <v>#REF!</v>
      </c>
      <c r="BF21" t="e">
        <f t="shared" si="43"/>
        <v>#REF!</v>
      </c>
      <c r="BG21" s="1" t="e">
        <f t="shared" si="16"/>
        <v>#REF!</v>
      </c>
      <c r="BI21" t="e">
        <f t="shared" si="44"/>
        <v>#REF!</v>
      </c>
      <c r="BJ21" t="e">
        <f t="shared" si="58"/>
        <v>#REF!</v>
      </c>
      <c r="BK21" t="e">
        <f t="shared" si="45"/>
        <v>#REF!</v>
      </c>
      <c r="BL21" t="e">
        <f t="shared" si="17"/>
        <v>#REF!</v>
      </c>
      <c r="BM21" t="e">
        <f t="shared" si="46"/>
        <v>#REF!</v>
      </c>
      <c r="BN21" s="1" t="e">
        <f t="shared" si="18"/>
        <v>#REF!</v>
      </c>
      <c r="BP21" t="e">
        <f t="shared" si="47"/>
        <v>#REF!</v>
      </c>
      <c r="BQ21" t="e">
        <f t="shared" si="59"/>
        <v>#REF!</v>
      </c>
      <c r="BR21" t="e">
        <f t="shared" si="48"/>
        <v>#REF!</v>
      </c>
      <c r="BS21" t="e">
        <f t="shared" si="19"/>
        <v>#REF!</v>
      </c>
      <c r="BT21" t="e">
        <f t="shared" si="49"/>
        <v>#REF!</v>
      </c>
      <c r="BU21" s="1" t="e">
        <f t="shared" si="20"/>
        <v>#REF!</v>
      </c>
    </row>
    <row r="22" spans="2:73" x14ac:dyDescent="0.35">
      <c r="B22" s="1">
        <f>Digitising!B22</f>
        <v>7.8999999999999897</v>
      </c>
      <c r="C22">
        <f>Digitising!G22</f>
        <v>6.1999999999999998E-3</v>
      </c>
      <c r="D22">
        <f t="shared" si="21"/>
        <v>7.000000000000001E-4</v>
      </c>
      <c r="E22" s="2">
        <f t="shared" si="22"/>
        <v>161.29032258064515</v>
      </c>
      <c r="F22">
        <f t="shared" si="0"/>
        <v>8.9125093813371286E+20</v>
      </c>
      <c r="G22">
        <f t="shared" si="1"/>
        <v>6.238756566935991E+17</v>
      </c>
      <c r="H22">
        <f t="shared" si="50"/>
        <v>3.5981486869691761E+18</v>
      </c>
      <c r="I22" s="4">
        <f t="shared" si="2"/>
        <v>4.4061482947724676E-2</v>
      </c>
      <c r="J22" s="4"/>
      <c r="L22" t="e">
        <f t="shared" si="23"/>
        <v>#REF!</v>
      </c>
      <c r="M22" t="e">
        <f t="shared" si="51"/>
        <v>#REF!</v>
      </c>
      <c r="N22" t="e">
        <f t="shared" si="24"/>
        <v>#REF!</v>
      </c>
      <c r="O22" t="e">
        <f t="shared" si="3"/>
        <v>#REF!</v>
      </c>
      <c r="P22" t="e">
        <f t="shared" si="25"/>
        <v>#REF!</v>
      </c>
      <c r="Q22" s="1" t="e">
        <f t="shared" si="4"/>
        <v>#REF!</v>
      </c>
      <c r="S22" t="e">
        <f t="shared" si="26"/>
        <v>#REF!</v>
      </c>
      <c r="T22" t="e">
        <f t="shared" si="52"/>
        <v>#REF!</v>
      </c>
      <c r="U22" t="e">
        <f t="shared" si="27"/>
        <v>#REF!</v>
      </c>
      <c r="V22" t="e">
        <f t="shared" si="5"/>
        <v>#REF!</v>
      </c>
      <c r="W22" t="e">
        <f t="shared" si="28"/>
        <v>#REF!</v>
      </c>
      <c r="X22" s="1" t="e">
        <f t="shared" si="6"/>
        <v>#REF!</v>
      </c>
      <c r="Z22" t="e">
        <f t="shared" si="29"/>
        <v>#REF!</v>
      </c>
      <c r="AA22" t="e">
        <f t="shared" si="53"/>
        <v>#REF!</v>
      </c>
      <c r="AB22" t="e">
        <f t="shared" si="30"/>
        <v>#REF!</v>
      </c>
      <c r="AC22" t="e">
        <f t="shared" si="7"/>
        <v>#REF!</v>
      </c>
      <c r="AD22" t="e">
        <f t="shared" si="31"/>
        <v>#REF!</v>
      </c>
      <c r="AE22" s="1" t="e">
        <f t="shared" si="8"/>
        <v>#REF!</v>
      </c>
      <c r="AG22" t="e">
        <f t="shared" si="32"/>
        <v>#REF!</v>
      </c>
      <c r="AH22" t="e">
        <f t="shared" si="54"/>
        <v>#REF!</v>
      </c>
      <c r="AI22" t="e">
        <f t="shared" si="33"/>
        <v>#REF!</v>
      </c>
      <c r="AJ22" t="e">
        <f t="shared" si="9"/>
        <v>#REF!</v>
      </c>
      <c r="AK22" t="e">
        <f t="shared" si="34"/>
        <v>#REF!</v>
      </c>
      <c r="AL22" s="1" t="e">
        <f t="shared" si="10"/>
        <v>#REF!</v>
      </c>
      <c r="AN22" t="e">
        <f t="shared" si="35"/>
        <v>#REF!</v>
      </c>
      <c r="AO22" t="e">
        <f t="shared" si="55"/>
        <v>#REF!</v>
      </c>
      <c r="AP22" t="e">
        <f t="shared" si="36"/>
        <v>#REF!</v>
      </c>
      <c r="AQ22" t="e">
        <f t="shared" si="11"/>
        <v>#REF!</v>
      </c>
      <c r="AR22" t="e">
        <f t="shared" si="37"/>
        <v>#REF!</v>
      </c>
      <c r="AS22" s="1" t="e">
        <f t="shared" si="12"/>
        <v>#REF!</v>
      </c>
      <c r="AU22" t="e">
        <f t="shared" si="38"/>
        <v>#REF!</v>
      </c>
      <c r="AV22" t="e">
        <f t="shared" si="56"/>
        <v>#REF!</v>
      </c>
      <c r="AW22" t="e">
        <f t="shared" si="39"/>
        <v>#REF!</v>
      </c>
      <c r="AX22" t="e">
        <f t="shared" si="13"/>
        <v>#REF!</v>
      </c>
      <c r="AY22" t="e">
        <f t="shared" si="40"/>
        <v>#REF!</v>
      </c>
      <c r="AZ22" s="1" t="e">
        <f t="shared" si="14"/>
        <v>#REF!</v>
      </c>
      <c r="BB22" t="e">
        <f t="shared" si="41"/>
        <v>#REF!</v>
      </c>
      <c r="BC22" t="e">
        <f t="shared" si="57"/>
        <v>#REF!</v>
      </c>
      <c r="BD22" t="e">
        <f t="shared" si="42"/>
        <v>#REF!</v>
      </c>
      <c r="BE22" t="e">
        <f t="shared" si="15"/>
        <v>#REF!</v>
      </c>
      <c r="BF22" t="e">
        <f t="shared" si="43"/>
        <v>#REF!</v>
      </c>
      <c r="BG22" s="1" t="e">
        <f t="shared" si="16"/>
        <v>#REF!</v>
      </c>
      <c r="BI22" t="e">
        <f t="shared" si="44"/>
        <v>#REF!</v>
      </c>
      <c r="BJ22" t="e">
        <f t="shared" si="58"/>
        <v>#REF!</v>
      </c>
      <c r="BK22" t="e">
        <f t="shared" si="45"/>
        <v>#REF!</v>
      </c>
      <c r="BL22" t="e">
        <f t="shared" si="17"/>
        <v>#REF!</v>
      </c>
      <c r="BM22" t="e">
        <f t="shared" si="46"/>
        <v>#REF!</v>
      </c>
      <c r="BN22" s="1" t="e">
        <f t="shared" si="18"/>
        <v>#REF!</v>
      </c>
      <c r="BP22" t="e">
        <f t="shared" si="47"/>
        <v>#REF!</v>
      </c>
      <c r="BQ22" t="e">
        <f t="shared" si="59"/>
        <v>#REF!</v>
      </c>
      <c r="BR22" t="e">
        <f t="shared" si="48"/>
        <v>#REF!</v>
      </c>
      <c r="BS22" t="e">
        <f t="shared" si="19"/>
        <v>#REF!</v>
      </c>
      <c r="BT22" t="e">
        <f t="shared" si="49"/>
        <v>#REF!</v>
      </c>
      <c r="BU22" s="1" t="e">
        <f t="shared" si="20"/>
        <v>#REF!</v>
      </c>
    </row>
    <row r="23" spans="2:73" x14ac:dyDescent="0.35">
      <c r="B23" s="1">
        <f>Digitising!B23</f>
        <v>7.9999999999999902</v>
      </c>
      <c r="C23">
        <f>Digitising!G23</f>
        <v>5.4999999999999997E-3</v>
      </c>
      <c r="D23">
        <f t="shared" si="21"/>
        <v>3.9999999999999931E-4</v>
      </c>
      <c r="E23" s="2">
        <f t="shared" si="22"/>
        <v>181.81818181818184</v>
      </c>
      <c r="F23">
        <f t="shared" si="0"/>
        <v>1.2589254117941371E+21</v>
      </c>
      <c r="G23">
        <f t="shared" si="1"/>
        <v>5.0357016471765402E+17</v>
      </c>
      <c r="H23">
        <f t="shared" si="50"/>
        <v>4.1017188516868301E+18</v>
      </c>
      <c r="I23" s="4">
        <f t="shared" si="2"/>
        <v>5.0228000831225333E-2</v>
      </c>
      <c r="J23" s="4"/>
      <c r="L23" t="e">
        <f t="shared" si="23"/>
        <v>#REF!</v>
      </c>
      <c r="M23" t="e">
        <f t="shared" si="51"/>
        <v>#REF!</v>
      </c>
      <c r="N23" t="e">
        <f t="shared" si="24"/>
        <v>#REF!</v>
      </c>
      <c r="O23" t="e">
        <f t="shared" si="3"/>
        <v>#REF!</v>
      </c>
      <c r="P23" t="e">
        <f t="shared" si="25"/>
        <v>#REF!</v>
      </c>
      <c r="Q23" s="1" t="e">
        <f t="shared" si="4"/>
        <v>#REF!</v>
      </c>
      <c r="S23" t="e">
        <f t="shared" si="26"/>
        <v>#REF!</v>
      </c>
      <c r="T23" t="e">
        <f t="shared" si="52"/>
        <v>#REF!</v>
      </c>
      <c r="U23" t="e">
        <f t="shared" si="27"/>
        <v>#REF!</v>
      </c>
      <c r="V23" t="e">
        <f t="shared" si="5"/>
        <v>#REF!</v>
      </c>
      <c r="W23" t="e">
        <f t="shared" si="28"/>
        <v>#REF!</v>
      </c>
      <c r="X23" s="1" t="e">
        <f t="shared" si="6"/>
        <v>#REF!</v>
      </c>
      <c r="Z23" t="e">
        <f t="shared" si="29"/>
        <v>#REF!</v>
      </c>
      <c r="AA23" t="e">
        <f t="shared" si="53"/>
        <v>#REF!</v>
      </c>
      <c r="AB23" t="e">
        <f t="shared" si="30"/>
        <v>#REF!</v>
      </c>
      <c r="AC23" t="e">
        <f t="shared" si="7"/>
        <v>#REF!</v>
      </c>
      <c r="AD23" t="e">
        <f t="shared" si="31"/>
        <v>#REF!</v>
      </c>
      <c r="AE23" s="1" t="e">
        <f t="shared" si="8"/>
        <v>#REF!</v>
      </c>
      <c r="AG23" t="e">
        <f t="shared" si="32"/>
        <v>#REF!</v>
      </c>
      <c r="AH23" t="e">
        <f t="shared" si="54"/>
        <v>#REF!</v>
      </c>
      <c r="AI23" t="e">
        <f t="shared" si="33"/>
        <v>#REF!</v>
      </c>
      <c r="AJ23" t="e">
        <f t="shared" si="9"/>
        <v>#REF!</v>
      </c>
      <c r="AK23" t="e">
        <f t="shared" si="34"/>
        <v>#REF!</v>
      </c>
      <c r="AL23" s="1" t="e">
        <f t="shared" si="10"/>
        <v>#REF!</v>
      </c>
      <c r="AN23" t="e">
        <f t="shared" si="35"/>
        <v>#REF!</v>
      </c>
      <c r="AO23" t="e">
        <f t="shared" si="55"/>
        <v>#REF!</v>
      </c>
      <c r="AP23" t="e">
        <f t="shared" si="36"/>
        <v>#REF!</v>
      </c>
      <c r="AQ23" t="e">
        <f t="shared" si="11"/>
        <v>#REF!</v>
      </c>
      <c r="AR23" t="e">
        <f t="shared" si="37"/>
        <v>#REF!</v>
      </c>
      <c r="AS23" s="1" t="e">
        <f t="shared" si="12"/>
        <v>#REF!</v>
      </c>
      <c r="AU23" t="e">
        <f t="shared" si="38"/>
        <v>#REF!</v>
      </c>
      <c r="AV23" t="e">
        <f t="shared" si="56"/>
        <v>#REF!</v>
      </c>
      <c r="AW23" t="e">
        <f t="shared" si="39"/>
        <v>#REF!</v>
      </c>
      <c r="AX23" t="e">
        <f t="shared" si="13"/>
        <v>#REF!</v>
      </c>
      <c r="AY23" t="e">
        <f t="shared" si="40"/>
        <v>#REF!</v>
      </c>
      <c r="AZ23" s="1" t="e">
        <f t="shared" si="14"/>
        <v>#REF!</v>
      </c>
      <c r="BB23" t="e">
        <f t="shared" si="41"/>
        <v>#REF!</v>
      </c>
      <c r="BC23" t="e">
        <f t="shared" si="57"/>
        <v>#REF!</v>
      </c>
      <c r="BD23" t="e">
        <f t="shared" si="42"/>
        <v>#REF!</v>
      </c>
      <c r="BE23" t="e">
        <f t="shared" si="15"/>
        <v>#REF!</v>
      </c>
      <c r="BF23" t="e">
        <f t="shared" si="43"/>
        <v>#REF!</v>
      </c>
      <c r="BG23" s="1" t="e">
        <f t="shared" si="16"/>
        <v>#REF!</v>
      </c>
      <c r="BI23" t="e">
        <f t="shared" si="44"/>
        <v>#REF!</v>
      </c>
      <c r="BJ23" t="e">
        <f t="shared" si="58"/>
        <v>#REF!</v>
      </c>
      <c r="BK23" t="e">
        <f t="shared" si="45"/>
        <v>#REF!</v>
      </c>
      <c r="BL23" t="e">
        <f t="shared" si="17"/>
        <v>#REF!</v>
      </c>
      <c r="BM23" t="e">
        <f t="shared" si="46"/>
        <v>#REF!</v>
      </c>
      <c r="BN23" s="1" t="e">
        <f t="shared" si="18"/>
        <v>#REF!</v>
      </c>
      <c r="BP23" t="e">
        <f t="shared" si="47"/>
        <v>#REF!</v>
      </c>
      <c r="BQ23" t="e">
        <f t="shared" si="59"/>
        <v>#REF!</v>
      </c>
      <c r="BR23" t="e">
        <f t="shared" si="48"/>
        <v>#REF!</v>
      </c>
      <c r="BS23" t="e">
        <f t="shared" si="19"/>
        <v>#REF!</v>
      </c>
      <c r="BT23" t="e">
        <f t="shared" si="49"/>
        <v>#REF!</v>
      </c>
      <c r="BU23" s="1" t="e">
        <f t="shared" si="20"/>
        <v>#REF!</v>
      </c>
    </row>
    <row r="24" spans="2:73" x14ac:dyDescent="0.35">
      <c r="B24" s="1">
        <f>Digitising!B24</f>
        <v>8.0999999999999908</v>
      </c>
      <c r="C24">
        <f>Digitising!G24</f>
        <v>5.1000000000000004E-3</v>
      </c>
      <c r="D24">
        <f t="shared" si="21"/>
        <v>3.0000000000000079E-4</v>
      </c>
      <c r="E24" s="2">
        <f t="shared" si="22"/>
        <v>196.07843137254901</v>
      </c>
      <c r="F24">
        <f t="shared" si="0"/>
        <v>1.7782794100388777E+21</v>
      </c>
      <c r="G24">
        <f t="shared" si="1"/>
        <v>5.334838230116647E+17</v>
      </c>
      <c r="H24">
        <f t="shared" si="50"/>
        <v>4.635202674698495E+18</v>
      </c>
      <c r="I24" s="4">
        <f t="shared" si="2"/>
        <v>5.6760829353749591E-2</v>
      </c>
      <c r="J24" s="4"/>
      <c r="L24" t="e">
        <f t="shared" si="23"/>
        <v>#REF!</v>
      </c>
      <c r="M24" t="e">
        <f t="shared" si="51"/>
        <v>#REF!</v>
      </c>
      <c r="N24" t="e">
        <f t="shared" si="24"/>
        <v>#REF!</v>
      </c>
      <c r="O24" t="e">
        <f t="shared" si="3"/>
        <v>#REF!</v>
      </c>
      <c r="P24" t="e">
        <f t="shared" si="25"/>
        <v>#REF!</v>
      </c>
      <c r="Q24" s="1" t="e">
        <f t="shared" si="4"/>
        <v>#REF!</v>
      </c>
      <c r="S24" t="e">
        <f t="shared" si="26"/>
        <v>#REF!</v>
      </c>
      <c r="T24" t="e">
        <f t="shared" si="52"/>
        <v>#REF!</v>
      </c>
      <c r="U24" t="e">
        <f t="shared" si="27"/>
        <v>#REF!</v>
      </c>
      <c r="V24" t="e">
        <f t="shared" si="5"/>
        <v>#REF!</v>
      </c>
      <c r="W24" t="e">
        <f t="shared" si="28"/>
        <v>#REF!</v>
      </c>
      <c r="X24" s="1" t="e">
        <f t="shared" si="6"/>
        <v>#REF!</v>
      </c>
      <c r="Z24" t="e">
        <f t="shared" si="29"/>
        <v>#REF!</v>
      </c>
      <c r="AA24" t="e">
        <f t="shared" si="53"/>
        <v>#REF!</v>
      </c>
      <c r="AB24" t="e">
        <f t="shared" si="30"/>
        <v>#REF!</v>
      </c>
      <c r="AC24" t="e">
        <f t="shared" si="7"/>
        <v>#REF!</v>
      </c>
      <c r="AD24" t="e">
        <f t="shared" si="31"/>
        <v>#REF!</v>
      </c>
      <c r="AE24" s="1" t="e">
        <f t="shared" si="8"/>
        <v>#REF!</v>
      </c>
      <c r="AG24" t="e">
        <f t="shared" si="32"/>
        <v>#REF!</v>
      </c>
      <c r="AH24" t="e">
        <f t="shared" si="54"/>
        <v>#REF!</v>
      </c>
      <c r="AI24" t="e">
        <f t="shared" si="33"/>
        <v>#REF!</v>
      </c>
      <c r="AJ24" t="e">
        <f t="shared" si="9"/>
        <v>#REF!</v>
      </c>
      <c r="AK24" t="e">
        <f t="shared" si="34"/>
        <v>#REF!</v>
      </c>
      <c r="AL24" s="1" t="e">
        <f t="shared" si="10"/>
        <v>#REF!</v>
      </c>
      <c r="AN24" t="e">
        <f t="shared" si="35"/>
        <v>#REF!</v>
      </c>
      <c r="AO24" t="e">
        <f t="shared" si="55"/>
        <v>#REF!</v>
      </c>
      <c r="AP24" t="e">
        <f t="shared" si="36"/>
        <v>#REF!</v>
      </c>
      <c r="AQ24" t="e">
        <f t="shared" si="11"/>
        <v>#REF!</v>
      </c>
      <c r="AR24" t="e">
        <f t="shared" si="37"/>
        <v>#REF!</v>
      </c>
      <c r="AS24" s="1" t="e">
        <f t="shared" si="12"/>
        <v>#REF!</v>
      </c>
      <c r="AU24" t="e">
        <f t="shared" si="38"/>
        <v>#REF!</v>
      </c>
      <c r="AV24" t="e">
        <f t="shared" si="56"/>
        <v>#REF!</v>
      </c>
      <c r="AW24" t="e">
        <f t="shared" si="39"/>
        <v>#REF!</v>
      </c>
      <c r="AX24" t="e">
        <f t="shared" si="13"/>
        <v>#REF!</v>
      </c>
      <c r="AY24" t="e">
        <f t="shared" si="40"/>
        <v>#REF!</v>
      </c>
      <c r="AZ24" s="1" t="e">
        <f t="shared" si="14"/>
        <v>#REF!</v>
      </c>
      <c r="BB24" t="e">
        <f t="shared" si="41"/>
        <v>#REF!</v>
      </c>
      <c r="BC24" t="e">
        <f t="shared" si="57"/>
        <v>#REF!</v>
      </c>
      <c r="BD24" t="e">
        <f t="shared" si="42"/>
        <v>#REF!</v>
      </c>
      <c r="BE24" t="e">
        <f t="shared" si="15"/>
        <v>#REF!</v>
      </c>
      <c r="BF24" t="e">
        <f t="shared" si="43"/>
        <v>#REF!</v>
      </c>
      <c r="BG24" s="1" t="e">
        <f t="shared" si="16"/>
        <v>#REF!</v>
      </c>
      <c r="BI24" t="e">
        <f t="shared" si="44"/>
        <v>#REF!</v>
      </c>
      <c r="BJ24" t="e">
        <f t="shared" si="58"/>
        <v>#REF!</v>
      </c>
      <c r="BK24" t="e">
        <f t="shared" si="45"/>
        <v>#REF!</v>
      </c>
      <c r="BL24" t="e">
        <f t="shared" si="17"/>
        <v>#REF!</v>
      </c>
      <c r="BM24" t="e">
        <f t="shared" si="46"/>
        <v>#REF!</v>
      </c>
      <c r="BN24" s="1" t="e">
        <f t="shared" si="18"/>
        <v>#REF!</v>
      </c>
      <c r="BP24" t="e">
        <f t="shared" si="47"/>
        <v>#REF!</v>
      </c>
      <c r="BQ24" t="e">
        <f t="shared" si="59"/>
        <v>#REF!</v>
      </c>
      <c r="BR24" t="e">
        <f t="shared" si="48"/>
        <v>#REF!</v>
      </c>
      <c r="BS24" t="e">
        <f t="shared" si="19"/>
        <v>#REF!</v>
      </c>
      <c r="BT24" t="e">
        <f t="shared" si="49"/>
        <v>#REF!</v>
      </c>
      <c r="BU24" s="1" t="e">
        <f t="shared" si="20"/>
        <v>#REF!</v>
      </c>
    </row>
    <row r="25" spans="2:73" x14ac:dyDescent="0.35">
      <c r="B25" s="1">
        <f>Digitising!B25</f>
        <v>8.1999999999999904</v>
      </c>
      <c r="C25">
        <f>Digitising!G25</f>
        <v>4.7999999999999996E-3</v>
      </c>
      <c r="D25">
        <f t="shared" si="21"/>
        <v>1.9999999999999966E-4</v>
      </c>
      <c r="E25" s="2">
        <f t="shared" si="22"/>
        <v>208.33333333333334</v>
      </c>
      <c r="F25">
        <f t="shared" si="0"/>
        <v>2.5118864315094952E+21</v>
      </c>
      <c r="G25">
        <f t="shared" si="1"/>
        <v>5.0237728630189818E+17</v>
      </c>
      <c r="H25">
        <f t="shared" si="50"/>
        <v>5.1375799610003927E+18</v>
      </c>
      <c r="I25" s="4">
        <f t="shared" si="2"/>
        <v>6.291273972751478E-2</v>
      </c>
      <c r="J25" s="4"/>
      <c r="L25" t="e">
        <f t="shared" si="23"/>
        <v>#REF!</v>
      </c>
      <c r="M25" t="e">
        <f t="shared" si="51"/>
        <v>#REF!</v>
      </c>
      <c r="N25" t="e">
        <f t="shared" si="24"/>
        <v>#REF!</v>
      </c>
      <c r="O25" t="e">
        <f t="shared" si="3"/>
        <v>#REF!</v>
      </c>
      <c r="P25" t="e">
        <f t="shared" si="25"/>
        <v>#REF!</v>
      </c>
      <c r="Q25" s="1" t="e">
        <f t="shared" si="4"/>
        <v>#REF!</v>
      </c>
      <c r="S25" t="e">
        <f t="shared" si="26"/>
        <v>#REF!</v>
      </c>
      <c r="T25" t="e">
        <f t="shared" si="52"/>
        <v>#REF!</v>
      </c>
      <c r="U25" t="e">
        <f t="shared" si="27"/>
        <v>#REF!</v>
      </c>
      <c r="V25" t="e">
        <f t="shared" si="5"/>
        <v>#REF!</v>
      </c>
      <c r="W25" t="e">
        <f t="shared" si="28"/>
        <v>#REF!</v>
      </c>
      <c r="X25" s="1" t="e">
        <f t="shared" si="6"/>
        <v>#REF!</v>
      </c>
      <c r="Z25" t="e">
        <f t="shared" si="29"/>
        <v>#REF!</v>
      </c>
      <c r="AA25" t="e">
        <f t="shared" si="53"/>
        <v>#REF!</v>
      </c>
      <c r="AB25" t="e">
        <f t="shared" si="30"/>
        <v>#REF!</v>
      </c>
      <c r="AC25" t="e">
        <f t="shared" si="7"/>
        <v>#REF!</v>
      </c>
      <c r="AD25" t="e">
        <f t="shared" si="31"/>
        <v>#REF!</v>
      </c>
      <c r="AE25" s="1" t="e">
        <f t="shared" si="8"/>
        <v>#REF!</v>
      </c>
      <c r="AG25" t="e">
        <f t="shared" si="32"/>
        <v>#REF!</v>
      </c>
      <c r="AH25" t="e">
        <f t="shared" si="54"/>
        <v>#REF!</v>
      </c>
      <c r="AI25" t="e">
        <f t="shared" si="33"/>
        <v>#REF!</v>
      </c>
      <c r="AJ25" t="e">
        <f t="shared" si="9"/>
        <v>#REF!</v>
      </c>
      <c r="AK25" t="e">
        <f t="shared" si="34"/>
        <v>#REF!</v>
      </c>
      <c r="AL25" s="1" t="e">
        <f t="shared" si="10"/>
        <v>#REF!</v>
      </c>
      <c r="AN25" t="e">
        <f t="shared" si="35"/>
        <v>#REF!</v>
      </c>
      <c r="AO25" t="e">
        <f t="shared" si="55"/>
        <v>#REF!</v>
      </c>
      <c r="AP25" t="e">
        <f t="shared" si="36"/>
        <v>#REF!</v>
      </c>
      <c r="AQ25" t="e">
        <f t="shared" si="11"/>
        <v>#REF!</v>
      </c>
      <c r="AR25" t="e">
        <f t="shared" si="37"/>
        <v>#REF!</v>
      </c>
      <c r="AS25" s="1" t="e">
        <f t="shared" si="12"/>
        <v>#REF!</v>
      </c>
      <c r="AU25" t="e">
        <f t="shared" si="38"/>
        <v>#REF!</v>
      </c>
      <c r="AV25" t="e">
        <f t="shared" si="56"/>
        <v>#REF!</v>
      </c>
      <c r="AW25" t="e">
        <f t="shared" si="39"/>
        <v>#REF!</v>
      </c>
      <c r="AX25" t="e">
        <f t="shared" si="13"/>
        <v>#REF!</v>
      </c>
      <c r="AY25" t="e">
        <f t="shared" si="40"/>
        <v>#REF!</v>
      </c>
      <c r="AZ25" s="1" t="e">
        <f t="shared" si="14"/>
        <v>#REF!</v>
      </c>
      <c r="BB25" t="e">
        <f t="shared" si="41"/>
        <v>#REF!</v>
      </c>
      <c r="BC25" t="e">
        <f t="shared" si="57"/>
        <v>#REF!</v>
      </c>
      <c r="BD25" t="e">
        <f t="shared" si="42"/>
        <v>#REF!</v>
      </c>
      <c r="BE25" t="e">
        <f t="shared" si="15"/>
        <v>#REF!</v>
      </c>
      <c r="BF25" t="e">
        <f t="shared" si="43"/>
        <v>#REF!</v>
      </c>
      <c r="BG25" s="1" t="e">
        <f t="shared" si="16"/>
        <v>#REF!</v>
      </c>
      <c r="BI25" t="e">
        <f t="shared" si="44"/>
        <v>#REF!</v>
      </c>
      <c r="BJ25" t="e">
        <f t="shared" si="58"/>
        <v>#REF!</v>
      </c>
      <c r="BK25" t="e">
        <f t="shared" si="45"/>
        <v>#REF!</v>
      </c>
      <c r="BL25" t="e">
        <f t="shared" si="17"/>
        <v>#REF!</v>
      </c>
      <c r="BM25" t="e">
        <f t="shared" si="46"/>
        <v>#REF!</v>
      </c>
      <c r="BN25" s="1" t="e">
        <f t="shared" si="18"/>
        <v>#REF!</v>
      </c>
      <c r="BP25" t="e">
        <f t="shared" si="47"/>
        <v>#REF!</v>
      </c>
      <c r="BQ25" t="e">
        <f t="shared" si="59"/>
        <v>#REF!</v>
      </c>
      <c r="BR25" t="e">
        <f t="shared" si="48"/>
        <v>#REF!</v>
      </c>
      <c r="BS25" t="e">
        <f t="shared" si="19"/>
        <v>#REF!</v>
      </c>
      <c r="BT25" t="e">
        <f t="shared" si="49"/>
        <v>#REF!</v>
      </c>
      <c r="BU25" s="1" t="e">
        <f t="shared" si="20"/>
        <v>#REF!</v>
      </c>
    </row>
    <row r="26" spans="2:73" x14ac:dyDescent="0.35">
      <c r="B26" s="1">
        <f>Digitising!B26</f>
        <v>8.2999999999999901</v>
      </c>
      <c r="C26">
        <f>Digitising!G26</f>
        <v>4.5999999999999999E-3</v>
      </c>
      <c r="D26">
        <f t="shared" si="21"/>
        <v>4.0000000000000018E-4</v>
      </c>
      <c r="E26" s="2">
        <f t="shared" si="22"/>
        <v>217.39130434782609</v>
      </c>
      <c r="F26">
        <f t="shared" si="0"/>
        <v>3.548133892335629E+21</v>
      </c>
      <c r="G26">
        <f t="shared" si="1"/>
        <v>1.4192535569342523E+18</v>
      </c>
      <c r="H26">
        <f t="shared" si="50"/>
        <v>6.5568335179346452E+18</v>
      </c>
      <c r="I26" s="4">
        <f t="shared" si="2"/>
        <v>8.029234847570986E-2</v>
      </c>
      <c r="J26" s="4"/>
      <c r="L26" t="e">
        <f t="shared" si="23"/>
        <v>#REF!</v>
      </c>
      <c r="M26" t="e">
        <f t="shared" si="51"/>
        <v>#REF!</v>
      </c>
      <c r="N26" t="e">
        <f t="shared" si="24"/>
        <v>#REF!</v>
      </c>
      <c r="O26" t="e">
        <f t="shared" si="3"/>
        <v>#REF!</v>
      </c>
      <c r="P26" t="e">
        <f t="shared" si="25"/>
        <v>#REF!</v>
      </c>
      <c r="Q26" s="1" t="e">
        <f t="shared" si="4"/>
        <v>#REF!</v>
      </c>
      <c r="S26" t="e">
        <f t="shared" si="26"/>
        <v>#REF!</v>
      </c>
      <c r="T26" t="e">
        <f t="shared" si="52"/>
        <v>#REF!</v>
      </c>
      <c r="U26" t="e">
        <f t="shared" si="27"/>
        <v>#REF!</v>
      </c>
      <c r="V26" t="e">
        <f t="shared" si="5"/>
        <v>#REF!</v>
      </c>
      <c r="W26" t="e">
        <f t="shared" si="28"/>
        <v>#REF!</v>
      </c>
      <c r="X26" s="1" t="e">
        <f t="shared" si="6"/>
        <v>#REF!</v>
      </c>
      <c r="Z26" t="e">
        <f t="shared" si="29"/>
        <v>#REF!</v>
      </c>
      <c r="AA26" t="e">
        <f t="shared" si="53"/>
        <v>#REF!</v>
      </c>
      <c r="AB26" t="e">
        <f t="shared" si="30"/>
        <v>#REF!</v>
      </c>
      <c r="AC26" t="e">
        <f t="shared" si="7"/>
        <v>#REF!</v>
      </c>
      <c r="AD26" t="e">
        <f t="shared" si="31"/>
        <v>#REF!</v>
      </c>
      <c r="AE26" s="1" t="e">
        <f t="shared" si="8"/>
        <v>#REF!</v>
      </c>
      <c r="AG26" t="e">
        <f t="shared" si="32"/>
        <v>#REF!</v>
      </c>
      <c r="AH26" t="e">
        <f t="shared" si="54"/>
        <v>#REF!</v>
      </c>
      <c r="AI26" t="e">
        <f t="shared" si="33"/>
        <v>#REF!</v>
      </c>
      <c r="AJ26" t="e">
        <f t="shared" si="9"/>
        <v>#REF!</v>
      </c>
      <c r="AK26" t="e">
        <f t="shared" si="34"/>
        <v>#REF!</v>
      </c>
      <c r="AL26" s="1" t="e">
        <f t="shared" si="10"/>
        <v>#REF!</v>
      </c>
      <c r="AN26" t="e">
        <f t="shared" si="35"/>
        <v>#REF!</v>
      </c>
      <c r="AO26" t="e">
        <f t="shared" si="55"/>
        <v>#REF!</v>
      </c>
      <c r="AP26" t="e">
        <f t="shared" si="36"/>
        <v>#REF!</v>
      </c>
      <c r="AQ26" t="e">
        <f t="shared" si="11"/>
        <v>#REF!</v>
      </c>
      <c r="AR26" t="e">
        <f t="shared" si="37"/>
        <v>#REF!</v>
      </c>
      <c r="AS26" s="1" t="e">
        <f t="shared" si="12"/>
        <v>#REF!</v>
      </c>
      <c r="AU26" t="e">
        <f t="shared" si="38"/>
        <v>#REF!</v>
      </c>
      <c r="AV26" t="e">
        <f t="shared" si="56"/>
        <v>#REF!</v>
      </c>
      <c r="AW26" t="e">
        <f t="shared" si="39"/>
        <v>#REF!</v>
      </c>
      <c r="AX26" t="e">
        <f t="shared" si="13"/>
        <v>#REF!</v>
      </c>
      <c r="AY26" t="e">
        <f t="shared" si="40"/>
        <v>#REF!</v>
      </c>
      <c r="AZ26" s="1" t="e">
        <f t="shared" si="14"/>
        <v>#REF!</v>
      </c>
      <c r="BB26" t="e">
        <f t="shared" si="41"/>
        <v>#REF!</v>
      </c>
      <c r="BC26" t="e">
        <f t="shared" si="57"/>
        <v>#REF!</v>
      </c>
      <c r="BD26" t="e">
        <f t="shared" si="42"/>
        <v>#REF!</v>
      </c>
      <c r="BE26" t="e">
        <f t="shared" si="15"/>
        <v>#REF!</v>
      </c>
      <c r="BF26" t="e">
        <f t="shared" si="43"/>
        <v>#REF!</v>
      </c>
      <c r="BG26" s="1" t="e">
        <f t="shared" si="16"/>
        <v>#REF!</v>
      </c>
      <c r="BI26" t="e">
        <f t="shared" si="44"/>
        <v>#REF!</v>
      </c>
      <c r="BJ26" t="e">
        <f t="shared" si="58"/>
        <v>#REF!</v>
      </c>
      <c r="BK26" t="e">
        <f t="shared" si="45"/>
        <v>#REF!</v>
      </c>
      <c r="BL26" t="e">
        <f t="shared" si="17"/>
        <v>#REF!</v>
      </c>
      <c r="BM26" t="e">
        <f t="shared" si="46"/>
        <v>#REF!</v>
      </c>
      <c r="BN26" s="1" t="e">
        <f t="shared" si="18"/>
        <v>#REF!</v>
      </c>
      <c r="BP26" t="e">
        <f t="shared" si="47"/>
        <v>#REF!</v>
      </c>
      <c r="BQ26" t="e">
        <f t="shared" si="59"/>
        <v>#REF!</v>
      </c>
      <c r="BR26" t="e">
        <f t="shared" si="48"/>
        <v>#REF!</v>
      </c>
      <c r="BS26" t="e">
        <f t="shared" si="19"/>
        <v>#REF!</v>
      </c>
      <c r="BT26" t="e">
        <f t="shared" si="49"/>
        <v>#REF!</v>
      </c>
      <c r="BU26" s="1" t="e">
        <f t="shared" si="20"/>
        <v>#REF!</v>
      </c>
    </row>
    <row r="27" spans="2:73" x14ac:dyDescent="0.35">
      <c r="B27" s="1">
        <f>Digitising!B27</f>
        <v>8.3999999999999897</v>
      </c>
      <c r="C27">
        <f>Digitising!G27</f>
        <v>4.1999999999999997E-3</v>
      </c>
      <c r="D27">
        <f t="shared" si="21"/>
        <v>5.9999999999999984E-4</v>
      </c>
      <c r="E27" s="2">
        <f t="shared" si="22"/>
        <v>238.0952380952381</v>
      </c>
      <c r="F27">
        <f t="shared" si="0"/>
        <v>5.0118723362725382E+21</v>
      </c>
      <c r="G27">
        <f t="shared" si="1"/>
        <v>3.007123401763522E+18</v>
      </c>
      <c r="H27">
        <f t="shared" si="50"/>
        <v>9.5639569196981678E+18</v>
      </c>
      <c r="I27" s="4">
        <f t="shared" si="2"/>
        <v>0.11711637327722924</v>
      </c>
      <c r="J27" s="4"/>
      <c r="L27" t="e">
        <f t="shared" si="23"/>
        <v>#REF!</v>
      </c>
      <c r="M27" t="e">
        <f t="shared" si="51"/>
        <v>#REF!</v>
      </c>
      <c r="N27" t="e">
        <f t="shared" si="24"/>
        <v>#REF!</v>
      </c>
      <c r="O27" t="e">
        <f t="shared" si="3"/>
        <v>#REF!</v>
      </c>
      <c r="P27" t="e">
        <f t="shared" si="25"/>
        <v>#REF!</v>
      </c>
      <c r="Q27" s="1" t="e">
        <f t="shared" si="4"/>
        <v>#REF!</v>
      </c>
      <c r="S27" t="e">
        <f t="shared" si="26"/>
        <v>#REF!</v>
      </c>
      <c r="T27" t="e">
        <f t="shared" si="52"/>
        <v>#REF!</v>
      </c>
      <c r="U27" t="e">
        <f t="shared" si="27"/>
        <v>#REF!</v>
      </c>
      <c r="V27" t="e">
        <f t="shared" si="5"/>
        <v>#REF!</v>
      </c>
      <c r="W27" t="e">
        <f t="shared" si="28"/>
        <v>#REF!</v>
      </c>
      <c r="X27" s="1" t="e">
        <f t="shared" si="6"/>
        <v>#REF!</v>
      </c>
      <c r="Z27" t="e">
        <f t="shared" si="29"/>
        <v>#REF!</v>
      </c>
      <c r="AA27" t="e">
        <f t="shared" si="53"/>
        <v>#REF!</v>
      </c>
      <c r="AB27" t="e">
        <f t="shared" si="30"/>
        <v>#REF!</v>
      </c>
      <c r="AC27" t="e">
        <f t="shared" si="7"/>
        <v>#REF!</v>
      </c>
      <c r="AD27" t="e">
        <f t="shared" si="31"/>
        <v>#REF!</v>
      </c>
      <c r="AE27" s="1" t="e">
        <f t="shared" si="8"/>
        <v>#REF!</v>
      </c>
      <c r="AG27" t="e">
        <f t="shared" si="32"/>
        <v>#REF!</v>
      </c>
      <c r="AH27" t="e">
        <f t="shared" si="54"/>
        <v>#REF!</v>
      </c>
      <c r="AI27" t="e">
        <f t="shared" si="33"/>
        <v>#REF!</v>
      </c>
      <c r="AJ27" t="e">
        <f t="shared" si="9"/>
        <v>#REF!</v>
      </c>
      <c r="AK27" t="e">
        <f t="shared" si="34"/>
        <v>#REF!</v>
      </c>
      <c r="AL27" s="1" t="e">
        <f t="shared" si="10"/>
        <v>#REF!</v>
      </c>
      <c r="AN27" t="e">
        <f t="shared" si="35"/>
        <v>#REF!</v>
      </c>
      <c r="AO27" t="e">
        <f t="shared" si="55"/>
        <v>#REF!</v>
      </c>
      <c r="AP27" t="e">
        <f t="shared" si="36"/>
        <v>#REF!</v>
      </c>
      <c r="AQ27" t="e">
        <f t="shared" si="11"/>
        <v>#REF!</v>
      </c>
      <c r="AR27" t="e">
        <f t="shared" si="37"/>
        <v>#REF!</v>
      </c>
      <c r="AS27" s="1" t="e">
        <f t="shared" si="12"/>
        <v>#REF!</v>
      </c>
      <c r="AU27" t="e">
        <f t="shared" si="38"/>
        <v>#REF!</v>
      </c>
      <c r="AV27" t="e">
        <f t="shared" si="56"/>
        <v>#REF!</v>
      </c>
      <c r="AW27" t="e">
        <f t="shared" si="39"/>
        <v>#REF!</v>
      </c>
      <c r="AX27" t="e">
        <f t="shared" si="13"/>
        <v>#REF!</v>
      </c>
      <c r="AY27" t="e">
        <f t="shared" si="40"/>
        <v>#REF!</v>
      </c>
      <c r="AZ27" s="1" t="e">
        <f t="shared" si="14"/>
        <v>#REF!</v>
      </c>
      <c r="BB27" t="e">
        <f t="shared" si="41"/>
        <v>#REF!</v>
      </c>
      <c r="BC27" t="e">
        <f t="shared" si="57"/>
        <v>#REF!</v>
      </c>
      <c r="BD27" t="e">
        <f t="shared" si="42"/>
        <v>#REF!</v>
      </c>
      <c r="BE27" t="e">
        <f t="shared" si="15"/>
        <v>#REF!</v>
      </c>
      <c r="BF27" t="e">
        <f t="shared" si="43"/>
        <v>#REF!</v>
      </c>
      <c r="BG27" s="1" t="e">
        <f t="shared" si="16"/>
        <v>#REF!</v>
      </c>
      <c r="BI27" t="e">
        <f t="shared" si="44"/>
        <v>#REF!</v>
      </c>
      <c r="BJ27" t="e">
        <f t="shared" si="58"/>
        <v>#REF!</v>
      </c>
      <c r="BK27" t="e">
        <f t="shared" si="45"/>
        <v>#REF!</v>
      </c>
      <c r="BL27" t="e">
        <f t="shared" si="17"/>
        <v>#REF!</v>
      </c>
      <c r="BM27" t="e">
        <f t="shared" si="46"/>
        <v>#REF!</v>
      </c>
      <c r="BN27" s="1" t="e">
        <f t="shared" si="18"/>
        <v>#REF!</v>
      </c>
      <c r="BP27" t="e">
        <f t="shared" si="47"/>
        <v>#REF!</v>
      </c>
      <c r="BQ27" t="e">
        <f t="shared" si="59"/>
        <v>#REF!</v>
      </c>
      <c r="BR27" t="e">
        <f t="shared" si="48"/>
        <v>#REF!</v>
      </c>
      <c r="BS27" t="e">
        <f t="shared" si="19"/>
        <v>#REF!</v>
      </c>
      <c r="BT27" t="e">
        <f t="shared" si="49"/>
        <v>#REF!</v>
      </c>
      <c r="BU27" s="1" t="e">
        <f t="shared" si="20"/>
        <v>#REF!</v>
      </c>
    </row>
    <row r="28" spans="2:73" x14ac:dyDescent="0.35">
      <c r="B28" s="1">
        <f>Digitising!B28</f>
        <v>8.4999999999999893</v>
      </c>
      <c r="C28">
        <f>Digitising!G28</f>
        <v>3.5999999999999999E-3</v>
      </c>
      <c r="D28">
        <f t="shared" si="21"/>
        <v>5.9999999999999984E-4</v>
      </c>
      <c r="E28" s="2">
        <f t="shared" si="22"/>
        <v>277.77777777777777</v>
      </c>
      <c r="F28">
        <f t="shared" si="0"/>
        <v>7.0794578438411591E+21</v>
      </c>
      <c r="G28">
        <f t="shared" si="1"/>
        <v>4.2476747063046943E+18</v>
      </c>
      <c r="H28">
        <f t="shared" si="50"/>
        <v>1.3811631626002862E+19</v>
      </c>
      <c r="I28" s="4">
        <f t="shared" si="2"/>
        <v>0.16913169085349508</v>
      </c>
      <c r="J28" s="4"/>
      <c r="L28" t="e">
        <f t="shared" si="23"/>
        <v>#REF!</v>
      </c>
      <c r="M28" t="e">
        <f t="shared" si="51"/>
        <v>#REF!</v>
      </c>
      <c r="N28" t="e">
        <f t="shared" si="24"/>
        <v>#REF!</v>
      </c>
      <c r="O28" t="e">
        <f t="shared" si="3"/>
        <v>#REF!</v>
      </c>
      <c r="P28" t="e">
        <f t="shared" si="25"/>
        <v>#REF!</v>
      </c>
      <c r="Q28" s="1" t="e">
        <f t="shared" si="4"/>
        <v>#REF!</v>
      </c>
      <c r="S28" t="e">
        <f t="shared" si="26"/>
        <v>#REF!</v>
      </c>
      <c r="T28" t="e">
        <f t="shared" si="52"/>
        <v>#REF!</v>
      </c>
      <c r="U28" t="e">
        <f t="shared" si="27"/>
        <v>#REF!</v>
      </c>
      <c r="V28" t="e">
        <f t="shared" si="5"/>
        <v>#REF!</v>
      </c>
      <c r="W28" t="e">
        <f t="shared" si="28"/>
        <v>#REF!</v>
      </c>
      <c r="X28" s="1" t="e">
        <f t="shared" si="6"/>
        <v>#REF!</v>
      </c>
      <c r="Z28" t="e">
        <f t="shared" si="29"/>
        <v>#REF!</v>
      </c>
      <c r="AA28" t="e">
        <f t="shared" si="53"/>
        <v>#REF!</v>
      </c>
      <c r="AB28" t="e">
        <f t="shared" si="30"/>
        <v>#REF!</v>
      </c>
      <c r="AC28" t="e">
        <f t="shared" si="7"/>
        <v>#REF!</v>
      </c>
      <c r="AD28" t="e">
        <f t="shared" si="31"/>
        <v>#REF!</v>
      </c>
      <c r="AE28" s="1" t="e">
        <f t="shared" si="8"/>
        <v>#REF!</v>
      </c>
      <c r="AG28" t="e">
        <f t="shared" si="32"/>
        <v>#REF!</v>
      </c>
      <c r="AH28" t="e">
        <f t="shared" si="54"/>
        <v>#REF!</v>
      </c>
      <c r="AI28" t="e">
        <f t="shared" si="33"/>
        <v>#REF!</v>
      </c>
      <c r="AJ28" t="e">
        <f t="shared" si="9"/>
        <v>#REF!</v>
      </c>
      <c r="AK28" t="e">
        <f t="shared" si="34"/>
        <v>#REF!</v>
      </c>
      <c r="AL28" s="1" t="e">
        <f t="shared" si="10"/>
        <v>#REF!</v>
      </c>
      <c r="AN28" t="e">
        <f t="shared" si="35"/>
        <v>#REF!</v>
      </c>
      <c r="AO28" t="e">
        <f t="shared" si="55"/>
        <v>#REF!</v>
      </c>
      <c r="AP28" t="e">
        <f t="shared" si="36"/>
        <v>#REF!</v>
      </c>
      <c r="AQ28" t="e">
        <f t="shared" si="11"/>
        <v>#REF!</v>
      </c>
      <c r="AR28" t="e">
        <f t="shared" si="37"/>
        <v>#REF!</v>
      </c>
      <c r="AS28" s="1" t="e">
        <f t="shared" si="12"/>
        <v>#REF!</v>
      </c>
      <c r="AU28" t="e">
        <f t="shared" si="38"/>
        <v>#REF!</v>
      </c>
      <c r="AV28" t="e">
        <f t="shared" si="56"/>
        <v>#REF!</v>
      </c>
      <c r="AW28" t="e">
        <f t="shared" si="39"/>
        <v>#REF!</v>
      </c>
      <c r="AX28" t="e">
        <f t="shared" si="13"/>
        <v>#REF!</v>
      </c>
      <c r="AY28" t="e">
        <f t="shared" si="40"/>
        <v>#REF!</v>
      </c>
      <c r="AZ28" s="1" t="e">
        <f t="shared" si="14"/>
        <v>#REF!</v>
      </c>
      <c r="BB28" t="e">
        <f t="shared" si="41"/>
        <v>#REF!</v>
      </c>
      <c r="BC28" t="e">
        <f t="shared" si="57"/>
        <v>#REF!</v>
      </c>
      <c r="BD28" t="e">
        <f t="shared" si="42"/>
        <v>#REF!</v>
      </c>
      <c r="BE28" t="e">
        <f t="shared" si="15"/>
        <v>#REF!</v>
      </c>
      <c r="BF28" t="e">
        <f t="shared" si="43"/>
        <v>#REF!</v>
      </c>
      <c r="BG28" s="1" t="e">
        <f t="shared" si="16"/>
        <v>#REF!</v>
      </c>
      <c r="BI28" t="e">
        <f t="shared" si="44"/>
        <v>#REF!</v>
      </c>
      <c r="BJ28" t="e">
        <f t="shared" si="58"/>
        <v>#REF!</v>
      </c>
      <c r="BK28" t="e">
        <f t="shared" si="45"/>
        <v>#REF!</v>
      </c>
      <c r="BL28" t="e">
        <f t="shared" si="17"/>
        <v>#REF!</v>
      </c>
      <c r="BM28" t="e">
        <f t="shared" si="46"/>
        <v>#REF!</v>
      </c>
      <c r="BN28" s="1" t="e">
        <f t="shared" si="18"/>
        <v>#REF!</v>
      </c>
      <c r="BP28" t="e">
        <f t="shared" si="47"/>
        <v>#REF!</v>
      </c>
      <c r="BQ28" t="e">
        <f t="shared" si="59"/>
        <v>#REF!</v>
      </c>
      <c r="BR28" t="e">
        <f t="shared" si="48"/>
        <v>#REF!</v>
      </c>
      <c r="BS28" t="e">
        <f t="shared" si="19"/>
        <v>#REF!</v>
      </c>
      <c r="BT28" t="e">
        <f t="shared" si="49"/>
        <v>#REF!</v>
      </c>
      <c r="BU28" s="1" t="e">
        <f t="shared" si="20"/>
        <v>#REF!</v>
      </c>
    </row>
    <row r="29" spans="2:73" x14ac:dyDescent="0.35">
      <c r="B29" s="1">
        <f>Digitising!B29</f>
        <v>8.5999999999999908</v>
      </c>
      <c r="C29">
        <f>Digitising!G29</f>
        <v>3.0000000000000001E-3</v>
      </c>
      <c r="D29">
        <f t="shared" si="21"/>
        <v>7.9999999999999993E-4</v>
      </c>
      <c r="E29" s="2">
        <f t="shared" si="22"/>
        <v>333.33333333333331</v>
      </c>
      <c r="F29">
        <f t="shared" si="0"/>
        <v>9.9999999999997462E+21</v>
      </c>
      <c r="G29">
        <f t="shared" si="1"/>
        <v>7.9999999999997962E+18</v>
      </c>
      <c r="H29">
        <f t="shared" si="50"/>
        <v>2.1811631626002657E+19</v>
      </c>
      <c r="I29" s="4">
        <f t="shared" si="2"/>
        <v>0.26709647614943083</v>
      </c>
      <c r="J29" s="4"/>
      <c r="L29" t="e">
        <f t="shared" si="23"/>
        <v>#REF!</v>
      </c>
      <c r="M29" t="e">
        <f t="shared" si="51"/>
        <v>#REF!</v>
      </c>
      <c r="N29" t="e">
        <f t="shared" si="24"/>
        <v>#REF!</v>
      </c>
      <c r="O29" t="e">
        <f t="shared" si="3"/>
        <v>#REF!</v>
      </c>
      <c r="P29" t="e">
        <f t="shared" si="25"/>
        <v>#REF!</v>
      </c>
      <c r="Q29" s="1" t="e">
        <f t="shared" si="4"/>
        <v>#REF!</v>
      </c>
      <c r="S29" t="e">
        <f t="shared" si="26"/>
        <v>#REF!</v>
      </c>
      <c r="T29" t="e">
        <f t="shared" si="52"/>
        <v>#REF!</v>
      </c>
      <c r="U29" t="e">
        <f t="shared" si="27"/>
        <v>#REF!</v>
      </c>
      <c r="V29" t="e">
        <f t="shared" si="5"/>
        <v>#REF!</v>
      </c>
      <c r="W29" t="e">
        <f t="shared" si="28"/>
        <v>#REF!</v>
      </c>
      <c r="X29" s="1" t="e">
        <f t="shared" si="6"/>
        <v>#REF!</v>
      </c>
      <c r="Z29" t="e">
        <f t="shared" si="29"/>
        <v>#REF!</v>
      </c>
      <c r="AA29" t="e">
        <f t="shared" si="53"/>
        <v>#REF!</v>
      </c>
      <c r="AB29" t="e">
        <f t="shared" si="30"/>
        <v>#REF!</v>
      </c>
      <c r="AC29" t="e">
        <f t="shared" si="7"/>
        <v>#REF!</v>
      </c>
      <c r="AD29" t="e">
        <f t="shared" si="31"/>
        <v>#REF!</v>
      </c>
      <c r="AE29" s="1" t="e">
        <f t="shared" si="8"/>
        <v>#REF!</v>
      </c>
      <c r="AG29" t="e">
        <f t="shared" si="32"/>
        <v>#REF!</v>
      </c>
      <c r="AH29" t="e">
        <f t="shared" si="54"/>
        <v>#REF!</v>
      </c>
      <c r="AI29" t="e">
        <f t="shared" si="33"/>
        <v>#REF!</v>
      </c>
      <c r="AJ29" t="e">
        <f t="shared" si="9"/>
        <v>#REF!</v>
      </c>
      <c r="AK29" t="e">
        <f t="shared" si="34"/>
        <v>#REF!</v>
      </c>
      <c r="AL29" s="1" t="e">
        <f t="shared" si="10"/>
        <v>#REF!</v>
      </c>
      <c r="AN29" t="e">
        <f t="shared" si="35"/>
        <v>#REF!</v>
      </c>
      <c r="AO29" t="e">
        <f t="shared" si="55"/>
        <v>#REF!</v>
      </c>
      <c r="AP29" t="e">
        <f t="shared" si="36"/>
        <v>#REF!</v>
      </c>
      <c r="AQ29" t="e">
        <f t="shared" si="11"/>
        <v>#REF!</v>
      </c>
      <c r="AR29" t="e">
        <f t="shared" si="37"/>
        <v>#REF!</v>
      </c>
      <c r="AS29" s="1" t="e">
        <f t="shared" si="12"/>
        <v>#REF!</v>
      </c>
      <c r="AU29" t="e">
        <f t="shared" si="38"/>
        <v>#REF!</v>
      </c>
      <c r="AV29" t="e">
        <f t="shared" si="56"/>
        <v>#REF!</v>
      </c>
      <c r="AW29" t="e">
        <f t="shared" si="39"/>
        <v>#REF!</v>
      </c>
      <c r="AX29" t="e">
        <f t="shared" si="13"/>
        <v>#REF!</v>
      </c>
      <c r="AY29" t="e">
        <f t="shared" si="40"/>
        <v>#REF!</v>
      </c>
      <c r="AZ29" s="1" t="e">
        <f t="shared" si="14"/>
        <v>#REF!</v>
      </c>
      <c r="BB29" t="e">
        <f t="shared" si="41"/>
        <v>#REF!</v>
      </c>
      <c r="BC29" t="e">
        <f t="shared" si="57"/>
        <v>#REF!</v>
      </c>
      <c r="BD29" t="e">
        <f t="shared" si="42"/>
        <v>#REF!</v>
      </c>
      <c r="BE29" t="e">
        <f t="shared" si="15"/>
        <v>#REF!</v>
      </c>
      <c r="BF29" t="e">
        <f t="shared" si="43"/>
        <v>#REF!</v>
      </c>
      <c r="BG29" s="1" t="e">
        <f t="shared" si="16"/>
        <v>#REF!</v>
      </c>
      <c r="BI29" t="e">
        <f t="shared" si="44"/>
        <v>#REF!</v>
      </c>
      <c r="BJ29" t="e">
        <f t="shared" si="58"/>
        <v>#REF!</v>
      </c>
      <c r="BK29" t="e">
        <f t="shared" si="45"/>
        <v>#REF!</v>
      </c>
      <c r="BL29" t="e">
        <f t="shared" si="17"/>
        <v>#REF!</v>
      </c>
      <c r="BM29" t="e">
        <f t="shared" si="46"/>
        <v>#REF!</v>
      </c>
      <c r="BN29" s="1" t="e">
        <f t="shared" si="18"/>
        <v>#REF!</v>
      </c>
      <c r="BP29" t="e">
        <f t="shared" si="47"/>
        <v>#REF!</v>
      </c>
      <c r="BQ29" t="e">
        <f t="shared" si="59"/>
        <v>#REF!</v>
      </c>
      <c r="BR29" t="e">
        <f t="shared" si="48"/>
        <v>#REF!</v>
      </c>
      <c r="BS29" t="e">
        <f t="shared" si="19"/>
        <v>#REF!</v>
      </c>
      <c r="BT29" t="e">
        <f t="shared" si="49"/>
        <v>#REF!</v>
      </c>
      <c r="BU29" s="1" t="e">
        <f t="shared" si="20"/>
        <v>#REF!</v>
      </c>
    </row>
    <row r="30" spans="2:73" x14ac:dyDescent="0.35">
      <c r="B30" s="1">
        <f>Digitising!B30</f>
        <v>8.6999999999999904</v>
      </c>
      <c r="C30">
        <f>Digitising!G30</f>
        <v>2.2000000000000001E-3</v>
      </c>
      <c r="D30">
        <f t="shared" si="21"/>
        <v>6.0000000000000006E-4</v>
      </c>
      <c r="E30" s="2">
        <f t="shared" si="22"/>
        <v>454.5454545454545</v>
      </c>
      <c r="F30">
        <f t="shared" si="0"/>
        <v>1.4125375446227064E+22</v>
      </c>
      <c r="G30">
        <f t="shared" si="1"/>
        <v>8.4752252677362391E+18</v>
      </c>
      <c r="H30">
        <f t="shared" si="50"/>
        <v>3.0286856893738897E+19</v>
      </c>
      <c r="I30" s="4">
        <f t="shared" si="2"/>
        <v>0.37088067911049227</v>
      </c>
      <c r="J30" s="4"/>
      <c r="L30" t="e">
        <f t="shared" si="23"/>
        <v>#REF!</v>
      </c>
      <c r="M30" t="e">
        <f t="shared" si="51"/>
        <v>#REF!</v>
      </c>
      <c r="N30" t="e">
        <f t="shared" si="24"/>
        <v>#REF!</v>
      </c>
      <c r="O30" t="e">
        <f t="shared" si="3"/>
        <v>#REF!</v>
      </c>
      <c r="P30" t="e">
        <f t="shared" si="25"/>
        <v>#REF!</v>
      </c>
      <c r="Q30" s="1" t="e">
        <f t="shared" si="4"/>
        <v>#REF!</v>
      </c>
      <c r="S30" t="e">
        <f t="shared" si="26"/>
        <v>#REF!</v>
      </c>
      <c r="T30" t="e">
        <f t="shared" si="52"/>
        <v>#REF!</v>
      </c>
      <c r="U30" t="e">
        <f t="shared" si="27"/>
        <v>#REF!</v>
      </c>
      <c r="V30" t="e">
        <f t="shared" si="5"/>
        <v>#REF!</v>
      </c>
      <c r="W30" t="e">
        <f t="shared" si="28"/>
        <v>#REF!</v>
      </c>
      <c r="X30" s="1" t="e">
        <f t="shared" si="6"/>
        <v>#REF!</v>
      </c>
      <c r="Z30" t="e">
        <f t="shared" si="29"/>
        <v>#REF!</v>
      </c>
      <c r="AA30" t="e">
        <f t="shared" si="53"/>
        <v>#REF!</v>
      </c>
      <c r="AB30" t="e">
        <f t="shared" si="30"/>
        <v>#REF!</v>
      </c>
      <c r="AC30" t="e">
        <f t="shared" si="7"/>
        <v>#REF!</v>
      </c>
      <c r="AD30" t="e">
        <f t="shared" si="31"/>
        <v>#REF!</v>
      </c>
      <c r="AE30" s="1" t="e">
        <f t="shared" si="8"/>
        <v>#REF!</v>
      </c>
      <c r="AG30" t="e">
        <f t="shared" si="32"/>
        <v>#REF!</v>
      </c>
      <c r="AH30" t="e">
        <f t="shared" si="54"/>
        <v>#REF!</v>
      </c>
      <c r="AI30" t="e">
        <f t="shared" si="33"/>
        <v>#REF!</v>
      </c>
      <c r="AJ30" t="e">
        <f t="shared" si="9"/>
        <v>#REF!</v>
      </c>
      <c r="AK30" t="e">
        <f t="shared" si="34"/>
        <v>#REF!</v>
      </c>
      <c r="AL30" s="1" t="e">
        <f t="shared" si="10"/>
        <v>#REF!</v>
      </c>
      <c r="AN30" t="e">
        <f t="shared" si="35"/>
        <v>#REF!</v>
      </c>
      <c r="AO30" t="e">
        <f t="shared" si="55"/>
        <v>#REF!</v>
      </c>
      <c r="AP30" t="e">
        <f t="shared" si="36"/>
        <v>#REF!</v>
      </c>
      <c r="AQ30" t="e">
        <f t="shared" si="11"/>
        <v>#REF!</v>
      </c>
      <c r="AR30" t="e">
        <f t="shared" si="37"/>
        <v>#REF!</v>
      </c>
      <c r="AS30" s="1" t="e">
        <f t="shared" si="12"/>
        <v>#REF!</v>
      </c>
      <c r="AU30" t="e">
        <f t="shared" si="38"/>
        <v>#REF!</v>
      </c>
      <c r="AV30" t="e">
        <f t="shared" si="56"/>
        <v>#REF!</v>
      </c>
      <c r="AW30" t="e">
        <f t="shared" si="39"/>
        <v>#REF!</v>
      </c>
      <c r="AX30" t="e">
        <f t="shared" si="13"/>
        <v>#REF!</v>
      </c>
      <c r="AY30" t="e">
        <f t="shared" si="40"/>
        <v>#REF!</v>
      </c>
      <c r="AZ30" s="1" t="e">
        <f t="shared" si="14"/>
        <v>#REF!</v>
      </c>
      <c r="BB30" t="e">
        <f t="shared" si="41"/>
        <v>#REF!</v>
      </c>
      <c r="BC30" t="e">
        <f t="shared" si="57"/>
        <v>#REF!</v>
      </c>
      <c r="BD30" t="e">
        <f t="shared" si="42"/>
        <v>#REF!</v>
      </c>
      <c r="BE30" t="e">
        <f t="shared" si="15"/>
        <v>#REF!</v>
      </c>
      <c r="BF30" t="e">
        <f t="shared" si="43"/>
        <v>#REF!</v>
      </c>
      <c r="BG30" s="1" t="e">
        <f t="shared" si="16"/>
        <v>#REF!</v>
      </c>
      <c r="BI30" t="e">
        <f t="shared" si="44"/>
        <v>#REF!</v>
      </c>
      <c r="BJ30" t="e">
        <f t="shared" si="58"/>
        <v>#REF!</v>
      </c>
      <c r="BK30" t="e">
        <f t="shared" si="45"/>
        <v>#REF!</v>
      </c>
      <c r="BL30" t="e">
        <f t="shared" si="17"/>
        <v>#REF!</v>
      </c>
      <c r="BM30" t="e">
        <f t="shared" si="46"/>
        <v>#REF!</v>
      </c>
      <c r="BN30" s="1" t="e">
        <f t="shared" si="18"/>
        <v>#REF!</v>
      </c>
      <c r="BP30" t="e">
        <f t="shared" si="47"/>
        <v>#REF!</v>
      </c>
      <c r="BQ30" t="e">
        <f t="shared" si="59"/>
        <v>#REF!</v>
      </c>
      <c r="BR30" t="e">
        <f t="shared" si="48"/>
        <v>#REF!</v>
      </c>
      <c r="BS30" t="e">
        <f t="shared" si="19"/>
        <v>#REF!</v>
      </c>
      <c r="BT30" t="e">
        <f t="shared" si="49"/>
        <v>#REF!</v>
      </c>
      <c r="BU30" s="1" t="e">
        <f t="shared" si="20"/>
        <v>#REF!</v>
      </c>
    </row>
    <row r="31" spans="2:73" x14ac:dyDescent="0.35">
      <c r="B31" s="1">
        <f>Digitising!B31</f>
        <v>8.7999999999999901</v>
      </c>
      <c r="C31">
        <f>Digitising!G31</f>
        <v>1.6000000000000001E-3</v>
      </c>
      <c r="D31">
        <f t="shared" si="21"/>
        <v>6.5000000000000008E-4</v>
      </c>
      <c r="E31" s="2">
        <f t="shared" si="22"/>
        <v>625</v>
      </c>
      <c r="F31">
        <f t="shared" si="0"/>
        <v>1.995262314968809E+22</v>
      </c>
      <c r="G31">
        <f t="shared" si="1"/>
        <v>1.296920504729726E+19</v>
      </c>
      <c r="H31">
        <f t="shared" si="50"/>
        <v>4.3256061941036155E+19</v>
      </c>
      <c r="I31" s="4">
        <f t="shared" si="2"/>
        <v>0.52969635260017656</v>
      </c>
      <c r="J31" s="4"/>
      <c r="L31" t="e">
        <f t="shared" si="23"/>
        <v>#REF!</v>
      </c>
      <c r="M31" t="e">
        <f t="shared" si="51"/>
        <v>#REF!</v>
      </c>
      <c r="N31" t="e">
        <f t="shared" si="24"/>
        <v>#REF!</v>
      </c>
      <c r="O31" t="e">
        <f t="shared" si="3"/>
        <v>#REF!</v>
      </c>
      <c r="P31" t="e">
        <f t="shared" si="25"/>
        <v>#REF!</v>
      </c>
      <c r="Q31" s="1" t="e">
        <f t="shared" si="4"/>
        <v>#REF!</v>
      </c>
      <c r="S31" t="e">
        <f t="shared" si="26"/>
        <v>#REF!</v>
      </c>
      <c r="T31" t="e">
        <f t="shared" si="52"/>
        <v>#REF!</v>
      </c>
      <c r="U31" t="e">
        <f t="shared" si="27"/>
        <v>#REF!</v>
      </c>
      <c r="V31" t="e">
        <f t="shared" si="5"/>
        <v>#REF!</v>
      </c>
      <c r="W31" t="e">
        <f t="shared" si="28"/>
        <v>#REF!</v>
      </c>
      <c r="X31" s="1" t="e">
        <f t="shared" si="6"/>
        <v>#REF!</v>
      </c>
      <c r="Z31" t="e">
        <f t="shared" si="29"/>
        <v>#REF!</v>
      </c>
      <c r="AA31" t="e">
        <f t="shared" si="53"/>
        <v>#REF!</v>
      </c>
      <c r="AB31" t="e">
        <f t="shared" si="30"/>
        <v>#REF!</v>
      </c>
      <c r="AC31" t="e">
        <f t="shared" si="7"/>
        <v>#REF!</v>
      </c>
      <c r="AD31" t="e">
        <f t="shared" si="31"/>
        <v>#REF!</v>
      </c>
      <c r="AE31" s="1" t="e">
        <f t="shared" si="8"/>
        <v>#REF!</v>
      </c>
      <c r="AG31" t="e">
        <f t="shared" si="32"/>
        <v>#REF!</v>
      </c>
      <c r="AH31" t="e">
        <f t="shared" si="54"/>
        <v>#REF!</v>
      </c>
      <c r="AI31" t="e">
        <f t="shared" si="33"/>
        <v>#REF!</v>
      </c>
      <c r="AJ31" t="e">
        <f t="shared" si="9"/>
        <v>#REF!</v>
      </c>
      <c r="AK31" t="e">
        <f t="shared" si="34"/>
        <v>#REF!</v>
      </c>
      <c r="AL31" s="1" t="e">
        <f t="shared" si="10"/>
        <v>#REF!</v>
      </c>
      <c r="AN31" t="e">
        <f t="shared" si="35"/>
        <v>#REF!</v>
      </c>
      <c r="AO31" t="e">
        <f t="shared" si="55"/>
        <v>#REF!</v>
      </c>
      <c r="AP31" t="e">
        <f t="shared" si="36"/>
        <v>#REF!</v>
      </c>
      <c r="AQ31" t="e">
        <f t="shared" si="11"/>
        <v>#REF!</v>
      </c>
      <c r="AR31" t="e">
        <f t="shared" si="37"/>
        <v>#REF!</v>
      </c>
      <c r="AS31" s="1" t="e">
        <f t="shared" si="12"/>
        <v>#REF!</v>
      </c>
      <c r="AU31" t="e">
        <f t="shared" si="38"/>
        <v>#REF!</v>
      </c>
      <c r="AV31" t="e">
        <f t="shared" si="56"/>
        <v>#REF!</v>
      </c>
      <c r="AW31" t="e">
        <f t="shared" si="39"/>
        <v>#REF!</v>
      </c>
      <c r="AX31" t="e">
        <f t="shared" si="13"/>
        <v>#REF!</v>
      </c>
      <c r="AY31" t="e">
        <f t="shared" si="40"/>
        <v>#REF!</v>
      </c>
      <c r="AZ31" s="1" t="e">
        <f t="shared" si="14"/>
        <v>#REF!</v>
      </c>
      <c r="BB31" t="e">
        <f t="shared" si="41"/>
        <v>#REF!</v>
      </c>
      <c r="BC31" t="e">
        <f t="shared" si="57"/>
        <v>#REF!</v>
      </c>
      <c r="BD31" t="e">
        <f t="shared" si="42"/>
        <v>#REF!</v>
      </c>
      <c r="BE31" t="e">
        <f t="shared" si="15"/>
        <v>#REF!</v>
      </c>
      <c r="BF31" t="e">
        <f t="shared" si="43"/>
        <v>#REF!</v>
      </c>
      <c r="BG31" s="1" t="e">
        <f t="shared" si="16"/>
        <v>#REF!</v>
      </c>
      <c r="BI31" t="e">
        <f t="shared" si="44"/>
        <v>#REF!</v>
      </c>
      <c r="BJ31" t="e">
        <f t="shared" si="58"/>
        <v>#REF!</v>
      </c>
      <c r="BK31" t="e">
        <f t="shared" si="45"/>
        <v>#REF!</v>
      </c>
      <c r="BL31" t="e">
        <f t="shared" si="17"/>
        <v>#REF!</v>
      </c>
      <c r="BM31" t="e">
        <f t="shared" si="46"/>
        <v>#REF!</v>
      </c>
      <c r="BN31" s="1" t="e">
        <f t="shared" si="18"/>
        <v>#REF!</v>
      </c>
      <c r="BP31" t="e">
        <f t="shared" si="47"/>
        <v>#REF!</v>
      </c>
      <c r="BQ31" t="e">
        <f t="shared" si="59"/>
        <v>#REF!</v>
      </c>
      <c r="BR31" t="e">
        <f t="shared" si="48"/>
        <v>#REF!</v>
      </c>
      <c r="BS31" t="e">
        <f t="shared" si="19"/>
        <v>#REF!</v>
      </c>
      <c r="BT31" t="e">
        <f t="shared" si="49"/>
        <v>#REF!</v>
      </c>
      <c r="BU31" s="1" t="e">
        <f t="shared" si="20"/>
        <v>#REF!</v>
      </c>
    </row>
    <row r="32" spans="2:73" x14ac:dyDescent="0.35">
      <c r="B32" s="1">
        <f>Digitising!B32</f>
        <v>8.8999999999999897</v>
      </c>
      <c r="C32">
        <f>Digitising!G32</f>
        <v>9.5E-4</v>
      </c>
      <c r="D32">
        <f t="shared" si="21"/>
        <v>4.2000000000000002E-4</v>
      </c>
      <c r="E32" s="2">
        <f t="shared" si="22"/>
        <v>1052.6315789473683</v>
      </c>
      <c r="F32">
        <f t="shared" si="0"/>
        <v>2.8183829312643499E+22</v>
      </c>
      <c r="G32">
        <f t="shared" si="1"/>
        <v>1.183720831131027E+19</v>
      </c>
      <c r="H32">
        <f t="shared" si="50"/>
        <v>5.5093270252346425E+19</v>
      </c>
      <c r="I32" s="4">
        <f t="shared" si="2"/>
        <v>0.67465004894027736</v>
      </c>
      <c r="J32" s="4"/>
      <c r="L32" t="e">
        <f t="shared" si="23"/>
        <v>#REF!</v>
      </c>
      <c r="M32" t="e">
        <f t="shared" si="51"/>
        <v>#REF!</v>
      </c>
      <c r="N32" t="e">
        <f t="shared" si="24"/>
        <v>#REF!</v>
      </c>
      <c r="O32" t="e">
        <f t="shared" si="3"/>
        <v>#REF!</v>
      </c>
      <c r="P32" t="e">
        <f t="shared" si="25"/>
        <v>#REF!</v>
      </c>
      <c r="Q32" s="1" t="e">
        <f t="shared" si="4"/>
        <v>#REF!</v>
      </c>
      <c r="S32" t="e">
        <f t="shared" si="26"/>
        <v>#REF!</v>
      </c>
      <c r="T32" t="e">
        <f t="shared" si="52"/>
        <v>#REF!</v>
      </c>
      <c r="U32" t="e">
        <f t="shared" si="27"/>
        <v>#REF!</v>
      </c>
      <c r="V32" t="e">
        <f t="shared" si="5"/>
        <v>#REF!</v>
      </c>
      <c r="W32" t="e">
        <f t="shared" si="28"/>
        <v>#REF!</v>
      </c>
      <c r="X32" s="1" t="e">
        <f t="shared" si="6"/>
        <v>#REF!</v>
      </c>
      <c r="Z32" t="e">
        <f t="shared" si="29"/>
        <v>#REF!</v>
      </c>
      <c r="AA32" t="e">
        <f t="shared" si="53"/>
        <v>#REF!</v>
      </c>
      <c r="AB32" t="e">
        <f t="shared" si="30"/>
        <v>#REF!</v>
      </c>
      <c r="AC32" t="e">
        <f t="shared" si="7"/>
        <v>#REF!</v>
      </c>
      <c r="AD32" t="e">
        <f t="shared" si="31"/>
        <v>#REF!</v>
      </c>
      <c r="AE32" s="1" t="e">
        <f t="shared" si="8"/>
        <v>#REF!</v>
      </c>
      <c r="AG32" t="e">
        <f t="shared" si="32"/>
        <v>#REF!</v>
      </c>
      <c r="AH32" t="e">
        <f t="shared" si="54"/>
        <v>#REF!</v>
      </c>
      <c r="AI32" t="e">
        <f t="shared" si="33"/>
        <v>#REF!</v>
      </c>
      <c r="AJ32" t="e">
        <f t="shared" si="9"/>
        <v>#REF!</v>
      </c>
      <c r="AK32" t="e">
        <f t="shared" si="34"/>
        <v>#REF!</v>
      </c>
      <c r="AL32" s="1" t="e">
        <f t="shared" si="10"/>
        <v>#REF!</v>
      </c>
      <c r="AN32" t="e">
        <f t="shared" si="35"/>
        <v>#REF!</v>
      </c>
      <c r="AO32" t="e">
        <f t="shared" si="55"/>
        <v>#REF!</v>
      </c>
      <c r="AP32" t="e">
        <f t="shared" si="36"/>
        <v>#REF!</v>
      </c>
      <c r="AQ32" t="e">
        <f t="shared" si="11"/>
        <v>#REF!</v>
      </c>
      <c r="AR32" t="e">
        <f t="shared" si="37"/>
        <v>#REF!</v>
      </c>
      <c r="AS32" s="1" t="e">
        <f t="shared" si="12"/>
        <v>#REF!</v>
      </c>
      <c r="AU32" t="e">
        <f t="shared" si="38"/>
        <v>#REF!</v>
      </c>
      <c r="AV32" t="e">
        <f t="shared" si="56"/>
        <v>#REF!</v>
      </c>
      <c r="AW32" t="e">
        <f t="shared" si="39"/>
        <v>#REF!</v>
      </c>
      <c r="AX32" t="e">
        <f t="shared" si="13"/>
        <v>#REF!</v>
      </c>
      <c r="AY32" t="e">
        <f t="shared" si="40"/>
        <v>#REF!</v>
      </c>
      <c r="AZ32" s="1" t="e">
        <f t="shared" si="14"/>
        <v>#REF!</v>
      </c>
      <c r="BB32" t="e">
        <f t="shared" si="41"/>
        <v>#REF!</v>
      </c>
      <c r="BC32" t="e">
        <f t="shared" si="57"/>
        <v>#REF!</v>
      </c>
      <c r="BD32" t="e">
        <f t="shared" si="42"/>
        <v>#REF!</v>
      </c>
      <c r="BE32" t="e">
        <f t="shared" si="15"/>
        <v>#REF!</v>
      </c>
      <c r="BF32" t="e">
        <f t="shared" si="43"/>
        <v>#REF!</v>
      </c>
      <c r="BG32" s="1" t="e">
        <f t="shared" si="16"/>
        <v>#REF!</v>
      </c>
      <c r="BI32" t="e">
        <f t="shared" si="44"/>
        <v>#REF!</v>
      </c>
      <c r="BJ32" t="e">
        <f t="shared" si="58"/>
        <v>#REF!</v>
      </c>
      <c r="BK32" t="e">
        <f t="shared" si="45"/>
        <v>#REF!</v>
      </c>
      <c r="BL32" t="e">
        <f t="shared" si="17"/>
        <v>#REF!</v>
      </c>
      <c r="BM32" t="e">
        <f t="shared" si="46"/>
        <v>#REF!</v>
      </c>
      <c r="BN32" s="1" t="e">
        <f t="shared" si="18"/>
        <v>#REF!</v>
      </c>
      <c r="BP32" t="e">
        <f t="shared" si="47"/>
        <v>#REF!</v>
      </c>
      <c r="BQ32" t="e">
        <f t="shared" si="59"/>
        <v>#REF!</v>
      </c>
      <c r="BR32" t="e">
        <f t="shared" si="48"/>
        <v>#REF!</v>
      </c>
      <c r="BS32" t="e">
        <f t="shared" si="19"/>
        <v>#REF!</v>
      </c>
      <c r="BT32" t="e">
        <f t="shared" si="49"/>
        <v>#REF!</v>
      </c>
      <c r="BU32" s="1" t="e">
        <f t="shared" si="20"/>
        <v>#REF!</v>
      </c>
    </row>
    <row r="33" spans="2:73" x14ac:dyDescent="0.35">
      <c r="B33" s="1">
        <f>Digitising!B33</f>
        <v>8.9999999999999893</v>
      </c>
      <c r="C33">
        <f>Digitising!G33</f>
        <v>5.2999999999999998E-4</v>
      </c>
      <c r="D33">
        <f t="shared" si="21"/>
        <v>3.0999999999999995E-4</v>
      </c>
      <c r="E33" s="2">
        <f t="shared" si="22"/>
        <v>1886.7924528301887</v>
      </c>
      <c r="F33">
        <f t="shared" si="0"/>
        <v>3.9810717055348485E+22</v>
      </c>
      <c r="G33">
        <f t="shared" si="1"/>
        <v>1.2341322287158028E+19</v>
      </c>
      <c r="H33">
        <f t="shared" si="50"/>
        <v>6.7434592539504452E+19</v>
      </c>
      <c r="I33" s="4">
        <f t="shared" si="2"/>
        <v>0.82577692245645407</v>
      </c>
      <c r="J33" s="4"/>
      <c r="L33" t="e">
        <f t="shared" si="23"/>
        <v>#REF!</v>
      </c>
      <c r="M33" t="e">
        <f t="shared" si="51"/>
        <v>#REF!</v>
      </c>
      <c r="N33" t="e">
        <f t="shared" si="24"/>
        <v>#REF!</v>
      </c>
      <c r="O33" t="e">
        <f t="shared" si="3"/>
        <v>#REF!</v>
      </c>
      <c r="P33" t="e">
        <f t="shared" si="25"/>
        <v>#REF!</v>
      </c>
      <c r="Q33" s="1" t="e">
        <f t="shared" si="4"/>
        <v>#REF!</v>
      </c>
      <c r="S33" t="e">
        <f t="shared" si="26"/>
        <v>#REF!</v>
      </c>
      <c r="T33" t="e">
        <f t="shared" si="52"/>
        <v>#REF!</v>
      </c>
      <c r="U33" t="e">
        <f t="shared" si="27"/>
        <v>#REF!</v>
      </c>
      <c r="V33" t="e">
        <f t="shared" si="5"/>
        <v>#REF!</v>
      </c>
      <c r="W33" t="e">
        <f t="shared" si="28"/>
        <v>#REF!</v>
      </c>
      <c r="X33" s="1" t="e">
        <f t="shared" si="6"/>
        <v>#REF!</v>
      </c>
      <c r="Z33" t="e">
        <f t="shared" si="29"/>
        <v>#REF!</v>
      </c>
      <c r="AA33" t="e">
        <f t="shared" si="53"/>
        <v>#REF!</v>
      </c>
      <c r="AB33" t="e">
        <f t="shared" si="30"/>
        <v>#REF!</v>
      </c>
      <c r="AC33" t="e">
        <f t="shared" si="7"/>
        <v>#REF!</v>
      </c>
      <c r="AD33" t="e">
        <f t="shared" si="31"/>
        <v>#REF!</v>
      </c>
      <c r="AE33" s="1" t="e">
        <f t="shared" si="8"/>
        <v>#REF!</v>
      </c>
      <c r="AG33" t="e">
        <f t="shared" si="32"/>
        <v>#REF!</v>
      </c>
      <c r="AH33" t="e">
        <f t="shared" si="54"/>
        <v>#REF!</v>
      </c>
      <c r="AI33" t="e">
        <f t="shared" si="33"/>
        <v>#REF!</v>
      </c>
      <c r="AJ33" t="e">
        <f t="shared" si="9"/>
        <v>#REF!</v>
      </c>
      <c r="AK33" t="e">
        <f t="shared" si="34"/>
        <v>#REF!</v>
      </c>
      <c r="AL33" s="1" t="e">
        <f t="shared" si="10"/>
        <v>#REF!</v>
      </c>
      <c r="AN33" t="e">
        <f t="shared" si="35"/>
        <v>#REF!</v>
      </c>
      <c r="AO33" t="e">
        <f t="shared" si="55"/>
        <v>#REF!</v>
      </c>
      <c r="AP33" t="e">
        <f t="shared" si="36"/>
        <v>#REF!</v>
      </c>
      <c r="AQ33" t="e">
        <f t="shared" si="11"/>
        <v>#REF!</v>
      </c>
      <c r="AR33" t="e">
        <f t="shared" si="37"/>
        <v>#REF!</v>
      </c>
      <c r="AS33" s="1" t="e">
        <f t="shared" si="12"/>
        <v>#REF!</v>
      </c>
      <c r="AU33" t="e">
        <f t="shared" si="38"/>
        <v>#REF!</v>
      </c>
      <c r="AV33" t="e">
        <f t="shared" si="56"/>
        <v>#REF!</v>
      </c>
      <c r="AW33" t="e">
        <f t="shared" si="39"/>
        <v>#REF!</v>
      </c>
      <c r="AX33" t="e">
        <f t="shared" si="13"/>
        <v>#REF!</v>
      </c>
      <c r="AY33" t="e">
        <f t="shared" si="40"/>
        <v>#REF!</v>
      </c>
      <c r="AZ33" s="1" t="e">
        <f t="shared" si="14"/>
        <v>#REF!</v>
      </c>
      <c r="BB33" t="e">
        <f t="shared" si="41"/>
        <v>#REF!</v>
      </c>
      <c r="BC33" t="e">
        <f t="shared" si="57"/>
        <v>#REF!</v>
      </c>
      <c r="BD33" t="e">
        <f t="shared" si="42"/>
        <v>#REF!</v>
      </c>
      <c r="BE33" t="e">
        <f t="shared" si="15"/>
        <v>#REF!</v>
      </c>
      <c r="BF33" t="e">
        <f t="shared" si="43"/>
        <v>#REF!</v>
      </c>
      <c r="BG33" s="1" t="e">
        <f t="shared" si="16"/>
        <v>#REF!</v>
      </c>
      <c r="BI33" t="e">
        <f t="shared" si="44"/>
        <v>#REF!</v>
      </c>
      <c r="BJ33" t="e">
        <f t="shared" si="58"/>
        <v>#REF!</v>
      </c>
      <c r="BK33" t="e">
        <f t="shared" si="45"/>
        <v>#REF!</v>
      </c>
      <c r="BL33" t="e">
        <f t="shared" si="17"/>
        <v>#REF!</v>
      </c>
      <c r="BM33" t="e">
        <f t="shared" si="46"/>
        <v>#REF!</v>
      </c>
      <c r="BN33" s="1" t="e">
        <f t="shared" si="18"/>
        <v>#REF!</v>
      </c>
      <c r="BP33" t="e">
        <f t="shared" si="47"/>
        <v>#REF!</v>
      </c>
      <c r="BQ33" t="e">
        <f t="shared" si="59"/>
        <v>#REF!</v>
      </c>
      <c r="BR33" t="e">
        <f t="shared" si="48"/>
        <v>#REF!</v>
      </c>
      <c r="BS33" t="e">
        <f t="shared" si="19"/>
        <v>#REF!</v>
      </c>
      <c r="BT33" t="e">
        <f t="shared" si="49"/>
        <v>#REF!</v>
      </c>
      <c r="BU33" s="1" t="e">
        <f t="shared" si="20"/>
        <v>#REF!</v>
      </c>
    </row>
    <row r="34" spans="2:73" x14ac:dyDescent="0.35">
      <c r="B34" s="1">
        <f>Digitising!B34</f>
        <v>9.0999999999999908</v>
      </c>
      <c r="C34">
        <f>Digitising!G34</f>
        <v>2.2000000000000001E-4</v>
      </c>
      <c r="D34">
        <f t="shared" si="21"/>
        <v>1.3999999999999999E-4</v>
      </c>
      <c r="E34" s="2">
        <f t="shared" si="22"/>
        <v>4545.454545454545</v>
      </c>
      <c r="F34">
        <f t="shared" si="0"/>
        <v>5.6234132519033472E+22</v>
      </c>
      <c r="G34">
        <f t="shared" si="1"/>
        <v>7.8727785526646856E+18</v>
      </c>
      <c r="H34">
        <f t="shared" si="50"/>
        <v>7.530737109216913E+19</v>
      </c>
      <c r="I34" s="4">
        <f t="shared" si="2"/>
        <v>0.92218380503073683</v>
      </c>
      <c r="J34" s="4"/>
      <c r="L34" t="e">
        <f t="shared" si="23"/>
        <v>#REF!</v>
      </c>
      <c r="M34" t="e">
        <f t="shared" si="51"/>
        <v>#REF!</v>
      </c>
      <c r="N34" t="e">
        <f t="shared" si="24"/>
        <v>#REF!</v>
      </c>
      <c r="O34" t="e">
        <f t="shared" si="3"/>
        <v>#REF!</v>
      </c>
      <c r="P34" t="e">
        <f t="shared" si="25"/>
        <v>#REF!</v>
      </c>
      <c r="Q34" s="1" t="e">
        <f t="shared" si="4"/>
        <v>#REF!</v>
      </c>
      <c r="S34" t="e">
        <f t="shared" si="26"/>
        <v>#REF!</v>
      </c>
      <c r="T34" t="e">
        <f t="shared" si="52"/>
        <v>#REF!</v>
      </c>
      <c r="U34" t="e">
        <f t="shared" si="27"/>
        <v>#REF!</v>
      </c>
      <c r="V34" t="e">
        <f t="shared" si="5"/>
        <v>#REF!</v>
      </c>
      <c r="W34" t="e">
        <f t="shared" si="28"/>
        <v>#REF!</v>
      </c>
      <c r="X34" s="1" t="e">
        <f t="shared" si="6"/>
        <v>#REF!</v>
      </c>
      <c r="Z34" t="e">
        <f t="shared" si="29"/>
        <v>#REF!</v>
      </c>
      <c r="AA34" t="e">
        <f t="shared" si="53"/>
        <v>#REF!</v>
      </c>
      <c r="AB34" t="e">
        <f t="shared" si="30"/>
        <v>#REF!</v>
      </c>
      <c r="AC34" t="e">
        <f t="shared" si="7"/>
        <v>#REF!</v>
      </c>
      <c r="AD34" t="e">
        <f t="shared" si="31"/>
        <v>#REF!</v>
      </c>
      <c r="AE34" s="1" t="e">
        <f t="shared" si="8"/>
        <v>#REF!</v>
      </c>
      <c r="AG34" t="e">
        <f t="shared" si="32"/>
        <v>#REF!</v>
      </c>
      <c r="AH34" t="e">
        <f t="shared" si="54"/>
        <v>#REF!</v>
      </c>
      <c r="AI34" t="e">
        <f t="shared" si="33"/>
        <v>#REF!</v>
      </c>
      <c r="AJ34" t="e">
        <f t="shared" si="9"/>
        <v>#REF!</v>
      </c>
      <c r="AK34" t="e">
        <f t="shared" si="34"/>
        <v>#REF!</v>
      </c>
      <c r="AL34" s="1" t="e">
        <f t="shared" si="10"/>
        <v>#REF!</v>
      </c>
      <c r="AN34" t="e">
        <f t="shared" si="35"/>
        <v>#REF!</v>
      </c>
      <c r="AO34" t="e">
        <f t="shared" si="55"/>
        <v>#REF!</v>
      </c>
      <c r="AP34" t="e">
        <f t="shared" si="36"/>
        <v>#REF!</v>
      </c>
      <c r="AQ34" t="e">
        <f t="shared" si="11"/>
        <v>#REF!</v>
      </c>
      <c r="AR34" t="e">
        <f t="shared" si="37"/>
        <v>#REF!</v>
      </c>
      <c r="AS34" s="1" t="e">
        <f t="shared" si="12"/>
        <v>#REF!</v>
      </c>
      <c r="AU34" t="e">
        <f t="shared" si="38"/>
        <v>#REF!</v>
      </c>
      <c r="AV34" t="e">
        <f t="shared" si="56"/>
        <v>#REF!</v>
      </c>
      <c r="AW34" t="e">
        <f t="shared" si="39"/>
        <v>#REF!</v>
      </c>
      <c r="AX34" t="e">
        <f t="shared" si="13"/>
        <v>#REF!</v>
      </c>
      <c r="AY34" t="e">
        <f t="shared" si="40"/>
        <v>#REF!</v>
      </c>
      <c r="AZ34" s="1" t="e">
        <f t="shared" si="14"/>
        <v>#REF!</v>
      </c>
      <c r="BB34" t="e">
        <f t="shared" si="41"/>
        <v>#REF!</v>
      </c>
      <c r="BC34" t="e">
        <f t="shared" si="57"/>
        <v>#REF!</v>
      </c>
      <c r="BD34" t="e">
        <f t="shared" si="42"/>
        <v>#REF!</v>
      </c>
      <c r="BE34" t="e">
        <f t="shared" si="15"/>
        <v>#REF!</v>
      </c>
      <c r="BF34" t="e">
        <f t="shared" si="43"/>
        <v>#REF!</v>
      </c>
      <c r="BG34" s="1" t="e">
        <f t="shared" si="16"/>
        <v>#REF!</v>
      </c>
      <c r="BI34" t="e">
        <f t="shared" si="44"/>
        <v>#REF!</v>
      </c>
      <c r="BJ34" t="e">
        <f t="shared" si="58"/>
        <v>#REF!</v>
      </c>
      <c r="BK34" t="e">
        <f t="shared" si="45"/>
        <v>#REF!</v>
      </c>
      <c r="BL34" t="e">
        <f t="shared" si="17"/>
        <v>#REF!</v>
      </c>
      <c r="BM34" t="e">
        <f t="shared" si="46"/>
        <v>#REF!</v>
      </c>
      <c r="BN34" s="1" t="e">
        <f t="shared" si="18"/>
        <v>#REF!</v>
      </c>
      <c r="BP34" t="e">
        <f t="shared" si="47"/>
        <v>#REF!</v>
      </c>
      <c r="BQ34" t="e">
        <f t="shared" si="59"/>
        <v>#REF!</v>
      </c>
      <c r="BR34" t="e">
        <f t="shared" si="48"/>
        <v>#REF!</v>
      </c>
      <c r="BS34" t="e">
        <f t="shared" si="19"/>
        <v>#REF!</v>
      </c>
      <c r="BT34" t="e">
        <f t="shared" si="49"/>
        <v>#REF!</v>
      </c>
      <c r="BU34" s="1" t="e">
        <f t="shared" si="20"/>
        <v>#REF!</v>
      </c>
    </row>
    <row r="35" spans="2:73" x14ac:dyDescent="0.35">
      <c r="B35" s="1">
        <f>Digitising!B35</f>
        <v>9.1999999999999904</v>
      </c>
      <c r="C35">
        <f>Digitising!G35</f>
        <v>8.0000000000000007E-5</v>
      </c>
      <c r="D35">
        <f>C35-C36</f>
        <v>8.0000000000000007E-5</v>
      </c>
      <c r="E35" s="2">
        <f t="shared" si="22"/>
        <v>12499.999999999998</v>
      </c>
      <c r="F35">
        <f t="shared" si="0"/>
        <v>7.9432823472425443E+22</v>
      </c>
      <c r="G35">
        <f t="shared" si="1"/>
        <v>6.3546258777940357E+18</v>
      </c>
      <c r="H35" s="10">
        <f t="shared" si="50"/>
        <v>8.166199696996316E+19</v>
      </c>
      <c r="I35" s="4">
        <f>H35/H$35</f>
        <v>1</v>
      </c>
      <c r="J35" s="4"/>
      <c r="L35" t="e">
        <f t="shared" si="23"/>
        <v>#REF!</v>
      </c>
      <c r="M35" t="e">
        <f t="shared" si="51"/>
        <v>#REF!</v>
      </c>
      <c r="N35" t="e">
        <f t="shared" si="24"/>
        <v>#REF!</v>
      </c>
      <c r="O35" t="e">
        <f>N35+O36</f>
        <v>#REF!</v>
      </c>
      <c r="P35" t="e">
        <f t="shared" si="25"/>
        <v>#REF!</v>
      </c>
      <c r="Q35" s="1" t="e">
        <f t="shared" si="4"/>
        <v>#REF!</v>
      </c>
      <c r="S35" t="e">
        <f t="shared" si="26"/>
        <v>#REF!</v>
      </c>
      <c r="T35" t="e">
        <f t="shared" si="52"/>
        <v>#REF!</v>
      </c>
      <c r="U35" t="e">
        <f t="shared" si="27"/>
        <v>#REF!</v>
      </c>
      <c r="V35" t="e">
        <f t="shared" si="5"/>
        <v>#REF!</v>
      </c>
      <c r="W35" t="e">
        <f t="shared" si="28"/>
        <v>#REF!</v>
      </c>
      <c r="X35" s="1" t="e">
        <f t="shared" si="6"/>
        <v>#REF!</v>
      </c>
      <c r="Z35" t="e">
        <f t="shared" si="29"/>
        <v>#REF!</v>
      </c>
      <c r="AA35" t="e">
        <f t="shared" si="53"/>
        <v>#REF!</v>
      </c>
      <c r="AB35" t="e">
        <f t="shared" si="30"/>
        <v>#REF!</v>
      </c>
      <c r="AC35" t="e">
        <f t="shared" si="7"/>
        <v>#REF!</v>
      </c>
      <c r="AD35" t="e">
        <f t="shared" si="31"/>
        <v>#REF!</v>
      </c>
      <c r="AE35" s="1" t="e">
        <f t="shared" si="8"/>
        <v>#REF!</v>
      </c>
      <c r="AG35" t="e">
        <f t="shared" si="32"/>
        <v>#REF!</v>
      </c>
      <c r="AH35" t="e">
        <f t="shared" si="54"/>
        <v>#REF!</v>
      </c>
      <c r="AI35" t="e">
        <f t="shared" si="33"/>
        <v>#REF!</v>
      </c>
      <c r="AJ35" t="e">
        <f t="shared" si="9"/>
        <v>#REF!</v>
      </c>
      <c r="AK35" t="e">
        <f t="shared" si="34"/>
        <v>#REF!</v>
      </c>
      <c r="AL35" s="1" t="e">
        <f t="shared" si="10"/>
        <v>#REF!</v>
      </c>
      <c r="AN35" t="e">
        <f t="shared" si="35"/>
        <v>#REF!</v>
      </c>
      <c r="AO35" t="e">
        <f t="shared" si="55"/>
        <v>#REF!</v>
      </c>
      <c r="AP35" t="e">
        <f t="shared" si="36"/>
        <v>#REF!</v>
      </c>
      <c r="AQ35" t="e">
        <f t="shared" si="11"/>
        <v>#REF!</v>
      </c>
      <c r="AR35" t="e">
        <f t="shared" si="37"/>
        <v>#REF!</v>
      </c>
      <c r="AS35" s="1" t="e">
        <f t="shared" si="12"/>
        <v>#REF!</v>
      </c>
      <c r="AU35" t="e">
        <f t="shared" si="38"/>
        <v>#REF!</v>
      </c>
      <c r="AV35" t="e">
        <f t="shared" si="56"/>
        <v>#REF!</v>
      </c>
      <c r="AW35" t="e">
        <f t="shared" si="39"/>
        <v>#REF!</v>
      </c>
      <c r="AX35" t="e">
        <f t="shared" si="13"/>
        <v>#REF!</v>
      </c>
      <c r="AY35" t="e">
        <f t="shared" si="40"/>
        <v>#REF!</v>
      </c>
      <c r="AZ35" s="1" t="e">
        <f t="shared" si="14"/>
        <v>#REF!</v>
      </c>
      <c r="BB35" t="e">
        <f t="shared" si="41"/>
        <v>#REF!</v>
      </c>
      <c r="BC35" t="e">
        <f t="shared" si="57"/>
        <v>#REF!</v>
      </c>
      <c r="BD35" t="e">
        <f t="shared" si="42"/>
        <v>#REF!</v>
      </c>
      <c r="BE35" t="e">
        <f t="shared" si="15"/>
        <v>#REF!</v>
      </c>
      <c r="BF35" t="e">
        <f t="shared" si="43"/>
        <v>#REF!</v>
      </c>
      <c r="BG35" s="1" t="e">
        <f t="shared" si="16"/>
        <v>#REF!</v>
      </c>
      <c r="BI35" t="e">
        <f t="shared" si="44"/>
        <v>#REF!</v>
      </c>
      <c r="BJ35" t="e">
        <f t="shared" si="58"/>
        <v>#REF!</v>
      </c>
      <c r="BK35" t="e">
        <f t="shared" si="45"/>
        <v>#REF!</v>
      </c>
      <c r="BL35" t="e">
        <f>BK35+#REF!</f>
        <v>#REF!</v>
      </c>
      <c r="BM35" t="e">
        <f t="shared" si="46"/>
        <v>#REF!</v>
      </c>
      <c r="BN35" s="1" t="e">
        <f t="shared" si="18"/>
        <v>#REF!</v>
      </c>
      <c r="BP35" t="e">
        <f t="shared" si="47"/>
        <v>#REF!</v>
      </c>
      <c r="BQ35" t="e">
        <f t="shared" si="59"/>
        <v>#REF!</v>
      </c>
      <c r="BR35" t="e">
        <f t="shared" si="48"/>
        <v>#REF!</v>
      </c>
      <c r="BS35" t="e">
        <f t="shared" si="19"/>
        <v>#REF!</v>
      </c>
      <c r="BT35" t="e">
        <f t="shared" si="49"/>
        <v>#REF!</v>
      </c>
      <c r="BU35" s="1" t="e">
        <f t="shared" si="20"/>
        <v>#REF!</v>
      </c>
    </row>
    <row r="36" spans="2:73" x14ac:dyDescent="0.35">
      <c r="E36" s="2"/>
      <c r="I36" s="12"/>
      <c r="J36" s="12"/>
    </row>
    <row r="37" spans="2:73" x14ac:dyDescent="0.35">
      <c r="E37" s="2"/>
      <c r="I37" s="12"/>
      <c r="J37" s="12"/>
    </row>
    <row r="38" spans="2:73" x14ac:dyDescent="0.35">
      <c r="E38" s="2"/>
      <c r="I38" s="12"/>
      <c r="J38" s="12"/>
    </row>
    <row r="43" spans="2:73" x14ac:dyDescent="0.35">
      <c r="C43" s="3" t="s">
        <v>49</v>
      </c>
      <c r="D43" t="s">
        <v>50</v>
      </c>
      <c r="E43" t="s">
        <v>51</v>
      </c>
      <c r="G43" t="s">
        <v>52</v>
      </c>
    </row>
    <row r="44" spans="2:73" x14ac:dyDescent="0.35">
      <c r="C44" t="str">
        <f>'Rate and area inputs'!AB2</f>
        <v>ESR-U+A-U</v>
      </c>
      <c r="D44" t="e">
        <f>'Rate and area inputs'!#REF!</f>
        <v>#REF!</v>
      </c>
      <c r="E44" t="e">
        <f>'Rate and area inputs'!#REF!</f>
        <v>#REF!</v>
      </c>
      <c r="G44" s="11" t="e">
        <f>D44/$H$35</f>
        <v>#REF!</v>
      </c>
      <c r="H44" t="e">
        <f>E44*G44</f>
        <v>#REF!</v>
      </c>
    </row>
    <row r="45" spans="2:73" x14ac:dyDescent="0.35">
      <c r="C45" t="str">
        <f>'Rate and area inputs'!AD2</f>
        <v>ESR-U+A-P</v>
      </c>
      <c r="D45" t="e">
        <f>'Rate and area inputs'!#REF!</f>
        <v>#REF!</v>
      </c>
      <c r="E45" t="e">
        <f>'Rate and area inputs'!#REF!</f>
        <v>#REF!</v>
      </c>
      <c r="G45" s="11" t="e">
        <f t="shared" ref="G45:G52" si="60">D45/$H$35</f>
        <v>#REF!</v>
      </c>
      <c r="H45" t="e">
        <f t="shared" ref="H45:H52" si="61">E45*G45</f>
        <v>#REF!</v>
      </c>
    </row>
    <row r="46" spans="2:73" x14ac:dyDescent="0.35">
      <c r="C46" t="str">
        <f>'Rate and area inputs'!AF2</f>
        <v>ESR-U+A-L</v>
      </c>
      <c r="D46" t="e">
        <f>'Rate and area inputs'!#REF!</f>
        <v>#REF!</v>
      </c>
      <c r="E46" t="e">
        <f>'Rate and area inputs'!#REF!</f>
        <v>#REF!</v>
      </c>
      <c r="G46" s="11" t="e">
        <f t="shared" si="60"/>
        <v>#REF!</v>
      </c>
      <c r="H46" t="e">
        <f t="shared" si="61"/>
        <v>#REF!</v>
      </c>
    </row>
    <row r="47" spans="2:73" x14ac:dyDescent="0.35">
      <c r="C47" t="str">
        <f>'Rate and area inputs'!AH2</f>
        <v>ESR-P+A-U</v>
      </c>
      <c r="D47" t="e">
        <f>'Rate and area inputs'!#REF!</f>
        <v>#REF!</v>
      </c>
      <c r="E47" t="e">
        <f>'Rate and area inputs'!#REF!</f>
        <v>#REF!</v>
      </c>
      <c r="G47" s="11" t="e">
        <f t="shared" si="60"/>
        <v>#REF!</v>
      </c>
      <c r="H47" t="e">
        <f t="shared" si="61"/>
        <v>#REF!</v>
      </c>
    </row>
    <row r="48" spans="2:73" x14ac:dyDescent="0.35">
      <c r="C48" t="str">
        <f>'Rate and area inputs'!AJ2</f>
        <v>ESR-P+A-P</v>
      </c>
      <c r="D48" t="e">
        <f>'Rate and area inputs'!#REF!</f>
        <v>#REF!</v>
      </c>
      <c r="E48" t="e">
        <f>'Rate and area inputs'!#REF!</f>
        <v>#REF!</v>
      </c>
      <c r="G48" s="11" t="e">
        <f t="shared" si="60"/>
        <v>#REF!</v>
      </c>
      <c r="H48" t="e">
        <f t="shared" si="61"/>
        <v>#REF!</v>
      </c>
    </row>
    <row r="49" spans="3:9" x14ac:dyDescent="0.35">
      <c r="C49" t="str">
        <f>'Rate and area inputs'!AL2</f>
        <v>ESR-P+A-L</v>
      </c>
      <c r="D49" t="e">
        <f>'Rate and area inputs'!#REF!</f>
        <v>#REF!</v>
      </c>
      <c r="E49" t="e">
        <f>'Rate and area inputs'!#REF!</f>
        <v>#REF!</v>
      </c>
      <c r="G49" s="11" t="e">
        <f t="shared" si="60"/>
        <v>#REF!</v>
      </c>
      <c r="H49" t="e">
        <f t="shared" si="61"/>
        <v>#REF!</v>
      </c>
    </row>
    <row r="50" spans="3:9" x14ac:dyDescent="0.35">
      <c r="C50" t="str">
        <f>'Rate and area inputs'!AN2</f>
        <v>ESR-L+A-U</v>
      </c>
      <c r="D50" t="e">
        <f>'Rate and area inputs'!#REF!</f>
        <v>#REF!</v>
      </c>
      <c r="E50" t="e">
        <f>'Rate and area inputs'!#REF!</f>
        <v>#REF!</v>
      </c>
      <c r="G50" s="11" t="e">
        <f t="shared" si="60"/>
        <v>#REF!</v>
      </c>
      <c r="H50" t="e">
        <f t="shared" si="61"/>
        <v>#REF!</v>
      </c>
    </row>
    <row r="51" spans="3:9" x14ac:dyDescent="0.35">
      <c r="C51" t="str">
        <f>'Rate and area inputs'!AP2</f>
        <v>ESR-L+A-P</v>
      </c>
      <c r="D51" t="e">
        <f>'Rate and area inputs'!#REF!</f>
        <v>#REF!</v>
      </c>
      <c r="E51" t="e">
        <f>'Rate and area inputs'!#REF!</f>
        <v>#REF!</v>
      </c>
      <c r="G51" s="11" t="e">
        <f t="shared" si="60"/>
        <v>#REF!</v>
      </c>
      <c r="H51" t="e">
        <f t="shared" si="61"/>
        <v>#REF!</v>
      </c>
    </row>
    <row r="52" spans="3:9" x14ac:dyDescent="0.35">
      <c r="C52" t="str">
        <f>'Rate and area inputs'!AR2</f>
        <v>ESR-L+A-L</v>
      </c>
      <c r="D52" t="e">
        <f>'Rate and area inputs'!#REF!</f>
        <v>#REF!</v>
      </c>
      <c r="E52" t="e">
        <f>'Rate and area inputs'!#REF!</f>
        <v>#REF!</v>
      </c>
      <c r="G52" s="11" t="e">
        <f t="shared" si="60"/>
        <v>#REF!</v>
      </c>
      <c r="H52" t="e">
        <f t="shared" si="61"/>
        <v>#REF!</v>
      </c>
    </row>
    <row r="53" spans="3:9" x14ac:dyDescent="0.35">
      <c r="E53" t="e">
        <f>SUM(E44:E52)</f>
        <v>#REF!</v>
      </c>
      <c r="H53" s="11" t="e">
        <f>SUM(H44:H52)</f>
        <v>#REF!</v>
      </c>
      <c r="I53" t="s">
        <v>53</v>
      </c>
    </row>
  </sheetData>
  <mergeCells count="10">
    <mergeCell ref="AU1:AZ1"/>
    <mergeCell ref="BB1:BG1"/>
    <mergeCell ref="BI1:BN1"/>
    <mergeCell ref="BP1:BU1"/>
    <mergeCell ref="B1:I1"/>
    <mergeCell ref="L1:Q1"/>
    <mergeCell ref="S1:X1"/>
    <mergeCell ref="Z1:AE1"/>
    <mergeCell ref="AG1:AL1"/>
    <mergeCell ref="AN1:AS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7A4D1-D04C-45A5-A0DD-8B366BD33F0D}">
  <dimension ref="B1:BU52"/>
  <sheetViews>
    <sheetView topLeftCell="A10" zoomScale="85" zoomScaleNormal="85" workbookViewId="0">
      <selection activeCell="C3" sqref="C3"/>
    </sheetView>
  </sheetViews>
  <sheetFormatPr defaultRowHeight="14.5" x14ac:dyDescent="0.35"/>
  <cols>
    <col min="2" max="2" width="11" bestFit="1" customWidth="1"/>
    <col min="3" max="3" width="17" customWidth="1"/>
    <col min="4" max="4" width="15" customWidth="1"/>
    <col min="5" max="5" width="28.453125" customWidth="1"/>
    <col min="6" max="6" width="12" bestFit="1" customWidth="1"/>
    <col min="7" max="7" width="14.6328125" customWidth="1"/>
    <col min="8" max="8" width="18.90625" bestFit="1" customWidth="1"/>
    <col min="9" max="10" width="18.90625" customWidth="1"/>
    <col min="12" max="12" width="12" customWidth="1"/>
    <col min="13" max="13" width="15.453125" customWidth="1"/>
    <col min="14" max="16" width="23.6328125" customWidth="1"/>
    <col min="17" max="17" width="31.36328125" customWidth="1"/>
    <col min="19" max="19" width="15.6328125" bestFit="1" customWidth="1"/>
    <col min="26" max="26" width="15.6328125" bestFit="1" customWidth="1"/>
    <col min="33" max="33" width="15.6328125" bestFit="1" customWidth="1"/>
    <col min="40" max="40" width="15.6328125" bestFit="1" customWidth="1"/>
    <col min="47" max="47" width="15.6328125" bestFit="1" customWidth="1"/>
    <col min="54" max="54" width="15.6328125" bestFit="1" customWidth="1"/>
    <col min="61" max="61" width="15.6328125" bestFit="1" customWidth="1"/>
    <col min="68" max="68" width="15.6328125" bestFit="1" customWidth="1"/>
    <col min="71" max="71" width="12.36328125" bestFit="1" customWidth="1"/>
  </cols>
  <sheetData>
    <row r="1" spans="2:73" x14ac:dyDescent="0.35">
      <c r="B1" s="36" t="s">
        <v>38</v>
      </c>
      <c r="C1" s="36"/>
      <c r="D1" s="36"/>
      <c r="E1" s="36"/>
      <c r="F1" s="36"/>
      <c r="G1" s="36"/>
      <c r="H1" s="36"/>
      <c r="I1" s="36"/>
      <c r="L1" s="36" t="str">
        <f>C43</f>
        <v>ESR-U+A-U</v>
      </c>
      <c r="M1" s="36"/>
      <c r="N1" s="36"/>
      <c r="O1" s="36"/>
      <c r="P1" s="36"/>
      <c r="Q1" s="36"/>
      <c r="S1" s="35" t="str">
        <f>C44</f>
        <v>ESR-U+A-P</v>
      </c>
      <c r="T1" s="35"/>
      <c r="U1" s="35"/>
      <c r="V1" s="35"/>
      <c r="W1" s="35"/>
      <c r="X1" s="35"/>
      <c r="Z1" s="35" t="str">
        <f>C45</f>
        <v>ESR-U+A-L</v>
      </c>
      <c r="AA1" s="35"/>
      <c r="AB1" s="35"/>
      <c r="AC1" s="35"/>
      <c r="AD1" s="35"/>
      <c r="AE1" s="35"/>
      <c r="AG1" s="35" t="str">
        <f>C46</f>
        <v>ESR-P+A-U</v>
      </c>
      <c r="AH1" s="35"/>
      <c r="AI1" s="35"/>
      <c r="AJ1" s="35"/>
      <c r="AK1" s="35"/>
      <c r="AL1" s="35"/>
      <c r="AN1" s="35" t="str">
        <f>C47</f>
        <v>ESR-P+A-P</v>
      </c>
      <c r="AO1" s="35"/>
      <c r="AP1" s="35"/>
      <c r="AQ1" s="35"/>
      <c r="AR1" s="35"/>
      <c r="AS1" s="35"/>
      <c r="AU1" s="35" t="str">
        <f>C48</f>
        <v>ESR-P+A-L</v>
      </c>
      <c r="AV1" s="35"/>
      <c r="AW1" s="35"/>
      <c r="AX1" s="35"/>
      <c r="AY1" s="35"/>
      <c r="AZ1" s="35"/>
      <c r="BB1" s="35" t="str">
        <f>C49</f>
        <v>ESR-L+A-U</v>
      </c>
      <c r="BC1" s="35"/>
      <c r="BD1" s="35"/>
      <c r="BE1" s="35"/>
      <c r="BF1" s="35"/>
      <c r="BG1" s="35"/>
      <c r="BI1" s="35" t="str">
        <f>C50</f>
        <v>ESR-L+A-P</v>
      </c>
      <c r="BJ1" s="35"/>
      <c r="BK1" s="35"/>
      <c r="BL1" s="35"/>
      <c r="BM1" s="35"/>
      <c r="BN1" s="35"/>
      <c r="BP1" s="35" t="str">
        <f>C51</f>
        <v>ESR-L+A-L</v>
      </c>
      <c r="BQ1" s="35"/>
      <c r="BR1" s="35"/>
      <c r="BS1" s="35"/>
      <c r="BT1" s="35"/>
      <c r="BU1" s="35"/>
    </row>
    <row r="2" spans="2:73" ht="75" customHeight="1" x14ac:dyDescent="0.35">
      <c r="B2" s="5" t="s">
        <v>0</v>
      </c>
      <c r="C2" s="5" t="s">
        <v>1</v>
      </c>
      <c r="D2" s="5" t="s">
        <v>39</v>
      </c>
      <c r="E2" s="5" t="s">
        <v>40</v>
      </c>
      <c r="F2" s="5" t="s">
        <v>41</v>
      </c>
      <c r="G2" s="5" t="s">
        <v>42</v>
      </c>
      <c r="H2" s="5" t="s">
        <v>43</v>
      </c>
      <c r="I2" s="5" t="s">
        <v>44</v>
      </c>
      <c r="J2" s="5"/>
      <c r="L2" s="5" t="s">
        <v>45</v>
      </c>
      <c r="M2" s="5" t="s">
        <v>46</v>
      </c>
      <c r="N2" s="5" t="s">
        <v>39</v>
      </c>
      <c r="O2" s="5" t="s">
        <v>47</v>
      </c>
      <c r="P2" s="5" t="s">
        <v>40</v>
      </c>
      <c r="Q2" s="9" t="s">
        <v>48</v>
      </c>
      <c r="S2" s="5" t="s">
        <v>45</v>
      </c>
      <c r="T2" s="5" t="s">
        <v>46</v>
      </c>
      <c r="U2" s="5" t="s">
        <v>39</v>
      </c>
      <c r="V2" s="5" t="s">
        <v>47</v>
      </c>
      <c r="W2" s="5" t="s">
        <v>40</v>
      </c>
      <c r="X2" s="9" t="s">
        <v>48</v>
      </c>
      <c r="Z2" s="5" t="s">
        <v>45</v>
      </c>
      <c r="AA2" s="5" t="s">
        <v>46</v>
      </c>
      <c r="AB2" s="5" t="s">
        <v>39</v>
      </c>
      <c r="AC2" s="5" t="s">
        <v>47</v>
      </c>
      <c r="AD2" s="5" t="s">
        <v>40</v>
      </c>
      <c r="AE2" s="9" t="s">
        <v>48</v>
      </c>
      <c r="AG2" s="5" t="s">
        <v>45</v>
      </c>
      <c r="AH2" s="5" t="s">
        <v>46</v>
      </c>
      <c r="AI2" s="5" t="s">
        <v>39</v>
      </c>
      <c r="AJ2" s="5" t="s">
        <v>47</v>
      </c>
      <c r="AK2" s="5" t="s">
        <v>40</v>
      </c>
      <c r="AL2" s="9" t="s">
        <v>48</v>
      </c>
      <c r="AN2" s="5" t="s">
        <v>45</v>
      </c>
      <c r="AO2" s="5" t="s">
        <v>46</v>
      </c>
      <c r="AP2" s="5" t="s">
        <v>39</v>
      </c>
      <c r="AQ2" s="5" t="s">
        <v>47</v>
      </c>
      <c r="AR2" s="5" t="s">
        <v>40</v>
      </c>
      <c r="AS2" s="9" t="s">
        <v>48</v>
      </c>
      <c r="AU2" s="5" t="s">
        <v>45</v>
      </c>
      <c r="AV2" s="5" t="s">
        <v>46</v>
      </c>
      <c r="AW2" s="5" t="s">
        <v>39</v>
      </c>
      <c r="AX2" s="5" t="s">
        <v>47</v>
      </c>
      <c r="AY2" s="5" t="s">
        <v>40</v>
      </c>
      <c r="AZ2" s="9" t="s">
        <v>48</v>
      </c>
      <c r="BB2" s="5" t="s">
        <v>45</v>
      </c>
      <c r="BC2" s="5" t="s">
        <v>46</v>
      </c>
      <c r="BD2" s="5" t="s">
        <v>39</v>
      </c>
      <c r="BE2" s="5" t="s">
        <v>47</v>
      </c>
      <c r="BF2" s="5" t="s">
        <v>40</v>
      </c>
      <c r="BG2" s="9" t="s">
        <v>48</v>
      </c>
      <c r="BI2" s="5" t="s">
        <v>45</v>
      </c>
      <c r="BJ2" s="5" t="s">
        <v>46</v>
      </c>
      <c r="BK2" s="5" t="s">
        <v>39</v>
      </c>
      <c r="BL2" s="5" t="s">
        <v>47</v>
      </c>
      <c r="BM2" s="5" t="s">
        <v>40</v>
      </c>
      <c r="BN2" s="9" t="s">
        <v>48</v>
      </c>
      <c r="BP2" s="5" t="s">
        <v>45</v>
      </c>
      <c r="BQ2" s="5" t="s">
        <v>46</v>
      </c>
      <c r="BR2" s="5" t="s">
        <v>39</v>
      </c>
      <c r="BS2" s="5" t="s">
        <v>47</v>
      </c>
      <c r="BT2" s="5" t="s">
        <v>40</v>
      </c>
      <c r="BU2" s="9" t="s">
        <v>48</v>
      </c>
    </row>
    <row r="3" spans="2:73" x14ac:dyDescent="0.35">
      <c r="B3" s="1">
        <f>Digitising!B3</f>
        <v>6</v>
      </c>
      <c r="C3">
        <f>Digitising!H3</f>
        <v>0.15</v>
      </c>
      <c r="D3">
        <f>C3-C4</f>
        <v>3.9999999999999994E-2</v>
      </c>
      <c r="E3" s="2">
        <f>1/C3</f>
        <v>6.666666666666667</v>
      </c>
      <c r="F3">
        <f t="shared" ref="F3:F37" si="0">10^(1.5*B3+9.1)</f>
        <v>1.2589254117941732E+18</v>
      </c>
      <c r="G3">
        <f t="shared" ref="G3:G37" si="1">F3*D3</f>
        <v>5.035701647176692E+16</v>
      </c>
      <c r="H3">
        <f>G3</f>
        <v>5.035701647176692E+16</v>
      </c>
      <c r="I3" s="4">
        <f t="shared" ref="I3:I37" si="2">H3/$H$37</f>
        <v>7.0185806638876924E-4</v>
      </c>
      <c r="J3" s="4"/>
      <c r="L3" t="e">
        <f t="shared" ref="L3:L37" si="3">($D$43/$H$37)*$G3</f>
        <v>#REF!</v>
      </c>
      <c r="M3" t="e">
        <f>L3</f>
        <v>#REF!</v>
      </c>
      <c r="N3" t="e">
        <f>L3/$F3</f>
        <v>#REF!</v>
      </c>
      <c r="O3" t="e">
        <f t="shared" ref="O3:O35" si="4">N3+O4</f>
        <v>#REF!</v>
      </c>
      <c r="P3" t="e">
        <f>1/O3</f>
        <v>#REF!</v>
      </c>
      <c r="Q3" s="1" t="e">
        <f t="shared" ref="Q3:Q37" si="5">N3*$E$43</f>
        <v>#REF!</v>
      </c>
      <c r="S3" t="e">
        <f t="shared" ref="S3:S37" si="6">($D$44/$H$37)*$G3</f>
        <v>#REF!</v>
      </c>
      <c r="T3" t="e">
        <f>S3</f>
        <v>#REF!</v>
      </c>
      <c r="U3" t="e">
        <f>S3/$F3</f>
        <v>#REF!</v>
      </c>
      <c r="V3" t="e">
        <f t="shared" ref="V3:V35" si="7">U3+V4</f>
        <v>#REF!</v>
      </c>
      <c r="W3" t="e">
        <f>1/V3</f>
        <v>#REF!</v>
      </c>
      <c r="X3" s="1" t="e">
        <f t="shared" ref="X3:X37" si="8">U3*$E$44</f>
        <v>#REF!</v>
      </c>
      <c r="Z3" t="e">
        <f t="shared" ref="Z3:Z37" si="9">($D$45/$H$37)*$G3</f>
        <v>#REF!</v>
      </c>
      <c r="AA3" t="e">
        <f>Z3</f>
        <v>#REF!</v>
      </c>
      <c r="AB3" t="e">
        <f>Z3/$F3</f>
        <v>#REF!</v>
      </c>
      <c r="AC3" t="e">
        <f t="shared" ref="AC3:AC35" si="10">AB3+AC4</f>
        <v>#REF!</v>
      </c>
      <c r="AD3" t="e">
        <f>1/AC3</f>
        <v>#REF!</v>
      </c>
      <c r="AE3" s="1" t="e">
        <f t="shared" ref="AE3:AE37" si="11">AB3*$E$45</f>
        <v>#REF!</v>
      </c>
      <c r="AG3" t="e">
        <f t="shared" ref="AG3:AG37" si="12">($D$46/$H$37)*$G3</f>
        <v>#REF!</v>
      </c>
      <c r="AH3" t="e">
        <f>AG3</f>
        <v>#REF!</v>
      </c>
      <c r="AI3" t="e">
        <f>AG3/$F3</f>
        <v>#REF!</v>
      </c>
      <c r="AJ3" t="e">
        <f t="shared" ref="AJ3:AJ35" si="13">AI3+AJ4</f>
        <v>#REF!</v>
      </c>
      <c r="AK3" t="e">
        <f>1/AJ3</f>
        <v>#REF!</v>
      </c>
      <c r="AL3" s="1" t="e">
        <f t="shared" ref="AL3:AL37" si="14">AI3*$E$46</f>
        <v>#REF!</v>
      </c>
      <c r="AN3" t="e">
        <f t="shared" ref="AN3:AN37" si="15">($D$47/$H$37)*$G3</f>
        <v>#REF!</v>
      </c>
      <c r="AO3" t="e">
        <f>AN3</f>
        <v>#REF!</v>
      </c>
      <c r="AP3" t="e">
        <f>AN3/$F3</f>
        <v>#REF!</v>
      </c>
      <c r="AQ3" t="e">
        <f t="shared" ref="AQ3:AQ35" si="16">AP3+AQ4</f>
        <v>#REF!</v>
      </c>
      <c r="AR3" t="e">
        <f>1/AQ3</f>
        <v>#REF!</v>
      </c>
      <c r="AS3" s="1" t="e">
        <f t="shared" ref="AS3:AS37" si="17">AP3*$E$47</f>
        <v>#REF!</v>
      </c>
      <c r="AU3" t="e">
        <f t="shared" ref="AU3:AU37" si="18">($D$48/$H$37)*$G3</f>
        <v>#REF!</v>
      </c>
      <c r="AV3" t="e">
        <f>AU3</f>
        <v>#REF!</v>
      </c>
      <c r="AW3" t="e">
        <f>AU3/$F3</f>
        <v>#REF!</v>
      </c>
      <c r="AX3" t="e">
        <f t="shared" ref="AX3:AX35" si="19">AW3+AX4</f>
        <v>#REF!</v>
      </c>
      <c r="AY3" t="e">
        <f>1/AX3</f>
        <v>#REF!</v>
      </c>
      <c r="AZ3" s="1" t="e">
        <f t="shared" ref="AZ3:AZ37" si="20">AW3*$E$48</f>
        <v>#REF!</v>
      </c>
      <c r="BB3" t="e">
        <f t="shared" ref="BB3:BB37" si="21">($D$49/$H$37)*$G3</f>
        <v>#REF!</v>
      </c>
      <c r="BC3" t="e">
        <f>BB3</f>
        <v>#REF!</v>
      </c>
      <c r="BD3" t="e">
        <f>BB3/$F3</f>
        <v>#REF!</v>
      </c>
      <c r="BE3" t="e">
        <f t="shared" ref="BE3:BE35" si="22">BD3+BE4</f>
        <v>#REF!</v>
      </c>
      <c r="BF3" t="e">
        <f>1/BE3</f>
        <v>#REF!</v>
      </c>
      <c r="BG3" s="1" t="e">
        <f t="shared" ref="BG3:BG37" si="23">BD3*$E$49</f>
        <v>#REF!</v>
      </c>
      <c r="BI3" t="e">
        <f t="shared" ref="BI3:BI37" si="24">($D$50/$H$37)*$G3</f>
        <v>#REF!</v>
      </c>
      <c r="BJ3" t="e">
        <f>BI3</f>
        <v>#REF!</v>
      </c>
      <c r="BK3" t="e">
        <f>BI3/$F3</f>
        <v>#REF!</v>
      </c>
      <c r="BL3" t="e">
        <f t="shared" ref="BL3:BL35" si="25">BK3+BL4</f>
        <v>#REF!</v>
      </c>
      <c r="BM3" t="e">
        <f>1/BL3</f>
        <v>#REF!</v>
      </c>
      <c r="BN3" s="1" t="e">
        <f t="shared" ref="BN3:BN37" si="26">BK3*$E$50</f>
        <v>#REF!</v>
      </c>
      <c r="BP3" t="e">
        <f t="shared" ref="BP3:BP37" si="27">($D$51/$H$37)*$G3</f>
        <v>#REF!</v>
      </c>
      <c r="BQ3" t="e">
        <f>BP3</f>
        <v>#REF!</v>
      </c>
      <c r="BR3" t="e">
        <f>BP3/$F3</f>
        <v>#REF!</v>
      </c>
      <c r="BS3" t="e">
        <f t="shared" ref="BS3:BS35" si="28">BR3+BS4</f>
        <v>#REF!</v>
      </c>
      <c r="BT3" t="e">
        <f>1/BS3</f>
        <v>#REF!</v>
      </c>
      <c r="BU3" s="1" t="e">
        <f t="shared" ref="BU3:BU37" si="29">BR3*$E$51</f>
        <v>#REF!</v>
      </c>
    </row>
    <row r="4" spans="2:73" x14ac:dyDescent="0.35">
      <c r="B4" s="1">
        <f>Digitising!B4</f>
        <v>6.1</v>
      </c>
      <c r="C4">
        <f>Digitising!H4</f>
        <v>0.11</v>
      </c>
      <c r="D4">
        <f t="shared" ref="D4:D37" si="30">C4-C5</f>
        <v>2.4999999999999994E-2</v>
      </c>
      <c r="E4" s="2">
        <f t="shared" ref="E4:E37" si="31">1/C4</f>
        <v>9.0909090909090917</v>
      </c>
      <c r="F4">
        <f t="shared" si="0"/>
        <v>1.7782794100389286E+18</v>
      </c>
      <c r="G4">
        <f t="shared" si="1"/>
        <v>4.4456985250973208E+16</v>
      </c>
      <c r="H4">
        <f>H3+G4</f>
        <v>9.4814001722740128E+16</v>
      </c>
      <c r="I4" s="4">
        <f t="shared" si="2"/>
        <v>1.3214836099953097E-3</v>
      </c>
      <c r="J4" s="4"/>
      <c r="L4" t="e">
        <f t="shared" si="3"/>
        <v>#REF!</v>
      </c>
      <c r="M4" t="e">
        <f>M3+L4</f>
        <v>#REF!</v>
      </c>
      <c r="N4" t="e">
        <f t="shared" ref="N4:N37" si="32">L4/$F4</f>
        <v>#REF!</v>
      </c>
      <c r="O4" t="e">
        <f t="shared" si="4"/>
        <v>#REF!</v>
      </c>
      <c r="P4" t="e">
        <f t="shared" ref="P4:P37" si="33">1/O4</f>
        <v>#REF!</v>
      </c>
      <c r="Q4" s="1" t="e">
        <f t="shared" si="5"/>
        <v>#REF!</v>
      </c>
      <c r="S4" t="e">
        <f t="shared" si="6"/>
        <v>#REF!</v>
      </c>
      <c r="T4" t="e">
        <f>T3+S4</f>
        <v>#REF!</v>
      </c>
      <c r="U4" t="e">
        <f t="shared" ref="U4:U37" si="34">S4/$F4</f>
        <v>#REF!</v>
      </c>
      <c r="V4" t="e">
        <f t="shared" si="7"/>
        <v>#REF!</v>
      </c>
      <c r="W4" t="e">
        <f t="shared" ref="W4:W37" si="35">1/V4</f>
        <v>#REF!</v>
      </c>
      <c r="X4" s="1" t="e">
        <f t="shared" si="8"/>
        <v>#REF!</v>
      </c>
      <c r="Z4" t="e">
        <f t="shared" si="9"/>
        <v>#REF!</v>
      </c>
      <c r="AA4" t="e">
        <f>AA3+Z4</f>
        <v>#REF!</v>
      </c>
      <c r="AB4" t="e">
        <f t="shared" ref="AB4:AB37" si="36">Z4/$F4</f>
        <v>#REF!</v>
      </c>
      <c r="AC4" t="e">
        <f t="shared" si="10"/>
        <v>#REF!</v>
      </c>
      <c r="AD4" t="e">
        <f t="shared" ref="AD4:AD37" si="37">1/AC4</f>
        <v>#REF!</v>
      </c>
      <c r="AE4" s="1" t="e">
        <f t="shared" si="11"/>
        <v>#REF!</v>
      </c>
      <c r="AG4" t="e">
        <f t="shared" si="12"/>
        <v>#REF!</v>
      </c>
      <c r="AH4" t="e">
        <f>AH3+AG4</f>
        <v>#REF!</v>
      </c>
      <c r="AI4" t="e">
        <f t="shared" ref="AI4:AI37" si="38">AG4/$F4</f>
        <v>#REF!</v>
      </c>
      <c r="AJ4" t="e">
        <f t="shared" si="13"/>
        <v>#REF!</v>
      </c>
      <c r="AK4" t="e">
        <f t="shared" ref="AK4:AK37" si="39">1/AJ4</f>
        <v>#REF!</v>
      </c>
      <c r="AL4" s="1" t="e">
        <f t="shared" si="14"/>
        <v>#REF!</v>
      </c>
      <c r="AN4" t="e">
        <f t="shared" si="15"/>
        <v>#REF!</v>
      </c>
      <c r="AO4" t="e">
        <f>AO3+AN4</f>
        <v>#REF!</v>
      </c>
      <c r="AP4" t="e">
        <f t="shared" ref="AP4:AP37" si="40">AN4/$F4</f>
        <v>#REF!</v>
      </c>
      <c r="AQ4" t="e">
        <f t="shared" si="16"/>
        <v>#REF!</v>
      </c>
      <c r="AR4" t="e">
        <f t="shared" ref="AR4:AR37" si="41">1/AQ4</f>
        <v>#REF!</v>
      </c>
      <c r="AS4" s="1" t="e">
        <f t="shared" si="17"/>
        <v>#REF!</v>
      </c>
      <c r="AU4" t="e">
        <f t="shared" si="18"/>
        <v>#REF!</v>
      </c>
      <c r="AV4" t="e">
        <f>AV3+AU4</f>
        <v>#REF!</v>
      </c>
      <c r="AW4" t="e">
        <f t="shared" ref="AW4:AW37" si="42">AU4/$F4</f>
        <v>#REF!</v>
      </c>
      <c r="AX4" t="e">
        <f t="shared" si="19"/>
        <v>#REF!</v>
      </c>
      <c r="AY4" t="e">
        <f t="shared" ref="AY4:AY37" si="43">1/AX4</f>
        <v>#REF!</v>
      </c>
      <c r="AZ4" s="1" t="e">
        <f t="shared" si="20"/>
        <v>#REF!</v>
      </c>
      <c r="BB4" t="e">
        <f t="shared" si="21"/>
        <v>#REF!</v>
      </c>
      <c r="BC4" t="e">
        <f>BC3+BB4</f>
        <v>#REF!</v>
      </c>
      <c r="BD4" t="e">
        <f t="shared" ref="BD4:BD37" si="44">BB4/$F4</f>
        <v>#REF!</v>
      </c>
      <c r="BE4" t="e">
        <f t="shared" si="22"/>
        <v>#REF!</v>
      </c>
      <c r="BF4" t="e">
        <f t="shared" ref="BF4:BF37" si="45">1/BE4</f>
        <v>#REF!</v>
      </c>
      <c r="BG4" s="1" t="e">
        <f t="shared" si="23"/>
        <v>#REF!</v>
      </c>
      <c r="BI4" t="e">
        <f t="shared" si="24"/>
        <v>#REF!</v>
      </c>
      <c r="BJ4" t="e">
        <f>BJ3+BI4</f>
        <v>#REF!</v>
      </c>
      <c r="BK4" t="e">
        <f t="shared" ref="BK4:BK37" si="46">BI4/$F4</f>
        <v>#REF!</v>
      </c>
      <c r="BL4" t="e">
        <f t="shared" si="25"/>
        <v>#REF!</v>
      </c>
      <c r="BM4" t="e">
        <f t="shared" ref="BM4:BM37" si="47">1/BL4</f>
        <v>#REF!</v>
      </c>
      <c r="BN4" s="1" t="e">
        <f t="shared" si="26"/>
        <v>#REF!</v>
      </c>
      <c r="BP4" t="e">
        <f t="shared" si="27"/>
        <v>#REF!</v>
      </c>
      <c r="BQ4" t="e">
        <f>BQ3+BP4</f>
        <v>#REF!</v>
      </c>
      <c r="BR4" t="e">
        <f t="shared" ref="BR4:BR37" si="48">BP4/$F4</f>
        <v>#REF!</v>
      </c>
      <c r="BS4" t="e">
        <f t="shared" si="28"/>
        <v>#REF!</v>
      </c>
      <c r="BT4" t="e">
        <f t="shared" ref="BT4:BT37" si="49">1/BS4</f>
        <v>#REF!</v>
      </c>
      <c r="BU4" s="1" t="e">
        <f t="shared" si="29"/>
        <v>#REF!</v>
      </c>
    </row>
    <row r="5" spans="2:73" x14ac:dyDescent="0.35">
      <c r="B5" s="1">
        <f>Digitising!B5</f>
        <v>6.2</v>
      </c>
      <c r="C5">
        <f>Digitising!H5</f>
        <v>8.5000000000000006E-2</v>
      </c>
      <c r="D5">
        <f t="shared" si="30"/>
        <v>2.0000000000000004E-2</v>
      </c>
      <c r="E5" s="2">
        <f t="shared" si="31"/>
        <v>11.76470588235294</v>
      </c>
      <c r="F5">
        <f t="shared" si="0"/>
        <v>2.5118864315095849E+18</v>
      </c>
      <c r="G5">
        <f t="shared" si="1"/>
        <v>5.0237728630191704E+16</v>
      </c>
      <c r="H5">
        <f t="shared" ref="H5:H37" si="50">H4+G5</f>
        <v>1.4505173035293184E+17</v>
      </c>
      <c r="I5" s="4">
        <f t="shared" si="2"/>
        <v>2.0216790851565265E-3</v>
      </c>
      <c r="J5" s="4"/>
      <c r="L5" t="e">
        <f t="shared" si="3"/>
        <v>#REF!</v>
      </c>
      <c r="M5" t="e">
        <f t="shared" ref="M5:M37" si="51">M4+L5</f>
        <v>#REF!</v>
      </c>
      <c r="N5" t="e">
        <f t="shared" si="32"/>
        <v>#REF!</v>
      </c>
      <c r="O5" t="e">
        <f t="shared" si="4"/>
        <v>#REF!</v>
      </c>
      <c r="P5" t="e">
        <f t="shared" si="33"/>
        <v>#REF!</v>
      </c>
      <c r="Q5" s="1" t="e">
        <f t="shared" si="5"/>
        <v>#REF!</v>
      </c>
      <c r="S5" t="e">
        <f t="shared" si="6"/>
        <v>#REF!</v>
      </c>
      <c r="T5" t="e">
        <f t="shared" ref="T5:T37" si="52">T4+S5</f>
        <v>#REF!</v>
      </c>
      <c r="U5" t="e">
        <f t="shared" si="34"/>
        <v>#REF!</v>
      </c>
      <c r="V5" t="e">
        <f t="shared" si="7"/>
        <v>#REF!</v>
      </c>
      <c r="W5" t="e">
        <f t="shared" si="35"/>
        <v>#REF!</v>
      </c>
      <c r="X5" s="1" t="e">
        <f t="shared" si="8"/>
        <v>#REF!</v>
      </c>
      <c r="Z5" t="e">
        <f t="shared" si="9"/>
        <v>#REF!</v>
      </c>
      <c r="AA5" t="e">
        <f t="shared" ref="AA5:AA37" si="53">AA4+Z5</f>
        <v>#REF!</v>
      </c>
      <c r="AB5" t="e">
        <f t="shared" si="36"/>
        <v>#REF!</v>
      </c>
      <c r="AC5" t="e">
        <f t="shared" si="10"/>
        <v>#REF!</v>
      </c>
      <c r="AD5" t="e">
        <f t="shared" si="37"/>
        <v>#REF!</v>
      </c>
      <c r="AE5" s="1" t="e">
        <f t="shared" si="11"/>
        <v>#REF!</v>
      </c>
      <c r="AG5" t="e">
        <f t="shared" si="12"/>
        <v>#REF!</v>
      </c>
      <c r="AH5" t="e">
        <f t="shared" ref="AH5:AH37" si="54">AH4+AG5</f>
        <v>#REF!</v>
      </c>
      <c r="AI5" t="e">
        <f t="shared" si="38"/>
        <v>#REF!</v>
      </c>
      <c r="AJ5" t="e">
        <f t="shared" si="13"/>
        <v>#REF!</v>
      </c>
      <c r="AK5" t="e">
        <f t="shared" si="39"/>
        <v>#REF!</v>
      </c>
      <c r="AL5" s="1" t="e">
        <f t="shared" si="14"/>
        <v>#REF!</v>
      </c>
      <c r="AN5" t="e">
        <f t="shared" si="15"/>
        <v>#REF!</v>
      </c>
      <c r="AO5" t="e">
        <f t="shared" ref="AO5:AO37" si="55">AO4+AN5</f>
        <v>#REF!</v>
      </c>
      <c r="AP5" t="e">
        <f t="shared" si="40"/>
        <v>#REF!</v>
      </c>
      <c r="AQ5" t="e">
        <f t="shared" si="16"/>
        <v>#REF!</v>
      </c>
      <c r="AR5" t="e">
        <f t="shared" si="41"/>
        <v>#REF!</v>
      </c>
      <c r="AS5" s="1" t="e">
        <f t="shared" si="17"/>
        <v>#REF!</v>
      </c>
      <c r="AU5" t="e">
        <f t="shared" si="18"/>
        <v>#REF!</v>
      </c>
      <c r="AV5" t="e">
        <f t="shared" ref="AV5:AV37" si="56">AV4+AU5</f>
        <v>#REF!</v>
      </c>
      <c r="AW5" t="e">
        <f t="shared" si="42"/>
        <v>#REF!</v>
      </c>
      <c r="AX5" t="e">
        <f t="shared" si="19"/>
        <v>#REF!</v>
      </c>
      <c r="AY5" t="e">
        <f t="shared" si="43"/>
        <v>#REF!</v>
      </c>
      <c r="AZ5" s="1" t="e">
        <f t="shared" si="20"/>
        <v>#REF!</v>
      </c>
      <c r="BB5" t="e">
        <f t="shared" si="21"/>
        <v>#REF!</v>
      </c>
      <c r="BC5" t="e">
        <f t="shared" ref="BC5:BC37" si="57">BC4+BB5</f>
        <v>#REF!</v>
      </c>
      <c r="BD5" t="e">
        <f t="shared" si="44"/>
        <v>#REF!</v>
      </c>
      <c r="BE5" t="e">
        <f t="shared" si="22"/>
        <v>#REF!</v>
      </c>
      <c r="BF5" t="e">
        <f t="shared" si="45"/>
        <v>#REF!</v>
      </c>
      <c r="BG5" s="1" t="e">
        <f t="shared" si="23"/>
        <v>#REF!</v>
      </c>
      <c r="BI5" t="e">
        <f t="shared" si="24"/>
        <v>#REF!</v>
      </c>
      <c r="BJ5" t="e">
        <f t="shared" ref="BJ5:BJ37" si="58">BJ4+BI5</f>
        <v>#REF!</v>
      </c>
      <c r="BK5" t="e">
        <f t="shared" si="46"/>
        <v>#REF!</v>
      </c>
      <c r="BL5" t="e">
        <f t="shared" si="25"/>
        <v>#REF!</v>
      </c>
      <c r="BM5" t="e">
        <f t="shared" si="47"/>
        <v>#REF!</v>
      </c>
      <c r="BN5" s="1" t="e">
        <f t="shared" si="26"/>
        <v>#REF!</v>
      </c>
      <c r="BP5" t="e">
        <f t="shared" si="27"/>
        <v>#REF!</v>
      </c>
      <c r="BQ5" t="e">
        <f t="shared" ref="BQ5:BQ37" si="59">BQ4+BP5</f>
        <v>#REF!</v>
      </c>
      <c r="BR5" t="e">
        <f t="shared" si="48"/>
        <v>#REF!</v>
      </c>
      <c r="BS5" t="e">
        <f t="shared" si="28"/>
        <v>#REF!</v>
      </c>
      <c r="BT5" t="e">
        <f t="shared" si="49"/>
        <v>#REF!</v>
      </c>
      <c r="BU5" s="1" t="e">
        <f t="shared" si="29"/>
        <v>#REF!</v>
      </c>
    </row>
    <row r="6" spans="2:73" x14ac:dyDescent="0.35">
      <c r="B6" s="1">
        <f>Digitising!B6</f>
        <v>6.3</v>
      </c>
      <c r="C6">
        <f>Digitising!H6</f>
        <v>6.5000000000000002E-2</v>
      </c>
      <c r="D6">
        <f t="shared" si="30"/>
        <v>1.3000000000000005E-2</v>
      </c>
      <c r="E6" s="2">
        <f t="shared" si="31"/>
        <v>15.384615384615383</v>
      </c>
      <c r="F6">
        <f t="shared" si="0"/>
        <v>3.5481338923357563E+18</v>
      </c>
      <c r="G6">
        <f t="shared" si="1"/>
        <v>4.6125740600364848E+16</v>
      </c>
      <c r="H6">
        <f t="shared" si="50"/>
        <v>1.911774709532967E+17</v>
      </c>
      <c r="I6" s="4">
        <f t="shared" si="2"/>
        <v>2.6645631433626481E-3</v>
      </c>
      <c r="J6" s="4"/>
      <c r="L6" t="e">
        <f t="shared" si="3"/>
        <v>#REF!</v>
      </c>
      <c r="M6" t="e">
        <f t="shared" si="51"/>
        <v>#REF!</v>
      </c>
      <c r="N6" t="e">
        <f t="shared" si="32"/>
        <v>#REF!</v>
      </c>
      <c r="O6" t="e">
        <f t="shared" si="4"/>
        <v>#REF!</v>
      </c>
      <c r="P6" t="e">
        <f t="shared" si="33"/>
        <v>#REF!</v>
      </c>
      <c r="Q6" s="1" t="e">
        <f t="shared" si="5"/>
        <v>#REF!</v>
      </c>
      <c r="S6" t="e">
        <f t="shared" si="6"/>
        <v>#REF!</v>
      </c>
      <c r="T6" t="e">
        <f t="shared" si="52"/>
        <v>#REF!</v>
      </c>
      <c r="U6" t="e">
        <f t="shared" si="34"/>
        <v>#REF!</v>
      </c>
      <c r="V6" t="e">
        <f t="shared" si="7"/>
        <v>#REF!</v>
      </c>
      <c r="W6" t="e">
        <f t="shared" si="35"/>
        <v>#REF!</v>
      </c>
      <c r="X6" s="1" t="e">
        <f t="shared" si="8"/>
        <v>#REF!</v>
      </c>
      <c r="Z6" t="e">
        <f t="shared" si="9"/>
        <v>#REF!</v>
      </c>
      <c r="AA6" t="e">
        <f t="shared" si="53"/>
        <v>#REF!</v>
      </c>
      <c r="AB6" t="e">
        <f t="shared" si="36"/>
        <v>#REF!</v>
      </c>
      <c r="AC6" t="e">
        <f t="shared" si="10"/>
        <v>#REF!</v>
      </c>
      <c r="AD6" t="e">
        <f t="shared" si="37"/>
        <v>#REF!</v>
      </c>
      <c r="AE6" s="1" t="e">
        <f t="shared" si="11"/>
        <v>#REF!</v>
      </c>
      <c r="AG6" t="e">
        <f t="shared" si="12"/>
        <v>#REF!</v>
      </c>
      <c r="AH6" t="e">
        <f t="shared" si="54"/>
        <v>#REF!</v>
      </c>
      <c r="AI6" t="e">
        <f t="shared" si="38"/>
        <v>#REF!</v>
      </c>
      <c r="AJ6" t="e">
        <f t="shared" si="13"/>
        <v>#REF!</v>
      </c>
      <c r="AK6" t="e">
        <f t="shared" si="39"/>
        <v>#REF!</v>
      </c>
      <c r="AL6" s="1" t="e">
        <f t="shared" si="14"/>
        <v>#REF!</v>
      </c>
      <c r="AN6" t="e">
        <f t="shared" si="15"/>
        <v>#REF!</v>
      </c>
      <c r="AO6" t="e">
        <f t="shared" si="55"/>
        <v>#REF!</v>
      </c>
      <c r="AP6" t="e">
        <f t="shared" si="40"/>
        <v>#REF!</v>
      </c>
      <c r="AQ6" t="e">
        <f t="shared" si="16"/>
        <v>#REF!</v>
      </c>
      <c r="AR6" t="e">
        <f t="shared" si="41"/>
        <v>#REF!</v>
      </c>
      <c r="AS6" s="1" t="e">
        <f t="shared" si="17"/>
        <v>#REF!</v>
      </c>
      <c r="AU6" t="e">
        <f t="shared" si="18"/>
        <v>#REF!</v>
      </c>
      <c r="AV6" t="e">
        <f t="shared" si="56"/>
        <v>#REF!</v>
      </c>
      <c r="AW6" t="e">
        <f t="shared" si="42"/>
        <v>#REF!</v>
      </c>
      <c r="AX6" t="e">
        <f t="shared" si="19"/>
        <v>#REF!</v>
      </c>
      <c r="AY6" t="e">
        <f t="shared" si="43"/>
        <v>#REF!</v>
      </c>
      <c r="AZ6" s="1" t="e">
        <f t="shared" si="20"/>
        <v>#REF!</v>
      </c>
      <c r="BB6" t="e">
        <f t="shared" si="21"/>
        <v>#REF!</v>
      </c>
      <c r="BC6" t="e">
        <f t="shared" si="57"/>
        <v>#REF!</v>
      </c>
      <c r="BD6" t="e">
        <f t="shared" si="44"/>
        <v>#REF!</v>
      </c>
      <c r="BE6" t="e">
        <f t="shared" si="22"/>
        <v>#REF!</v>
      </c>
      <c r="BF6" t="e">
        <f t="shared" si="45"/>
        <v>#REF!</v>
      </c>
      <c r="BG6" s="1" t="e">
        <f t="shared" si="23"/>
        <v>#REF!</v>
      </c>
      <c r="BI6" t="e">
        <f t="shared" si="24"/>
        <v>#REF!</v>
      </c>
      <c r="BJ6" t="e">
        <f t="shared" si="58"/>
        <v>#REF!</v>
      </c>
      <c r="BK6" t="e">
        <f t="shared" si="46"/>
        <v>#REF!</v>
      </c>
      <c r="BL6" t="e">
        <f t="shared" si="25"/>
        <v>#REF!</v>
      </c>
      <c r="BM6" t="e">
        <f t="shared" si="47"/>
        <v>#REF!</v>
      </c>
      <c r="BN6" s="1" t="e">
        <f t="shared" si="26"/>
        <v>#REF!</v>
      </c>
      <c r="BP6" t="e">
        <f t="shared" si="27"/>
        <v>#REF!</v>
      </c>
      <c r="BQ6" t="e">
        <f t="shared" si="59"/>
        <v>#REF!</v>
      </c>
      <c r="BR6" t="e">
        <f t="shared" si="48"/>
        <v>#REF!</v>
      </c>
      <c r="BS6" t="e">
        <f t="shared" si="28"/>
        <v>#REF!</v>
      </c>
      <c r="BT6" t="e">
        <f t="shared" si="49"/>
        <v>#REF!</v>
      </c>
      <c r="BU6" s="1" t="e">
        <f t="shared" si="29"/>
        <v>#REF!</v>
      </c>
    </row>
    <row r="7" spans="2:73" x14ac:dyDescent="0.35">
      <c r="B7" s="1">
        <f>Digitising!B7</f>
        <v>6.4</v>
      </c>
      <c r="C7">
        <f>Digitising!H7</f>
        <v>5.1999999999999998E-2</v>
      </c>
      <c r="D7">
        <f t="shared" si="30"/>
        <v>9.999999999999995E-3</v>
      </c>
      <c r="E7" s="2">
        <f t="shared" si="31"/>
        <v>19.23076923076923</v>
      </c>
      <c r="F7">
        <f t="shared" si="0"/>
        <v>5.0118723362727895E+18</v>
      </c>
      <c r="G7">
        <f t="shared" si="1"/>
        <v>5.0118723362727872E+16</v>
      </c>
      <c r="H7">
        <f t="shared" si="50"/>
        <v>2.4129619431602458E+17</v>
      </c>
      <c r="I7" s="4">
        <f t="shared" si="2"/>
        <v>3.363099965713108E-3</v>
      </c>
      <c r="J7" s="4"/>
      <c r="L7" t="e">
        <f t="shared" si="3"/>
        <v>#REF!</v>
      </c>
      <c r="M7" t="e">
        <f t="shared" si="51"/>
        <v>#REF!</v>
      </c>
      <c r="N7" t="e">
        <f t="shared" si="32"/>
        <v>#REF!</v>
      </c>
      <c r="O7" t="e">
        <f t="shared" si="4"/>
        <v>#REF!</v>
      </c>
      <c r="P7" t="e">
        <f t="shared" si="33"/>
        <v>#REF!</v>
      </c>
      <c r="Q7" s="1" t="e">
        <f t="shared" si="5"/>
        <v>#REF!</v>
      </c>
      <c r="S7" t="e">
        <f t="shared" si="6"/>
        <v>#REF!</v>
      </c>
      <c r="T7" t="e">
        <f t="shared" si="52"/>
        <v>#REF!</v>
      </c>
      <c r="U7" t="e">
        <f t="shared" si="34"/>
        <v>#REF!</v>
      </c>
      <c r="V7" t="e">
        <f t="shared" si="7"/>
        <v>#REF!</v>
      </c>
      <c r="W7" t="e">
        <f t="shared" si="35"/>
        <v>#REF!</v>
      </c>
      <c r="X7" s="1" t="e">
        <f t="shared" si="8"/>
        <v>#REF!</v>
      </c>
      <c r="Z7" t="e">
        <f t="shared" si="9"/>
        <v>#REF!</v>
      </c>
      <c r="AA7" t="e">
        <f t="shared" si="53"/>
        <v>#REF!</v>
      </c>
      <c r="AB7" t="e">
        <f t="shared" si="36"/>
        <v>#REF!</v>
      </c>
      <c r="AC7" t="e">
        <f t="shared" si="10"/>
        <v>#REF!</v>
      </c>
      <c r="AD7" t="e">
        <f t="shared" si="37"/>
        <v>#REF!</v>
      </c>
      <c r="AE7" s="1" t="e">
        <f t="shared" si="11"/>
        <v>#REF!</v>
      </c>
      <c r="AG7" t="e">
        <f t="shared" si="12"/>
        <v>#REF!</v>
      </c>
      <c r="AH7" t="e">
        <f t="shared" si="54"/>
        <v>#REF!</v>
      </c>
      <c r="AI7" t="e">
        <f t="shared" si="38"/>
        <v>#REF!</v>
      </c>
      <c r="AJ7" t="e">
        <f t="shared" si="13"/>
        <v>#REF!</v>
      </c>
      <c r="AK7" t="e">
        <f t="shared" si="39"/>
        <v>#REF!</v>
      </c>
      <c r="AL7" s="1" t="e">
        <f t="shared" si="14"/>
        <v>#REF!</v>
      </c>
      <c r="AN7" t="e">
        <f t="shared" si="15"/>
        <v>#REF!</v>
      </c>
      <c r="AO7" t="e">
        <f t="shared" si="55"/>
        <v>#REF!</v>
      </c>
      <c r="AP7" t="e">
        <f t="shared" si="40"/>
        <v>#REF!</v>
      </c>
      <c r="AQ7" t="e">
        <f t="shared" si="16"/>
        <v>#REF!</v>
      </c>
      <c r="AR7" t="e">
        <f t="shared" si="41"/>
        <v>#REF!</v>
      </c>
      <c r="AS7" s="1" t="e">
        <f t="shared" si="17"/>
        <v>#REF!</v>
      </c>
      <c r="AU7" t="e">
        <f t="shared" si="18"/>
        <v>#REF!</v>
      </c>
      <c r="AV7" t="e">
        <f t="shared" si="56"/>
        <v>#REF!</v>
      </c>
      <c r="AW7" t="e">
        <f t="shared" si="42"/>
        <v>#REF!</v>
      </c>
      <c r="AX7" t="e">
        <f t="shared" si="19"/>
        <v>#REF!</v>
      </c>
      <c r="AY7" t="e">
        <f t="shared" si="43"/>
        <v>#REF!</v>
      </c>
      <c r="AZ7" s="1" t="e">
        <f t="shared" si="20"/>
        <v>#REF!</v>
      </c>
      <c r="BB7" t="e">
        <f t="shared" si="21"/>
        <v>#REF!</v>
      </c>
      <c r="BC7" t="e">
        <f t="shared" si="57"/>
        <v>#REF!</v>
      </c>
      <c r="BD7" t="e">
        <f t="shared" si="44"/>
        <v>#REF!</v>
      </c>
      <c r="BE7" t="e">
        <f t="shared" si="22"/>
        <v>#REF!</v>
      </c>
      <c r="BF7" t="e">
        <f t="shared" si="45"/>
        <v>#REF!</v>
      </c>
      <c r="BG7" s="1" t="e">
        <f t="shared" si="23"/>
        <v>#REF!</v>
      </c>
      <c r="BI7" t="e">
        <f t="shared" si="24"/>
        <v>#REF!</v>
      </c>
      <c r="BJ7" t="e">
        <f t="shared" si="58"/>
        <v>#REF!</v>
      </c>
      <c r="BK7" t="e">
        <f t="shared" si="46"/>
        <v>#REF!</v>
      </c>
      <c r="BL7" t="e">
        <f t="shared" si="25"/>
        <v>#REF!</v>
      </c>
      <c r="BM7" t="e">
        <f t="shared" si="47"/>
        <v>#REF!</v>
      </c>
      <c r="BN7" s="1" t="e">
        <f t="shared" si="26"/>
        <v>#REF!</v>
      </c>
      <c r="BP7" t="e">
        <f t="shared" si="27"/>
        <v>#REF!</v>
      </c>
      <c r="BQ7" t="e">
        <f t="shared" si="59"/>
        <v>#REF!</v>
      </c>
      <c r="BR7" t="e">
        <f t="shared" si="48"/>
        <v>#REF!</v>
      </c>
      <c r="BS7" t="e">
        <f t="shared" si="28"/>
        <v>#REF!</v>
      </c>
      <c r="BT7" t="e">
        <f t="shared" si="49"/>
        <v>#REF!</v>
      </c>
      <c r="BU7" s="1" t="e">
        <f t="shared" si="29"/>
        <v>#REF!</v>
      </c>
    </row>
    <row r="8" spans="2:73" x14ac:dyDescent="0.35">
      <c r="B8" s="1">
        <f>Digitising!B8</f>
        <v>6.5</v>
      </c>
      <c r="C8">
        <f>Digitising!H8</f>
        <v>4.2000000000000003E-2</v>
      </c>
      <c r="D8">
        <f t="shared" si="30"/>
        <v>9.0000000000000011E-3</v>
      </c>
      <c r="E8" s="2">
        <f t="shared" si="31"/>
        <v>23.809523809523807</v>
      </c>
      <c r="F8">
        <f t="shared" si="0"/>
        <v>7.0794578438414121E+18</v>
      </c>
      <c r="G8">
        <f t="shared" si="1"/>
        <v>6.371512059457272E+16</v>
      </c>
      <c r="H8">
        <f t="shared" si="50"/>
        <v>3.0501131491059731E+17</v>
      </c>
      <c r="I8" s="4">
        <f t="shared" si="2"/>
        <v>4.2511385047974502E-3</v>
      </c>
      <c r="J8" s="4"/>
      <c r="L8" t="e">
        <f t="shared" si="3"/>
        <v>#REF!</v>
      </c>
      <c r="M8" t="e">
        <f t="shared" si="51"/>
        <v>#REF!</v>
      </c>
      <c r="N8" t="e">
        <f t="shared" si="32"/>
        <v>#REF!</v>
      </c>
      <c r="O8" t="e">
        <f t="shared" si="4"/>
        <v>#REF!</v>
      </c>
      <c r="P8" t="e">
        <f t="shared" si="33"/>
        <v>#REF!</v>
      </c>
      <c r="Q8" s="1" t="e">
        <f t="shared" si="5"/>
        <v>#REF!</v>
      </c>
      <c r="S8" t="e">
        <f t="shared" si="6"/>
        <v>#REF!</v>
      </c>
      <c r="T8" t="e">
        <f t="shared" si="52"/>
        <v>#REF!</v>
      </c>
      <c r="U8" t="e">
        <f t="shared" si="34"/>
        <v>#REF!</v>
      </c>
      <c r="V8" t="e">
        <f t="shared" si="7"/>
        <v>#REF!</v>
      </c>
      <c r="W8" t="e">
        <f t="shared" si="35"/>
        <v>#REF!</v>
      </c>
      <c r="X8" s="1" t="e">
        <f t="shared" si="8"/>
        <v>#REF!</v>
      </c>
      <c r="Z8" t="e">
        <f t="shared" si="9"/>
        <v>#REF!</v>
      </c>
      <c r="AA8" t="e">
        <f t="shared" si="53"/>
        <v>#REF!</v>
      </c>
      <c r="AB8" t="e">
        <f t="shared" si="36"/>
        <v>#REF!</v>
      </c>
      <c r="AC8" t="e">
        <f t="shared" si="10"/>
        <v>#REF!</v>
      </c>
      <c r="AD8" t="e">
        <f t="shared" si="37"/>
        <v>#REF!</v>
      </c>
      <c r="AE8" s="1" t="e">
        <f t="shared" si="11"/>
        <v>#REF!</v>
      </c>
      <c r="AG8" t="e">
        <f t="shared" si="12"/>
        <v>#REF!</v>
      </c>
      <c r="AH8" t="e">
        <f t="shared" si="54"/>
        <v>#REF!</v>
      </c>
      <c r="AI8" t="e">
        <f t="shared" si="38"/>
        <v>#REF!</v>
      </c>
      <c r="AJ8" t="e">
        <f t="shared" si="13"/>
        <v>#REF!</v>
      </c>
      <c r="AK8" t="e">
        <f t="shared" si="39"/>
        <v>#REF!</v>
      </c>
      <c r="AL8" s="1" t="e">
        <f t="shared" si="14"/>
        <v>#REF!</v>
      </c>
      <c r="AN8" t="e">
        <f t="shared" si="15"/>
        <v>#REF!</v>
      </c>
      <c r="AO8" t="e">
        <f t="shared" si="55"/>
        <v>#REF!</v>
      </c>
      <c r="AP8" t="e">
        <f t="shared" si="40"/>
        <v>#REF!</v>
      </c>
      <c r="AQ8" t="e">
        <f t="shared" si="16"/>
        <v>#REF!</v>
      </c>
      <c r="AR8" t="e">
        <f t="shared" si="41"/>
        <v>#REF!</v>
      </c>
      <c r="AS8" s="1" t="e">
        <f t="shared" si="17"/>
        <v>#REF!</v>
      </c>
      <c r="AU8" t="e">
        <f t="shared" si="18"/>
        <v>#REF!</v>
      </c>
      <c r="AV8" t="e">
        <f t="shared" si="56"/>
        <v>#REF!</v>
      </c>
      <c r="AW8" t="e">
        <f t="shared" si="42"/>
        <v>#REF!</v>
      </c>
      <c r="AX8" t="e">
        <f t="shared" si="19"/>
        <v>#REF!</v>
      </c>
      <c r="AY8" t="e">
        <f t="shared" si="43"/>
        <v>#REF!</v>
      </c>
      <c r="AZ8" s="1" t="e">
        <f t="shared" si="20"/>
        <v>#REF!</v>
      </c>
      <c r="BB8" t="e">
        <f t="shared" si="21"/>
        <v>#REF!</v>
      </c>
      <c r="BC8" t="e">
        <f t="shared" si="57"/>
        <v>#REF!</v>
      </c>
      <c r="BD8" t="e">
        <f t="shared" si="44"/>
        <v>#REF!</v>
      </c>
      <c r="BE8" t="e">
        <f t="shared" si="22"/>
        <v>#REF!</v>
      </c>
      <c r="BF8" t="e">
        <f t="shared" si="45"/>
        <v>#REF!</v>
      </c>
      <c r="BG8" s="1" t="e">
        <f t="shared" si="23"/>
        <v>#REF!</v>
      </c>
      <c r="BI8" t="e">
        <f t="shared" si="24"/>
        <v>#REF!</v>
      </c>
      <c r="BJ8" t="e">
        <f t="shared" si="58"/>
        <v>#REF!</v>
      </c>
      <c r="BK8" t="e">
        <f t="shared" si="46"/>
        <v>#REF!</v>
      </c>
      <c r="BL8" t="e">
        <f t="shared" si="25"/>
        <v>#REF!</v>
      </c>
      <c r="BM8" t="e">
        <f t="shared" si="47"/>
        <v>#REF!</v>
      </c>
      <c r="BN8" s="1" t="e">
        <f t="shared" si="26"/>
        <v>#REF!</v>
      </c>
      <c r="BP8" t="e">
        <f t="shared" si="27"/>
        <v>#REF!</v>
      </c>
      <c r="BQ8" t="e">
        <f t="shared" si="59"/>
        <v>#REF!</v>
      </c>
      <c r="BR8" t="e">
        <f t="shared" si="48"/>
        <v>#REF!</v>
      </c>
      <c r="BS8" t="e">
        <f t="shared" si="28"/>
        <v>#REF!</v>
      </c>
      <c r="BT8" t="e">
        <f t="shared" si="49"/>
        <v>#REF!</v>
      </c>
      <c r="BU8" s="1" t="e">
        <f t="shared" si="29"/>
        <v>#REF!</v>
      </c>
    </row>
    <row r="9" spans="2:73" x14ac:dyDescent="0.35">
      <c r="B9" s="1">
        <f>Digitising!B9</f>
        <v>6.6</v>
      </c>
      <c r="C9">
        <f>Digitising!H9</f>
        <v>3.3000000000000002E-2</v>
      </c>
      <c r="D9">
        <f t="shared" si="30"/>
        <v>7.0000000000000027E-3</v>
      </c>
      <c r="E9" s="2">
        <f t="shared" si="31"/>
        <v>30.303030303030301</v>
      </c>
      <c r="F9">
        <f t="shared" si="0"/>
        <v>1E+19</v>
      </c>
      <c r="G9">
        <f t="shared" si="1"/>
        <v>7.0000000000000024E+16</v>
      </c>
      <c r="H9">
        <f t="shared" si="50"/>
        <v>3.7501131491059731E+17</v>
      </c>
      <c r="I9" s="4">
        <f t="shared" si="2"/>
        <v>5.2267734428752257E-3</v>
      </c>
      <c r="J9" s="4"/>
      <c r="L9" t="e">
        <f t="shared" si="3"/>
        <v>#REF!</v>
      </c>
      <c r="M9" t="e">
        <f t="shared" si="51"/>
        <v>#REF!</v>
      </c>
      <c r="N9" t="e">
        <f t="shared" si="32"/>
        <v>#REF!</v>
      </c>
      <c r="O9" t="e">
        <f t="shared" si="4"/>
        <v>#REF!</v>
      </c>
      <c r="P9" t="e">
        <f t="shared" si="33"/>
        <v>#REF!</v>
      </c>
      <c r="Q9" s="1" t="e">
        <f t="shared" si="5"/>
        <v>#REF!</v>
      </c>
      <c r="S9" t="e">
        <f t="shared" si="6"/>
        <v>#REF!</v>
      </c>
      <c r="T9" t="e">
        <f t="shared" si="52"/>
        <v>#REF!</v>
      </c>
      <c r="U9" t="e">
        <f t="shared" si="34"/>
        <v>#REF!</v>
      </c>
      <c r="V9" t="e">
        <f t="shared" si="7"/>
        <v>#REF!</v>
      </c>
      <c r="W9" t="e">
        <f t="shared" si="35"/>
        <v>#REF!</v>
      </c>
      <c r="X9" s="1" t="e">
        <f t="shared" si="8"/>
        <v>#REF!</v>
      </c>
      <c r="Z9" t="e">
        <f t="shared" si="9"/>
        <v>#REF!</v>
      </c>
      <c r="AA9" t="e">
        <f t="shared" si="53"/>
        <v>#REF!</v>
      </c>
      <c r="AB9" t="e">
        <f t="shared" si="36"/>
        <v>#REF!</v>
      </c>
      <c r="AC9" t="e">
        <f t="shared" si="10"/>
        <v>#REF!</v>
      </c>
      <c r="AD9" t="e">
        <f t="shared" si="37"/>
        <v>#REF!</v>
      </c>
      <c r="AE9" s="1" t="e">
        <f t="shared" si="11"/>
        <v>#REF!</v>
      </c>
      <c r="AG9" t="e">
        <f t="shared" si="12"/>
        <v>#REF!</v>
      </c>
      <c r="AH9" t="e">
        <f t="shared" si="54"/>
        <v>#REF!</v>
      </c>
      <c r="AI9" t="e">
        <f t="shared" si="38"/>
        <v>#REF!</v>
      </c>
      <c r="AJ9" t="e">
        <f t="shared" si="13"/>
        <v>#REF!</v>
      </c>
      <c r="AK9" t="e">
        <f t="shared" si="39"/>
        <v>#REF!</v>
      </c>
      <c r="AL9" s="1" t="e">
        <f t="shared" si="14"/>
        <v>#REF!</v>
      </c>
      <c r="AN9" t="e">
        <f t="shared" si="15"/>
        <v>#REF!</v>
      </c>
      <c r="AO9" t="e">
        <f t="shared" si="55"/>
        <v>#REF!</v>
      </c>
      <c r="AP9" t="e">
        <f t="shared" si="40"/>
        <v>#REF!</v>
      </c>
      <c r="AQ9" t="e">
        <f t="shared" si="16"/>
        <v>#REF!</v>
      </c>
      <c r="AR9" t="e">
        <f t="shared" si="41"/>
        <v>#REF!</v>
      </c>
      <c r="AS9" s="1" t="e">
        <f t="shared" si="17"/>
        <v>#REF!</v>
      </c>
      <c r="AU9" t="e">
        <f t="shared" si="18"/>
        <v>#REF!</v>
      </c>
      <c r="AV9" t="e">
        <f t="shared" si="56"/>
        <v>#REF!</v>
      </c>
      <c r="AW9" t="e">
        <f t="shared" si="42"/>
        <v>#REF!</v>
      </c>
      <c r="AX9" t="e">
        <f t="shared" si="19"/>
        <v>#REF!</v>
      </c>
      <c r="AY9" t="e">
        <f t="shared" si="43"/>
        <v>#REF!</v>
      </c>
      <c r="AZ9" s="1" t="e">
        <f t="shared" si="20"/>
        <v>#REF!</v>
      </c>
      <c r="BB9" t="e">
        <f t="shared" si="21"/>
        <v>#REF!</v>
      </c>
      <c r="BC9" t="e">
        <f t="shared" si="57"/>
        <v>#REF!</v>
      </c>
      <c r="BD9" t="e">
        <f t="shared" si="44"/>
        <v>#REF!</v>
      </c>
      <c r="BE9" t="e">
        <f t="shared" si="22"/>
        <v>#REF!</v>
      </c>
      <c r="BF9" t="e">
        <f t="shared" si="45"/>
        <v>#REF!</v>
      </c>
      <c r="BG9" s="1" t="e">
        <f t="shared" si="23"/>
        <v>#REF!</v>
      </c>
      <c r="BI9" t="e">
        <f t="shared" si="24"/>
        <v>#REF!</v>
      </c>
      <c r="BJ9" t="e">
        <f t="shared" si="58"/>
        <v>#REF!</v>
      </c>
      <c r="BK9" t="e">
        <f t="shared" si="46"/>
        <v>#REF!</v>
      </c>
      <c r="BL9" t="e">
        <f t="shared" si="25"/>
        <v>#REF!</v>
      </c>
      <c r="BM9" t="e">
        <f t="shared" si="47"/>
        <v>#REF!</v>
      </c>
      <c r="BN9" s="1" t="e">
        <f t="shared" si="26"/>
        <v>#REF!</v>
      </c>
      <c r="BP9" t="e">
        <f t="shared" si="27"/>
        <v>#REF!</v>
      </c>
      <c r="BQ9" t="e">
        <f t="shared" si="59"/>
        <v>#REF!</v>
      </c>
      <c r="BR9" t="e">
        <f t="shared" si="48"/>
        <v>#REF!</v>
      </c>
      <c r="BS9" t="e">
        <f t="shared" si="28"/>
        <v>#REF!</v>
      </c>
      <c r="BT9" t="e">
        <f t="shared" si="49"/>
        <v>#REF!</v>
      </c>
      <c r="BU9" s="1" t="e">
        <f t="shared" si="29"/>
        <v>#REF!</v>
      </c>
    </row>
    <row r="10" spans="2:73" x14ac:dyDescent="0.35">
      <c r="B10" s="1">
        <f>Digitising!B10</f>
        <v>6.7</v>
      </c>
      <c r="C10">
        <f>Digitising!H10</f>
        <v>2.5999999999999999E-2</v>
      </c>
      <c r="D10">
        <f t="shared" si="30"/>
        <v>4.5000000000000005E-3</v>
      </c>
      <c r="E10" s="2">
        <f t="shared" si="31"/>
        <v>38.46153846153846</v>
      </c>
      <c r="F10">
        <f t="shared" si="0"/>
        <v>1.4125375446227569E+19</v>
      </c>
      <c r="G10">
        <f t="shared" si="1"/>
        <v>6.3564189508024064E+16</v>
      </c>
      <c r="H10">
        <f t="shared" si="50"/>
        <v>4.3857550441862138E+17</v>
      </c>
      <c r="I10" s="4">
        <f t="shared" si="2"/>
        <v>6.112708358512727E-3</v>
      </c>
      <c r="J10" s="4"/>
      <c r="L10" t="e">
        <f t="shared" si="3"/>
        <v>#REF!</v>
      </c>
      <c r="M10" t="e">
        <f t="shared" si="51"/>
        <v>#REF!</v>
      </c>
      <c r="N10" t="e">
        <f t="shared" si="32"/>
        <v>#REF!</v>
      </c>
      <c r="O10" t="e">
        <f t="shared" si="4"/>
        <v>#REF!</v>
      </c>
      <c r="P10" t="e">
        <f t="shared" si="33"/>
        <v>#REF!</v>
      </c>
      <c r="Q10" s="1" t="e">
        <f t="shared" si="5"/>
        <v>#REF!</v>
      </c>
      <c r="S10" t="e">
        <f t="shared" si="6"/>
        <v>#REF!</v>
      </c>
      <c r="T10" t="e">
        <f t="shared" si="52"/>
        <v>#REF!</v>
      </c>
      <c r="U10" t="e">
        <f t="shared" si="34"/>
        <v>#REF!</v>
      </c>
      <c r="V10" t="e">
        <f t="shared" si="7"/>
        <v>#REF!</v>
      </c>
      <c r="W10" t="e">
        <f t="shared" si="35"/>
        <v>#REF!</v>
      </c>
      <c r="X10" s="1" t="e">
        <f t="shared" si="8"/>
        <v>#REF!</v>
      </c>
      <c r="Z10" t="e">
        <f t="shared" si="9"/>
        <v>#REF!</v>
      </c>
      <c r="AA10" t="e">
        <f t="shared" si="53"/>
        <v>#REF!</v>
      </c>
      <c r="AB10" t="e">
        <f t="shared" si="36"/>
        <v>#REF!</v>
      </c>
      <c r="AC10" t="e">
        <f t="shared" si="10"/>
        <v>#REF!</v>
      </c>
      <c r="AD10" t="e">
        <f t="shared" si="37"/>
        <v>#REF!</v>
      </c>
      <c r="AE10" s="1" t="e">
        <f t="shared" si="11"/>
        <v>#REF!</v>
      </c>
      <c r="AG10" t="e">
        <f t="shared" si="12"/>
        <v>#REF!</v>
      </c>
      <c r="AH10" t="e">
        <f t="shared" si="54"/>
        <v>#REF!</v>
      </c>
      <c r="AI10" t="e">
        <f t="shared" si="38"/>
        <v>#REF!</v>
      </c>
      <c r="AJ10" t="e">
        <f t="shared" si="13"/>
        <v>#REF!</v>
      </c>
      <c r="AK10" t="e">
        <f t="shared" si="39"/>
        <v>#REF!</v>
      </c>
      <c r="AL10" s="1" t="e">
        <f t="shared" si="14"/>
        <v>#REF!</v>
      </c>
      <c r="AN10" t="e">
        <f t="shared" si="15"/>
        <v>#REF!</v>
      </c>
      <c r="AO10" t="e">
        <f t="shared" si="55"/>
        <v>#REF!</v>
      </c>
      <c r="AP10" t="e">
        <f t="shared" si="40"/>
        <v>#REF!</v>
      </c>
      <c r="AQ10" t="e">
        <f t="shared" si="16"/>
        <v>#REF!</v>
      </c>
      <c r="AR10" t="e">
        <f t="shared" si="41"/>
        <v>#REF!</v>
      </c>
      <c r="AS10" s="1" t="e">
        <f t="shared" si="17"/>
        <v>#REF!</v>
      </c>
      <c r="AU10" t="e">
        <f t="shared" si="18"/>
        <v>#REF!</v>
      </c>
      <c r="AV10" t="e">
        <f t="shared" si="56"/>
        <v>#REF!</v>
      </c>
      <c r="AW10" t="e">
        <f t="shared" si="42"/>
        <v>#REF!</v>
      </c>
      <c r="AX10" t="e">
        <f t="shared" si="19"/>
        <v>#REF!</v>
      </c>
      <c r="AY10" t="e">
        <f t="shared" si="43"/>
        <v>#REF!</v>
      </c>
      <c r="AZ10" s="1" t="e">
        <f t="shared" si="20"/>
        <v>#REF!</v>
      </c>
      <c r="BB10" t="e">
        <f t="shared" si="21"/>
        <v>#REF!</v>
      </c>
      <c r="BC10" t="e">
        <f t="shared" si="57"/>
        <v>#REF!</v>
      </c>
      <c r="BD10" t="e">
        <f t="shared" si="44"/>
        <v>#REF!</v>
      </c>
      <c r="BE10" t="e">
        <f t="shared" si="22"/>
        <v>#REF!</v>
      </c>
      <c r="BF10" t="e">
        <f t="shared" si="45"/>
        <v>#REF!</v>
      </c>
      <c r="BG10" s="1" t="e">
        <f t="shared" si="23"/>
        <v>#REF!</v>
      </c>
      <c r="BI10" t="e">
        <f t="shared" si="24"/>
        <v>#REF!</v>
      </c>
      <c r="BJ10" t="e">
        <f t="shared" si="58"/>
        <v>#REF!</v>
      </c>
      <c r="BK10" t="e">
        <f t="shared" si="46"/>
        <v>#REF!</v>
      </c>
      <c r="BL10" t="e">
        <f t="shared" si="25"/>
        <v>#REF!</v>
      </c>
      <c r="BM10" t="e">
        <f t="shared" si="47"/>
        <v>#REF!</v>
      </c>
      <c r="BN10" s="1" t="e">
        <f t="shared" si="26"/>
        <v>#REF!</v>
      </c>
      <c r="BP10" t="e">
        <f t="shared" si="27"/>
        <v>#REF!</v>
      </c>
      <c r="BQ10" t="e">
        <f t="shared" si="59"/>
        <v>#REF!</v>
      </c>
      <c r="BR10" t="e">
        <f t="shared" si="48"/>
        <v>#REF!</v>
      </c>
      <c r="BS10" t="e">
        <f t="shared" si="28"/>
        <v>#REF!</v>
      </c>
      <c r="BT10" t="e">
        <f t="shared" si="49"/>
        <v>#REF!</v>
      </c>
      <c r="BU10" s="1" t="e">
        <f t="shared" si="29"/>
        <v>#REF!</v>
      </c>
    </row>
    <row r="11" spans="2:73" x14ac:dyDescent="0.35">
      <c r="B11" s="1">
        <f>Digitising!B11</f>
        <v>6.8</v>
      </c>
      <c r="C11">
        <f>Digitising!H11</f>
        <v>2.1499999999999998E-2</v>
      </c>
      <c r="D11">
        <f t="shared" si="30"/>
        <v>4.4999999999999971E-3</v>
      </c>
      <c r="E11" s="2">
        <f t="shared" si="31"/>
        <v>46.511627906976749</v>
      </c>
      <c r="F11">
        <f t="shared" si="0"/>
        <v>1.9952623149688803E+19</v>
      </c>
      <c r="G11">
        <f t="shared" si="1"/>
        <v>8.9786804173599552E+16</v>
      </c>
      <c r="H11">
        <f t="shared" si="50"/>
        <v>5.2836230859222093E+17</v>
      </c>
      <c r="I11" s="4">
        <f t="shared" si="2"/>
        <v>7.3641246889428868E-3</v>
      </c>
      <c r="J11" s="4"/>
      <c r="L11" t="e">
        <f t="shared" si="3"/>
        <v>#REF!</v>
      </c>
      <c r="M11" t="e">
        <f t="shared" si="51"/>
        <v>#REF!</v>
      </c>
      <c r="N11" t="e">
        <f t="shared" si="32"/>
        <v>#REF!</v>
      </c>
      <c r="O11" t="e">
        <f t="shared" si="4"/>
        <v>#REF!</v>
      </c>
      <c r="P11" t="e">
        <f t="shared" si="33"/>
        <v>#REF!</v>
      </c>
      <c r="Q11" s="1" t="e">
        <f t="shared" si="5"/>
        <v>#REF!</v>
      </c>
      <c r="S11" t="e">
        <f t="shared" si="6"/>
        <v>#REF!</v>
      </c>
      <c r="T11" t="e">
        <f t="shared" si="52"/>
        <v>#REF!</v>
      </c>
      <c r="U11" t="e">
        <f t="shared" si="34"/>
        <v>#REF!</v>
      </c>
      <c r="V11" t="e">
        <f t="shared" si="7"/>
        <v>#REF!</v>
      </c>
      <c r="W11" t="e">
        <f t="shared" si="35"/>
        <v>#REF!</v>
      </c>
      <c r="X11" s="1" t="e">
        <f t="shared" si="8"/>
        <v>#REF!</v>
      </c>
      <c r="Z11" t="e">
        <f t="shared" si="9"/>
        <v>#REF!</v>
      </c>
      <c r="AA11" t="e">
        <f t="shared" si="53"/>
        <v>#REF!</v>
      </c>
      <c r="AB11" t="e">
        <f t="shared" si="36"/>
        <v>#REF!</v>
      </c>
      <c r="AC11" t="e">
        <f t="shared" si="10"/>
        <v>#REF!</v>
      </c>
      <c r="AD11" t="e">
        <f t="shared" si="37"/>
        <v>#REF!</v>
      </c>
      <c r="AE11" s="1" t="e">
        <f t="shared" si="11"/>
        <v>#REF!</v>
      </c>
      <c r="AG11" t="e">
        <f t="shared" si="12"/>
        <v>#REF!</v>
      </c>
      <c r="AH11" t="e">
        <f t="shared" si="54"/>
        <v>#REF!</v>
      </c>
      <c r="AI11" t="e">
        <f t="shared" si="38"/>
        <v>#REF!</v>
      </c>
      <c r="AJ11" t="e">
        <f t="shared" si="13"/>
        <v>#REF!</v>
      </c>
      <c r="AK11" t="e">
        <f t="shared" si="39"/>
        <v>#REF!</v>
      </c>
      <c r="AL11" s="1" t="e">
        <f t="shared" si="14"/>
        <v>#REF!</v>
      </c>
      <c r="AN11" t="e">
        <f t="shared" si="15"/>
        <v>#REF!</v>
      </c>
      <c r="AO11" t="e">
        <f t="shared" si="55"/>
        <v>#REF!</v>
      </c>
      <c r="AP11" t="e">
        <f t="shared" si="40"/>
        <v>#REF!</v>
      </c>
      <c r="AQ11" t="e">
        <f t="shared" si="16"/>
        <v>#REF!</v>
      </c>
      <c r="AR11" t="e">
        <f t="shared" si="41"/>
        <v>#REF!</v>
      </c>
      <c r="AS11" s="1" t="e">
        <f t="shared" si="17"/>
        <v>#REF!</v>
      </c>
      <c r="AU11" t="e">
        <f t="shared" si="18"/>
        <v>#REF!</v>
      </c>
      <c r="AV11" t="e">
        <f t="shared" si="56"/>
        <v>#REF!</v>
      </c>
      <c r="AW11" t="e">
        <f t="shared" si="42"/>
        <v>#REF!</v>
      </c>
      <c r="AX11" t="e">
        <f t="shared" si="19"/>
        <v>#REF!</v>
      </c>
      <c r="AY11" t="e">
        <f t="shared" si="43"/>
        <v>#REF!</v>
      </c>
      <c r="AZ11" s="1" t="e">
        <f t="shared" si="20"/>
        <v>#REF!</v>
      </c>
      <c r="BB11" t="e">
        <f t="shared" si="21"/>
        <v>#REF!</v>
      </c>
      <c r="BC11" t="e">
        <f t="shared" si="57"/>
        <v>#REF!</v>
      </c>
      <c r="BD11" t="e">
        <f t="shared" si="44"/>
        <v>#REF!</v>
      </c>
      <c r="BE11" t="e">
        <f t="shared" si="22"/>
        <v>#REF!</v>
      </c>
      <c r="BF11" t="e">
        <f t="shared" si="45"/>
        <v>#REF!</v>
      </c>
      <c r="BG11" s="1" t="e">
        <f t="shared" si="23"/>
        <v>#REF!</v>
      </c>
      <c r="BI11" t="e">
        <f t="shared" si="24"/>
        <v>#REF!</v>
      </c>
      <c r="BJ11" t="e">
        <f t="shared" si="58"/>
        <v>#REF!</v>
      </c>
      <c r="BK11" t="e">
        <f t="shared" si="46"/>
        <v>#REF!</v>
      </c>
      <c r="BL11" t="e">
        <f t="shared" si="25"/>
        <v>#REF!</v>
      </c>
      <c r="BM11" t="e">
        <f t="shared" si="47"/>
        <v>#REF!</v>
      </c>
      <c r="BN11" s="1" t="e">
        <f t="shared" si="26"/>
        <v>#REF!</v>
      </c>
      <c r="BP11" t="e">
        <f t="shared" si="27"/>
        <v>#REF!</v>
      </c>
      <c r="BQ11" t="e">
        <f t="shared" si="59"/>
        <v>#REF!</v>
      </c>
      <c r="BR11" t="e">
        <f t="shared" si="48"/>
        <v>#REF!</v>
      </c>
      <c r="BS11" t="e">
        <f t="shared" si="28"/>
        <v>#REF!</v>
      </c>
      <c r="BT11" t="e">
        <f t="shared" si="49"/>
        <v>#REF!</v>
      </c>
      <c r="BU11" s="1" t="e">
        <f t="shared" si="29"/>
        <v>#REF!</v>
      </c>
    </row>
    <row r="12" spans="2:73" x14ac:dyDescent="0.35">
      <c r="B12" s="1">
        <f>Digitising!B12</f>
        <v>6.9</v>
      </c>
      <c r="C12">
        <f>Digitising!H12</f>
        <v>1.7000000000000001E-2</v>
      </c>
      <c r="D12">
        <f t="shared" si="30"/>
        <v>3.5000000000000014E-3</v>
      </c>
      <c r="E12" s="2">
        <f t="shared" si="31"/>
        <v>58.823529411764703</v>
      </c>
      <c r="F12">
        <f t="shared" si="0"/>
        <v>2.8183829312644907E+19</v>
      </c>
      <c r="G12">
        <f t="shared" si="1"/>
        <v>9.8643402594257216E+16</v>
      </c>
      <c r="H12">
        <f t="shared" si="50"/>
        <v>6.2700571118647808E+17</v>
      </c>
      <c r="I12" s="4">
        <f t="shared" si="2"/>
        <v>8.7389811172547318E-3</v>
      </c>
      <c r="J12" s="4"/>
      <c r="L12" t="e">
        <f t="shared" si="3"/>
        <v>#REF!</v>
      </c>
      <c r="M12" t="e">
        <f t="shared" si="51"/>
        <v>#REF!</v>
      </c>
      <c r="N12" t="e">
        <f t="shared" si="32"/>
        <v>#REF!</v>
      </c>
      <c r="O12" t="e">
        <f t="shared" si="4"/>
        <v>#REF!</v>
      </c>
      <c r="P12" t="e">
        <f t="shared" si="33"/>
        <v>#REF!</v>
      </c>
      <c r="Q12" s="1" t="e">
        <f t="shared" si="5"/>
        <v>#REF!</v>
      </c>
      <c r="S12" t="e">
        <f t="shared" si="6"/>
        <v>#REF!</v>
      </c>
      <c r="T12" t="e">
        <f t="shared" si="52"/>
        <v>#REF!</v>
      </c>
      <c r="U12" t="e">
        <f t="shared" si="34"/>
        <v>#REF!</v>
      </c>
      <c r="V12" t="e">
        <f t="shared" si="7"/>
        <v>#REF!</v>
      </c>
      <c r="W12" t="e">
        <f t="shared" si="35"/>
        <v>#REF!</v>
      </c>
      <c r="X12" s="1" t="e">
        <f t="shared" si="8"/>
        <v>#REF!</v>
      </c>
      <c r="Z12" t="e">
        <f t="shared" si="9"/>
        <v>#REF!</v>
      </c>
      <c r="AA12" t="e">
        <f t="shared" si="53"/>
        <v>#REF!</v>
      </c>
      <c r="AB12" t="e">
        <f t="shared" si="36"/>
        <v>#REF!</v>
      </c>
      <c r="AC12" t="e">
        <f t="shared" si="10"/>
        <v>#REF!</v>
      </c>
      <c r="AD12" t="e">
        <f t="shared" si="37"/>
        <v>#REF!</v>
      </c>
      <c r="AE12" s="1" t="e">
        <f t="shared" si="11"/>
        <v>#REF!</v>
      </c>
      <c r="AG12" t="e">
        <f t="shared" si="12"/>
        <v>#REF!</v>
      </c>
      <c r="AH12" t="e">
        <f t="shared" si="54"/>
        <v>#REF!</v>
      </c>
      <c r="AI12" t="e">
        <f t="shared" si="38"/>
        <v>#REF!</v>
      </c>
      <c r="AJ12" t="e">
        <f t="shared" si="13"/>
        <v>#REF!</v>
      </c>
      <c r="AK12" t="e">
        <f t="shared" si="39"/>
        <v>#REF!</v>
      </c>
      <c r="AL12" s="1" t="e">
        <f t="shared" si="14"/>
        <v>#REF!</v>
      </c>
      <c r="AN12" t="e">
        <f t="shared" si="15"/>
        <v>#REF!</v>
      </c>
      <c r="AO12" t="e">
        <f t="shared" si="55"/>
        <v>#REF!</v>
      </c>
      <c r="AP12" t="e">
        <f t="shared" si="40"/>
        <v>#REF!</v>
      </c>
      <c r="AQ12" t="e">
        <f t="shared" si="16"/>
        <v>#REF!</v>
      </c>
      <c r="AR12" t="e">
        <f t="shared" si="41"/>
        <v>#REF!</v>
      </c>
      <c r="AS12" s="1" t="e">
        <f t="shared" si="17"/>
        <v>#REF!</v>
      </c>
      <c r="AU12" t="e">
        <f t="shared" si="18"/>
        <v>#REF!</v>
      </c>
      <c r="AV12" t="e">
        <f t="shared" si="56"/>
        <v>#REF!</v>
      </c>
      <c r="AW12" t="e">
        <f t="shared" si="42"/>
        <v>#REF!</v>
      </c>
      <c r="AX12" t="e">
        <f t="shared" si="19"/>
        <v>#REF!</v>
      </c>
      <c r="AY12" t="e">
        <f t="shared" si="43"/>
        <v>#REF!</v>
      </c>
      <c r="AZ12" s="1" t="e">
        <f t="shared" si="20"/>
        <v>#REF!</v>
      </c>
      <c r="BB12" t="e">
        <f t="shared" si="21"/>
        <v>#REF!</v>
      </c>
      <c r="BC12" t="e">
        <f t="shared" si="57"/>
        <v>#REF!</v>
      </c>
      <c r="BD12" t="e">
        <f t="shared" si="44"/>
        <v>#REF!</v>
      </c>
      <c r="BE12" t="e">
        <f t="shared" si="22"/>
        <v>#REF!</v>
      </c>
      <c r="BF12" t="e">
        <f t="shared" si="45"/>
        <v>#REF!</v>
      </c>
      <c r="BG12" s="1" t="e">
        <f t="shared" si="23"/>
        <v>#REF!</v>
      </c>
      <c r="BI12" t="e">
        <f t="shared" si="24"/>
        <v>#REF!</v>
      </c>
      <c r="BJ12" t="e">
        <f t="shared" si="58"/>
        <v>#REF!</v>
      </c>
      <c r="BK12" t="e">
        <f t="shared" si="46"/>
        <v>#REF!</v>
      </c>
      <c r="BL12" t="e">
        <f t="shared" si="25"/>
        <v>#REF!</v>
      </c>
      <c r="BM12" t="e">
        <f t="shared" si="47"/>
        <v>#REF!</v>
      </c>
      <c r="BN12" s="1" t="e">
        <f t="shared" si="26"/>
        <v>#REF!</v>
      </c>
      <c r="BP12" t="e">
        <f t="shared" si="27"/>
        <v>#REF!</v>
      </c>
      <c r="BQ12" t="e">
        <f t="shared" si="59"/>
        <v>#REF!</v>
      </c>
      <c r="BR12" t="e">
        <f t="shared" si="48"/>
        <v>#REF!</v>
      </c>
      <c r="BS12" t="e">
        <f t="shared" si="28"/>
        <v>#REF!</v>
      </c>
      <c r="BT12" t="e">
        <f t="shared" si="49"/>
        <v>#REF!</v>
      </c>
      <c r="BU12" s="1" t="e">
        <f t="shared" si="29"/>
        <v>#REF!</v>
      </c>
    </row>
    <row r="13" spans="2:73" x14ac:dyDescent="0.35">
      <c r="B13" s="1">
        <f>Digitising!B13</f>
        <v>7</v>
      </c>
      <c r="C13">
        <f>Digitising!H13</f>
        <v>1.35E-2</v>
      </c>
      <c r="D13">
        <f t="shared" si="30"/>
        <v>2E-3</v>
      </c>
      <c r="E13" s="2">
        <f t="shared" si="31"/>
        <v>74.074074074074076</v>
      </c>
      <c r="F13">
        <f t="shared" si="0"/>
        <v>3.9810717055349907E+19</v>
      </c>
      <c r="G13">
        <f t="shared" si="1"/>
        <v>7.9621434110699824E+16</v>
      </c>
      <c r="H13">
        <f t="shared" si="50"/>
        <v>7.0662714529717786E+17</v>
      </c>
      <c r="I13" s="4">
        <f t="shared" si="2"/>
        <v>9.8487161592298207E-3</v>
      </c>
      <c r="J13" s="4"/>
      <c r="L13" t="e">
        <f t="shared" si="3"/>
        <v>#REF!</v>
      </c>
      <c r="M13" t="e">
        <f t="shared" si="51"/>
        <v>#REF!</v>
      </c>
      <c r="N13" t="e">
        <f t="shared" si="32"/>
        <v>#REF!</v>
      </c>
      <c r="O13" t="e">
        <f t="shared" si="4"/>
        <v>#REF!</v>
      </c>
      <c r="P13" t="e">
        <f t="shared" si="33"/>
        <v>#REF!</v>
      </c>
      <c r="Q13" s="1" t="e">
        <f t="shared" si="5"/>
        <v>#REF!</v>
      </c>
      <c r="S13" t="e">
        <f t="shared" si="6"/>
        <v>#REF!</v>
      </c>
      <c r="T13" t="e">
        <f t="shared" si="52"/>
        <v>#REF!</v>
      </c>
      <c r="U13" t="e">
        <f t="shared" si="34"/>
        <v>#REF!</v>
      </c>
      <c r="V13" t="e">
        <f t="shared" si="7"/>
        <v>#REF!</v>
      </c>
      <c r="W13" t="e">
        <f t="shared" si="35"/>
        <v>#REF!</v>
      </c>
      <c r="X13" s="1" t="e">
        <f t="shared" si="8"/>
        <v>#REF!</v>
      </c>
      <c r="Z13" t="e">
        <f t="shared" si="9"/>
        <v>#REF!</v>
      </c>
      <c r="AA13" t="e">
        <f t="shared" si="53"/>
        <v>#REF!</v>
      </c>
      <c r="AB13" t="e">
        <f t="shared" si="36"/>
        <v>#REF!</v>
      </c>
      <c r="AC13" t="e">
        <f t="shared" si="10"/>
        <v>#REF!</v>
      </c>
      <c r="AD13" t="e">
        <f t="shared" si="37"/>
        <v>#REF!</v>
      </c>
      <c r="AE13" s="1" t="e">
        <f t="shared" si="11"/>
        <v>#REF!</v>
      </c>
      <c r="AG13" t="e">
        <f t="shared" si="12"/>
        <v>#REF!</v>
      </c>
      <c r="AH13" t="e">
        <f t="shared" si="54"/>
        <v>#REF!</v>
      </c>
      <c r="AI13" t="e">
        <f t="shared" si="38"/>
        <v>#REF!</v>
      </c>
      <c r="AJ13" t="e">
        <f t="shared" si="13"/>
        <v>#REF!</v>
      </c>
      <c r="AK13" t="e">
        <f t="shared" si="39"/>
        <v>#REF!</v>
      </c>
      <c r="AL13" s="1" t="e">
        <f t="shared" si="14"/>
        <v>#REF!</v>
      </c>
      <c r="AN13" t="e">
        <f t="shared" si="15"/>
        <v>#REF!</v>
      </c>
      <c r="AO13" t="e">
        <f t="shared" si="55"/>
        <v>#REF!</v>
      </c>
      <c r="AP13" t="e">
        <f t="shared" si="40"/>
        <v>#REF!</v>
      </c>
      <c r="AQ13" t="e">
        <f t="shared" si="16"/>
        <v>#REF!</v>
      </c>
      <c r="AR13" t="e">
        <f t="shared" si="41"/>
        <v>#REF!</v>
      </c>
      <c r="AS13" s="1" t="e">
        <f t="shared" si="17"/>
        <v>#REF!</v>
      </c>
      <c r="AU13" t="e">
        <f t="shared" si="18"/>
        <v>#REF!</v>
      </c>
      <c r="AV13" t="e">
        <f t="shared" si="56"/>
        <v>#REF!</v>
      </c>
      <c r="AW13" t="e">
        <f t="shared" si="42"/>
        <v>#REF!</v>
      </c>
      <c r="AX13" t="e">
        <f t="shared" si="19"/>
        <v>#REF!</v>
      </c>
      <c r="AY13" t="e">
        <f t="shared" si="43"/>
        <v>#REF!</v>
      </c>
      <c r="AZ13" s="1" t="e">
        <f t="shared" si="20"/>
        <v>#REF!</v>
      </c>
      <c r="BB13" t="e">
        <f t="shared" si="21"/>
        <v>#REF!</v>
      </c>
      <c r="BC13" t="e">
        <f t="shared" si="57"/>
        <v>#REF!</v>
      </c>
      <c r="BD13" t="e">
        <f t="shared" si="44"/>
        <v>#REF!</v>
      </c>
      <c r="BE13" t="e">
        <f t="shared" si="22"/>
        <v>#REF!</v>
      </c>
      <c r="BF13" t="e">
        <f t="shared" si="45"/>
        <v>#REF!</v>
      </c>
      <c r="BG13" s="1" t="e">
        <f t="shared" si="23"/>
        <v>#REF!</v>
      </c>
      <c r="BI13" t="e">
        <f t="shared" si="24"/>
        <v>#REF!</v>
      </c>
      <c r="BJ13" t="e">
        <f t="shared" si="58"/>
        <v>#REF!</v>
      </c>
      <c r="BK13" t="e">
        <f t="shared" si="46"/>
        <v>#REF!</v>
      </c>
      <c r="BL13" t="e">
        <f t="shared" si="25"/>
        <v>#REF!</v>
      </c>
      <c r="BM13" t="e">
        <f t="shared" si="47"/>
        <v>#REF!</v>
      </c>
      <c r="BN13" s="1" t="e">
        <f t="shared" si="26"/>
        <v>#REF!</v>
      </c>
      <c r="BP13" t="e">
        <f t="shared" si="27"/>
        <v>#REF!</v>
      </c>
      <c r="BQ13" t="e">
        <f t="shared" si="59"/>
        <v>#REF!</v>
      </c>
      <c r="BR13" t="e">
        <f t="shared" si="48"/>
        <v>#REF!</v>
      </c>
      <c r="BS13" t="e">
        <f t="shared" si="28"/>
        <v>#REF!</v>
      </c>
      <c r="BT13" t="e">
        <f t="shared" si="49"/>
        <v>#REF!</v>
      </c>
      <c r="BU13" s="1" t="e">
        <f t="shared" si="29"/>
        <v>#REF!</v>
      </c>
    </row>
    <row r="14" spans="2:73" x14ac:dyDescent="0.35">
      <c r="B14" s="1">
        <f>Digitising!B14</f>
        <v>7.1</v>
      </c>
      <c r="C14">
        <f>Digitising!H14</f>
        <v>1.15E-2</v>
      </c>
      <c r="D14">
        <f t="shared" si="30"/>
        <v>2E-3</v>
      </c>
      <c r="E14" s="2">
        <f t="shared" si="31"/>
        <v>86.956521739130437</v>
      </c>
      <c r="F14">
        <f t="shared" si="0"/>
        <v>5.6234132519035085E+19</v>
      </c>
      <c r="G14">
        <f t="shared" si="1"/>
        <v>1.1246826503807018E+17</v>
      </c>
      <c r="H14">
        <f t="shared" si="50"/>
        <v>8.19095410335248E+17</v>
      </c>
      <c r="I14" s="4">
        <f t="shared" si="2"/>
        <v>1.1416258570603141E-2</v>
      </c>
      <c r="J14" s="4"/>
      <c r="L14" t="e">
        <f t="shared" si="3"/>
        <v>#REF!</v>
      </c>
      <c r="M14" t="e">
        <f t="shared" si="51"/>
        <v>#REF!</v>
      </c>
      <c r="N14" t="e">
        <f t="shared" si="32"/>
        <v>#REF!</v>
      </c>
      <c r="O14" t="e">
        <f t="shared" si="4"/>
        <v>#REF!</v>
      </c>
      <c r="P14" t="e">
        <f t="shared" si="33"/>
        <v>#REF!</v>
      </c>
      <c r="Q14" s="1" t="e">
        <f t="shared" si="5"/>
        <v>#REF!</v>
      </c>
      <c r="S14" t="e">
        <f t="shared" si="6"/>
        <v>#REF!</v>
      </c>
      <c r="T14" t="e">
        <f t="shared" si="52"/>
        <v>#REF!</v>
      </c>
      <c r="U14" t="e">
        <f t="shared" si="34"/>
        <v>#REF!</v>
      </c>
      <c r="V14" t="e">
        <f t="shared" si="7"/>
        <v>#REF!</v>
      </c>
      <c r="W14" t="e">
        <f t="shared" si="35"/>
        <v>#REF!</v>
      </c>
      <c r="X14" s="1" t="e">
        <f t="shared" si="8"/>
        <v>#REF!</v>
      </c>
      <c r="Z14" t="e">
        <f t="shared" si="9"/>
        <v>#REF!</v>
      </c>
      <c r="AA14" t="e">
        <f t="shared" si="53"/>
        <v>#REF!</v>
      </c>
      <c r="AB14" t="e">
        <f t="shared" si="36"/>
        <v>#REF!</v>
      </c>
      <c r="AC14" t="e">
        <f t="shared" si="10"/>
        <v>#REF!</v>
      </c>
      <c r="AD14" t="e">
        <f t="shared" si="37"/>
        <v>#REF!</v>
      </c>
      <c r="AE14" s="1" t="e">
        <f t="shared" si="11"/>
        <v>#REF!</v>
      </c>
      <c r="AG14" t="e">
        <f t="shared" si="12"/>
        <v>#REF!</v>
      </c>
      <c r="AH14" t="e">
        <f t="shared" si="54"/>
        <v>#REF!</v>
      </c>
      <c r="AI14" t="e">
        <f t="shared" si="38"/>
        <v>#REF!</v>
      </c>
      <c r="AJ14" t="e">
        <f t="shared" si="13"/>
        <v>#REF!</v>
      </c>
      <c r="AK14" t="e">
        <f t="shared" si="39"/>
        <v>#REF!</v>
      </c>
      <c r="AL14" s="1" t="e">
        <f t="shared" si="14"/>
        <v>#REF!</v>
      </c>
      <c r="AN14" t="e">
        <f t="shared" si="15"/>
        <v>#REF!</v>
      </c>
      <c r="AO14" t="e">
        <f t="shared" si="55"/>
        <v>#REF!</v>
      </c>
      <c r="AP14" t="e">
        <f t="shared" si="40"/>
        <v>#REF!</v>
      </c>
      <c r="AQ14" t="e">
        <f t="shared" si="16"/>
        <v>#REF!</v>
      </c>
      <c r="AR14" t="e">
        <f t="shared" si="41"/>
        <v>#REF!</v>
      </c>
      <c r="AS14" s="1" t="e">
        <f t="shared" si="17"/>
        <v>#REF!</v>
      </c>
      <c r="AU14" t="e">
        <f t="shared" si="18"/>
        <v>#REF!</v>
      </c>
      <c r="AV14" t="e">
        <f t="shared" si="56"/>
        <v>#REF!</v>
      </c>
      <c r="AW14" t="e">
        <f t="shared" si="42"/>
        <v>#REF!</v>
      </c>
      <c r="AX14" t="e">
        <f t="shared" si="19"/>
        <v>#REF!</v>
      </c>
      <c r="AY14" t="e">
        <f t="shared" si="43"/>
        <v>#REF!</v>
      </c>
      <c r="AZ14" s="1" t="e">
        <f t="shared" si="20"/>
        <v>#REF!</v>
      </c>
      <c r="BB14" t="e">
        <f t="shared" si="21"/>
        <v>#REF!</v>
      </c>
      <c r="BC14" t="e">
        <f t="shared" si="57"/>
        <v>#REF!</v>
      </c>
      <c r="BD14" t="e">
        <f t="shared" si="44"/>
        <v>#REF!</v>
      </c>
      <c r="BE14" t="e">
        <f t="shared" si="22"/>
        <v>#REF!</v>
      </c>
      <c r="BF14" t="e">
        <f t="shared" si="45"/>
        <v>#REF!</v>
      </c>
      <c r="BG14" s="1" t="e">
        <f t="shared" si="23"/>
        <v>#REF!</v>
      </c>
      <c r="BI14" t="e">
        <f t="shared" si="24"/>
        <v>#REF!</v>
      </c>
      <c r="BJ14" t="e">
        <f t="shared" si="58"/>
        <v>#REF!</v>
      </c>
      <c r="BK14" t="e">
        <f t="shared" si="46"/>
        <v>#REF!</v>
      </c>
      <c r="BL14" t="e">
        <f t="shared" si="25"/>
        <v>#REF!</v>
      </c>
      <c r="BM14" t="e">
        <f t="shared" si="47"/>
        <v>#REF!</v>
      </c>
      <c r="BN14" s="1" t="e">
        <f t="shared" si="26"/>
        <v>#REF!</v>
      </c>
      <c r="BP14" t="e">
        <f t="shared" si="27"/>
        <v>#REF!</v>
      </c>
      <c r="BQ14" t="e">
        <f t="shared" si="59"/>
        <v>#REF!</v>
      </c>
      <c r="BR14" t="e">
        <f t="shared" si="48"/>
        <v>#REF!</v>
      </c>
      <c r="BS14" t="e">
        <f t="shared" si="28"/>
        <v>#REF!</v>
      </c>
      <c r="BT14" t="e">
        <f t="shared" si="49"/>
        <v>#REF!</v>
      </c>
      <c r="BU14" s="1" t="e">
        <f t="shared" si="29"/>
        <v>#REF!</v>
      </c>
    </row>
    <row r="15" spans="2:73" x14ac:dyDescent="0.35">
      <c r="B15" s="1">
        <f>Digitising!B15</f>
        <v>7.2</v>
      </c>
      <c r="C15">
        <f>Digitising!H15</f>
        <v>9.4999999999999998E-3</v>
      </c>
      <c r="D15">
        <f t="shared" si="30"/>
        <v>1.4999999999999996E-3</v>
      </c>
      <c r="E15" s="2">
        <f t="shared" si="31"/>
        <v>105.26315789473685</v>
      </c>
      <c r="F15">
        <f t="shared" si="0"/>
        <v>7.9432823472428286E+19</v>
      </c>
      <c r="G15">
        <f t="shared" si="1"/>
        <v>1.191492352086424E+17</v>
      </c>
      <c r="H15">
        <f t="shared" si="50"/>
        <v>9.3824464554389043E+17</v>
      </c>
      <c r="I15" s="4">
        <f t="shared" si="2"/>
        <v>1.3076917952243116E-2</v>
      </c>
      <c r="J15" s="4"/>
      <c r="L15" t="e">
        <f t="shared" si="3"/>
        <v>#REF!</v>
      </c>
      <c r="M15" t="e">
        <f t="shared" si="51"/>
        <v>#REF!</v>
      </c>
      <c r="N15" t="e">
        <f t="shared" si="32"/>
        <v>#REF!</v>
      </c>
      <c r="O15" t="e">
        <f t="shared" si="4"/>
        <v>#REF!</v>
      </c>
      <c r="P15" t="e">
        <f t="shared" si="33"/>
        <v>#REF!</v>
      </c>
      <c r="Q15" s="1" t="e">
        <f t="shared" si="5"/>
        <v>#REF!</v>
      </c>
      <c r="S15" t="e">
        <f t="shared" si="6"/>
        <v>#REF!</v>
      </c>
      <c r="T15" t="e">
        <f t="shared" si="52"/>
        <v>#REF!</v>
      </c>
      <c r="U15" t="e">
        <f t="shared" si="34"/>
        <v>#REF!</v>
      </c>
      <c r="V15" t="e">
        <f t="shared" si="7"/>
        <v>#REF!</v>
      </c>
      <c r="W15" t="e">
        <f t="shared" si="35"/>
        <v>#REF!</v>
      </c>
      <c r="X15" s="1" t="e">
        <f t="shared" si="8"/>
        <v>#REF!</v>
      </c>
      <c r="Z15" t="e">
        <f t="shared" si="9"/>
        <v>#REF!</v>
      </c>
      <c r="AA15" t="e">
        <f t="shared" si="53"/>
        <v>#REF!</v>
      </c>
      <c r="AB15" t="e">
        <f t="shared" si="36"/>
        <v>#REF!</v>
      </c>
      <c r="AC15" t="e">
        <f t="shared" si="10"/>
        <v>#REF!</v>
      </c>
      <c r="AD15" t="e">
        <f t="shared" si="37"/>
        <v>#REF!</v>
      </c>
      <c r="AE15" s="1" t="e">
        <f t="shared" si="11"/>
        <v>#REF!</v>
      </c>
      <c r="AG15" t="e">
        <f t="shared" si="12"/>
        <v>#REF!</v>
      </c>
      <c r="AH15" t="e">
        <f t="shared" si="54"/>
        <v>#REF!</v>
      </c>
      <c r="AI15" t="e">
        <f t="shared" si="38"/>
        <v>#REF!</v>
      </c>
      <c r="AJ15" t="e">
        <f t="shared" si="13"/>
        <v>#REF!</v>
      </c>
      <c r="AK15" t="e">
        <f t="shared" si="39"/>
        <v>#REF!</v>
      </c>
      <c r="AL15" s="1" t="e">
        <f t="shared" si="14"/>
        <v>#REF!</v>
      </c>
      <c r="AN15" t="e">
        <f t="shared" si="15"/>
        <v>#REF!</v>
      </c>
      <c r="AO15" t="e">
        <f t="shared" si="55"/>
        <v>#REF!</v>
      </c>
      <c r="AP15" t="e">
        <f t="shared" si="40"/>
        <v>#REF!</v>
      </c>
      <c r="AQ15" t="e">
        <f t="shared" si="16"/>
        <v>#REF!</v>
      </c>
      <c r="AR15" t="e">
        <f t="shared" si="41"/>
        <v>#REF!</v>
      </c>
      <c r="AS15" s="1" t="e">
        <f t="shared" si="17"/>
        <v>#REF!</v>
      </c>
      <c r="AU15" t="e">
        <f t="shared" si="18"/>
        <v>#REF!</v>
      </c>
      <c r="AV15" t="e">
        <f t="shared" si="56"/>
        <v>#REF!</v>
      </c>
      <c r="AW15" t="e">
        <f t="shared" si="42"/>
        <v>#REF!</v>
      </c>
      <c r="AX15" t="e">
        <f t="shared" si="19"/>
        <v>#REF!</v>
      </c>
      <c r="AY15" t="e">
        <f t="shared" si="43"/>
        <v>#REF!</v>
      </c>
      <c r="AZ15" s="1" t="e">
        <f t="shared" si="20"/>
        <v>#REF!</v>
      </c>
      <c r="BB15" t="e">
        <f t="shared" si="21"/>
        <v>#REF!</v>
      </c>
      <c r="BC15" t="e">
        <f t="shared" si="57"/>
        <v>#REF!</v>
      </c>
      <c r="BD15" t="e">
        <f t="shared" si="44"/>
        <v>#REF!</v>
      </c>
      <c r="BE15" t="e">
        <f t="shared" si="22"/>
        <v>#REF!</v>
      </c>
      <c r="BF15" t="e">
        <f t="shared" si="45"/>
        <v>#REF!</v>
      </c>
      <c r="BG15" s="1" t="e">
        <f t="shared" si="23"/>
        <v>#REF!</v>
      </c>
      <c r="BI15" t="e">
        <f t="shared" si="24"/>
        <v>#REF!</v>
      </c>
      <c r="BJ15" t="e">
        <f t="shared" si="58"/>
        <v>#REF!</v>
      </c>
      <c r="BK15" t="e">
        <f t="shared" si="46"/>
        <v>#REF!</v>
      </c>
      <c r="BL15" t="e">
        <f t="shared" si="25"/>
        <v>#REF!</v>
      </c>
      <c r="BM15" t="e">
        <f t="shared" si="47"/>
        <v>#REF!</v>
      </c>
      <c r="BN15" s="1" t="e">
        <f t="shared" si="26"/>
        <v>#REF!</v>
      </c>
      <c r="BP15" t="e">
        <f t="shared" si="27"/>
        <v>#REF!</v>
      </c>
      <c r="BQ15" t="e">
        <f t="shared" si="59"/>
        <v>#REF!</v>
      </c>
      <c r="BR15" t="e">
        <f t="shared" si="48"/>
        <v>#REF!</v>
      </c>
      <c r="BS15" t="e">
        <f t="shared" si="28"/>
        <v>#REF!</v>
      </c>
      <c r="BT15" t="e">
        <f t="shared" si="49"/>
        <v>#REF!</v>
      </c>
      <c r="BU15" s="1" t="e">
        <f t="shared" si="29"/>
        <v>#REF!</v>
      </c>
    </row>
    <row r="16" spans="2:73" x14ac:dyDescent="0.35">
      <c r="B16" s="1">
        <f>Digitising!B16</f>
        <v>7.3</v>
      </c>
      <c r="C16">
        <f>Digitising!H16</f>
        <v>8.0000000000000002E-3</v>
      </c>
      <c r="D16">
        <f t="shared" si="30"/>
        <v>1E-3</v>
      </c>
      <c r="E16" s="2">
        <f t="shared" si="31"/>
        <v>125</v>
      </c>
      <c r="F16">
        <f t="shared" si="0"/>
        <v>1.1220184543019637E+20</v>
      </c>
      <c r="G16">
        <f t="shared" si="1"/>
        <v>1.1220184543019637E+17</v>
      </c>
      <c r="H16">
        <f t="shared" si="50"/>
        <v>1.0504464909740868E+18</v>
      </c>
      <c r="I16" s="4">
        <f t="shared" si="2"/>
        <v>1.4640747102507427E-2</v>
      </c>
      <c r="J16" s="4"/>
      <c r="L16" t="e">
        <f t="shared" si="3"/>
        <v>#REF!</v>
      </c>
      <c r="M16" t="e">
        <f t="shared" si="51"/>
        <v>#REF!</v>
      </c>
      <c r="N16" t="e">
        <f t="shared" si="32"/>
        <v>#REF!</v>
      </c>
      <c r="O16" t="e">
        <f t="shared" si="4"/>
        <v>#REF!</v>
      </c>
      <c r="P16" t="e">
        <f t="shared" si="33"/>
        <v>#REF!</v>
      </c>
      <c r="Q16" s="1" t="e">
        <f t="shared" si="5"/>
        <v>#REF!</v>
      </c>
      <c r="S16" t="e">
        <f t="shared" si="6"/>
        <v>#REF!</v>
      </c>
      <c r="T16" t="e">
        <f t="shared" si="52"/>
        <v>#REF!</v>
      </c>
      <c r="U16" t="e">
        <f t="shared" si="34"/>
        <v>#REF!</v>
      </c>
      <c r="V16" t="e">
        <f t="shared" si="7"/>
        <v>#REF!</v>
      </c>
      <c r="W16" t="e">
        <f t="shared" si="35"/>
        <v>#REF!</v>
      </c>
      <c r="X16" s="1" t="e">
        <f t="shared" si="8"/>
        <v>#REF!</v>
      </c>
      <c r="Z16" t="e">
        <f t="shared" si="9"/>
        <v>#REF!</v>
      </c>
      <c r="AA16" t="e">
        <f t="shared" si="53"/>
        <v>#REF!</v>
      </c>
      <c r="AB16" t="e">
        <f t="shared" si="36"/>
        <v>#REF!</v>
      </c>
      <c r="AC16" t="e">
        <f t="shared" si="10"/>
        <v>#REF!</v>
      </c>
      <c r="AD16" t="e">
        <f t="shared" si="37"/>
        <v>#REF!</v>
      </c>
      <c r="AE16" s="1" t="e">
        <f t="shared" si="11"/>
        <v>#REF!</v>
      </c>
      <c r="AG16" t="e">
        <f t="shared" si="12"/>
        <v>#REF!</v>
      </c>
      <c r="AH16" t="e">
        <f t="shared" si="54"/>
        <v>#REF!</v>
      </c>
      <c r="AI16" t="e">
        <f t="shared" si="38"/>
        <v>#REF!</v>
      </c>
      <c r="AJ16" t="e">
        <f t="shared" si="13"/>
        <v>#REF!</v>
      </c>
      <c r="AK16" t="e">
        <f t="shared" si="39"/>
        <v>#REF!</v>
      </c>
      <c r="AL16" s="1" t="e">
        <f t="shared" si="14"/>
        <v>#REF!</v>
      </c>
      <c r="AN16" t="e">
        <f t="shared" si="15"/>
        <v>#REF!</v>
      </c>
      <c r="AO16" t="e">
        <f t="shared" si="55"/>
        <v>#REF!</v>
      </c>
      <c r="AP16" t="e">
        <f t="shared" si="40"/>
        <v>#REF!</v>
      </c>
      <c r="AQ16" t="e">
        <f t="shared" si="16"/>
        <v>#REF!</v>
      </c>
      <c r="AR16" t="e">
        <f t="shared" si="41"/>
        <v>#REF!</v>
      </c>
      <c r="AS16" s="1" t="e">
        <f t="shared" si="17"/>
        <v>#REF!</v>
      </c>
      <c r="AU16" t="e">
        <f t="shared" si="18"/>
        <v>#REF!</v>
      </c>
      <c r="AV16" t="e">
        <f t="shared" si="56"/>
        <v>#REF!</v>
      </c>
      <c r="AW16" t="e">
        <f t="shared" si="42"/>
        <v>#REF!</v>
      </c>
      <c r="AX16" t="e">
        <f t="shared" si="19"/>
        <v>#REF!</v>
      </c>
      <c r="AY16" t="e">
        <f t="shared" si="43"/>
        <v>#REF!</v>
      </c>
      <c r="AZ16" s="1" t="e">
        <f t="shared" si="20"/>
        <v>#REF!</v>
      </c>
      <c r="BB16" t="e">
        <f t="shared" si="21"/>
        <v>#REF!</v>
      </c>
      <c r="BC16" t="e">
        <f t="shared" si="57"/>
        <v>#REF!</v>
      </c>
      <c r="BD16" t="e">
        <f t="shared" si="44"/>
        <v>#REF!</v>
      </c>
      <c r="BE16" t="e">
        <f t="shared" si="22"/>
        <v>#REF!</v>
      </c>
      <c r="BF16" t="e">
        <f t="shared" si="45"/>
        <v>#REF!</v>
      </c>
      <c r="BG16" s="1" t="e">
        <f t="shared" si="23"/>
        <v>#REF!</v>
      </c>
      <c r="BI16" t="e">
        <f t="shared" si="24"/>
        <v>#REF!</v>
      </c>
      <c r="BJ16" t="e">
        <f t="shared" si="58"/>
        <v>#REF!</v>
      </c>
      <c r="BK16" t="e">
        <f t="shared" si="46"/>
        <v>#REF!</v>
      </c>
      <c r="BL16" t="e">
        <f t="shared" si="25"/>
        <v>#REF!</v>
      </c>
      <c r="BM16" t="e">
        <f t="shared" si="47"/>
        <v>#REF!</v>
      </c>
      <c r="BN16" s="1" t="e">
        <f t="shared" si="26"/>
        <v>#REF!</v>
      </c>
      <c r="BP16" t="e">
        <f t="shared" si="27"/>
        <v>#REF!</v>
      </c>
      <c r="BQ16" t="e">
        <f t="shared" si="59"/>
        <v>#REF!</v>
      </c>
      <c r="BR16" t="e">
        <f t="shared" si="48"/>
        <v>#REF!</v>
      </c>
      <c r="BS16" t="e">
        <f t="shared" si="28"/>
        <v>#REF!</v>
      </c>
      <c r="BT16" t="e">
        <f t="shared" si="49"/>
        <v>#REF!</v>
      </c>
      <c r="BU16" s="1" t="e">
        <f t="shared" si="29"/>
        <v>#REF!</v>
      </c>
    </row>
    <row r="17" spans="2:73" x14ac:dyDescent="0.35">
      <c r="B17" s="1">
        <f>Digitising!B17</f>
        <v>7.4</v>
      </c>
      <c r="C17">
        <f>Digitising!H17</f>
        <v>7.0000000000000001E-3</v>
      </c>
      <c r="D17">
        <f t="shared" si="30"/>
        <v>1E-3</v>
      </c>
      <c r="E17" s="2">
        <f t="shared" si="31"/>
        <v>142.85714285714286</v>
      </c>
      <c r="F17">
        <f t="shared" si="0"/>
        <v>1.5848931924611341E+20</v>
      </c>
      <c r="G17">
        <f t="shared" si="1"/>
        <v>1.5848931924611341E+17</v>
      </c>
      <c r="H17">
        <f t="shared" si="50"/>
        <v>1.2089358102202002E+18</v>
      </c>
      <c r="I17" s="4">
        <f t="shared" si="2"/>
        <v>1.6849714490631294E-2</v>
      </c>
      <c r="J17" s="4"/>
      <c r="L17" t="e">
        <f t="shared" si="3"/>
        <v>#REF!</v>
      </c>
      <c r="M17" t="e">
        <f t="shared" si="51"/>
        <v>#REF!</v>
      </c>
      <c r="N17" t="e">
        <f t="shared" si="32"/>
        <v>#REF!</v>
      </c>
      <c r="O17" t="e">
        <f t="shared" si="4"/>
        <v>#REF!</v>
      </c>
      <c r="P17" t="e">
        <f t="shared" si="33"/>
        <v>#REF!</v>
      </c>
      <c r="Q17" s="1" t="e">
        <f t="shared" si="5"/>
        <v>#REF!</v>
      </c>
      <c r="S17" t="e">
        <f t="shared" si="6"/>
        <v>#REF!</v>
      </c>
      <c r="T17" t="e">
        <f t="shared" si="52"/>
        <v>#REF!</v>
      </c>
      <c r="U17" t="e">
        <f t="shared" si="34"/>
        <v>#REF!</v>
      </c>
      <c r="V17" t="e">
        <f t="shared" si="7"/>
        <v>#REF!</v>
      </c>
      <c r="W17" t="e">
        <f t="shared" si="35"/>
        <v>#REF!</v>
      </c>
      <c r="X17" s="1" t="e">
        <f t="shared" si="8"/>
        <v>#REF!</v>
      </c>
      <c r="Z17" t="e">
        <f t="shared" si="9"/>
        <v>#REF!</v>
      </c>
      <c r="AA17" t="e">
        <f t="shared" si="53"/>
        <v>#REF!</v>
      </c>
      <c r="AB17" t="e">
        <f t="shared" si="36"/>
        <v>#REF!</v>
      </c>
      <c r="AC17" t="e">
        <f t="shared" si="10"/>
        <v>#REF!</v>
      </c>
      <c r="AD17" t="e">
        <f t="shared" si="37"/>
        <v>#REF!</v>
      </c>
      <c r="AE17" s="1" t="e">
        <f t="shared" si="11"/>
        <v>#REF!</v>
      </c>
      <c r="AG17" t="e">
        <f t="shared" si="12"/>
        <v>#REF!</v>
      </c>
      <c r="AH17" t="e">
        <f t="shared" si="54"/>
        <v>#REF!</v>
      </c>
      <c r="AI17" t="e">
        <f t="shared" si="38"/>
        <v>#REF!</v>
      </c>
      <c r="AJ17" t="e">
        <f t="shared" si="13"/>
        <v>#REF!</v>
      </c>
      <c r="AK17" t="e">
        <f t="shared" si="39"/>
        <v>#REF!</v>
      </c>
      <c r="AL17" s="1" t="e">
        <f t="shared" si="14"/>
        <v>#REF!</v>
      </c>
      <c r="AN17" t="e">
        <f t="shared" si="15"/>
        <v>#REF!</v>
      </c>
      <c r="AO17" t="e">
        <f t="shared" si="55"/>
        <v>#REF!</v>
      </c>
      <c r="AP17" t="e">
        <f t="shared" si="40"/>
        <v>#REF!</v>
      </c>
      <c r="AQ17" t="e">
        <f t="shared" si="16"/>
        <v>#REF!</v>
      </c>
      <c r="AR17" t="e">
        <f t="shared" si="41"/>
        <v>#REF!</v>
      </c>
      <c r="AS17" s="1" t="e">
        <f t="shared" si="17"/>
        <v>#REF!</v>
      </c>
      <c r="AU17" t="e">
        <f t="shared" si="18"/>
        <v>#REF!</v>
      </c>
      <c r="AV17" t="e">
        <f t="shared" si="56"/>
        <v>#REF!</v>
      </c>
      <c r="AW17" t="e">
        <f t="shared" si="42"/>
        <v>#REF!</v>
      </c>
      <c r="AX17" t="e">
        <f t="shared" si="19"/>
        <v>#REF!</v>
      </c>
      <c r="AY17" t="e">
        <f t="shared" si="43"/>
        <v>#REF!</v>
      </c>
      <c r="AZ17" s="1" t="e">
        <f t="shared" si="20"/>
        <v>#REF!</v>
      </c>
      <c r="BB17" t="e">
        <f t="shared" si="21"/>
        <v>#REF!</v>
      </c>
      <c r="BC17" t="e">
        <f t="shared" si="57"/>
        <v>#REF!</v>
      </c>
      <c r="BD17" t="e">
        <f t="shared" si="44"/>
        <v>#REF!</v>
      </c>
      <c r="BE17" t="e">
        <f t="shared" si="22"/>
        <v>#REF!</v>
      </c>
      <c r="BF17" t="e">
        <f t="shared" si="45"/>
        <v>#REF!</v>
      </c>
      <c r="BG17" s="1" t="e">
        <f t="shared" si="23"/>
        <v>#REF!</v>
      </c>
      <c r="BI17" t="e">
        <f t="shared" si="24"/>
        <v>#REF!</v>
      </c>
      <c r="BJ17" t="e">
        <f t="shared" si="58"/>
        <v>#REF!</v>
      </c>
      <c r="BK17" t="e">
        <f t="shared" si="46"/>
        <v>#REF!</v>
      </c>
      <c r="BL17" t="e">
        <f t="shared" si="25"/>
        <v>#REF!</v>
      </c>
      <c r="BM17" t="e">
        <f t="shared" si="47"/>
        <v>#REF!</v>
      </c>
      <c r="BN17" s="1" t="e">
        <f t="shared" si="26"/>
        <v>#REF!</v>
      </c>
      <c r="BP17" t="e">
        <f t="shared" si="27"/>
        <v>#REF!</v>
      </c>
      <c r="BQ17" t="e">
        <f t="shared" si="59"/>
        <v>#REF!</v>
      </c>
      <c r="BR17" t="e">
        <f t="shared" si="48"/>
        <v>#REF!</v>
      </c>
      <c r="BS17" t="e">
        <f t="shared" si="28"/>
        <v>#REF!</v>
      </c>
      <c r="BT17" t="e">
        <f t="shared" si="49"/>
        <v>#REF!</v>
      </c>
      <c r="BU17" s="1" t="e">
        <f t="shared" si="29"/>
        <v>#REF!</v>
      </c>
    </row>
    <row r="18" spans="2:73" x14ac:dyDescent="0.35">
      <c r="B18" s="1">
        <f>Digitising!B18</f>
        <v>7.4999999999999902</v>
      </c>
      <c r="C18">
        <f>Digitising!H18</f>
        <v>6.0000000000000001E-3</v>
      </c>
      <c r="D18">
        <f t="shared" si="30"/>
        <v>5.0000000000000044E-4</v>
      </c>
      <c r="E18" s="2">
        <f t="shared" si="31"/>
        <v>166.66666666666666</v>
      </c>
      <c r="F18">
        <f t="shared" si="0"/>
        <v>2.238721138568286E+20</v>
      </c>
      <c r="G18">
        <f t="shared" si="1"/>
        <v>1.119360569284144E+17</v>
      </c>
      <c r="H18">
        <f t="shared" si="50"/>
        <v>1.3208718671486147E+18</v>
      </c>
      <c r="I18" s="4">
        <f t="shared" si="2"/>
        <v>1.8409839175917351E-2</v>
      </c>
      <c r="J18" s="4"/>
      <c r="L18" t="e">
        <f t="shared" si="3"/>
        <v>#REF!</v>
      </c>
      <c r="M18" t="e">
        <f t="shared" si="51"/>
        <v>#REF!</v>
      </c>
      <c r="N18" t="e">
        <f t="shared" si="32"/>
        <v>#REF!</v>
      </c>
      <c r="O18" t="e">
        <f t="shared" si="4"/>
        <v>#REF!</v>
      </c>
      <c r="P18" t="e">
        <f t="shared" si="33"/>
        <v>#REF!</v>
      </c>
      <c r="Q18" s="1" t="e">
        <f t="shared" si="5"/>
        <v>#REF!</v>
      </c>
      <c r="S18" t="e">
        <f t="shared" si="6"/>
        <v>#REF!</v>
      </c>
      <c r="T18" t="e">
        <f t="shared" si="52"/>
        <v>#REF!</v>
      </c>
      <c r="U18" t="e">
        <f t="shared" si="34"/>
        <v>#REF!</v>
      </c>
      <c r="V18" t="e">
        <f t="shared" si="7"/>
        <v>#REF!</v>
      </c>
      <c r="W18" t="e">
        <f t="shared" si="35"/>
        <v>#REF!</v>
      </c>
      <c r="X18" s="1" t="e">
        <f t="shared" si="8"/>
        <v>#REF!</v>
      </c>
      <c r="Z18" t="e">
        <f t="shared" si="9"/>
        <v>#REF!</v>
      </c>
      <c r="AA18" t="e">
        <f t="shared" si="53"/>
        <v>#REF!</v>
      </c>
      <c r="AB18" t="e">
        <f t="shared" si="36"/>
        <v>#REF!</v>
      </c>
      <c r="AC18" t="e">
        <f t="shared" si="10"/>
        <v>#REF!</v>
      </c>
      <c r="AD18" t="e">
        <f t="shared" si="37"/>
        <v>#REF!</v>
      </c>
      <c r="AE18" s="1" t="e">
        <f t="shared" si="11"/>
        <v>#REF!</v>
      </c>
      <c r="AG18" t="e">
        <f t="shared" si="12"/>
        <v>#REF!</v>
      </c>
      <c r="AH18" t="e">
        <f t="shared" si="54"/>
        <v>#REF!</v>
      </c>
      <c r="AI18" t="e">
        <f t="shared" si="38"/>
        <v>#REF!</v>
      </c>
      <c r="AJ18" t="e">
        <f t="shared" si="13"/>
        <v>#REF!</v>
      </c>
      <c r="AK18" t="e">
        <f t="shared" si="39"/>
        <v>#REF!</v>
      </c>
      <c r="AL18" s="1" t="e">
        <f t="shared" si="14"/>
        <v>#REF!</v>
      </c>
      <c r="AN18" t="e">
        <f t="shared" si="15"/>
        <v>#REF!</v>
      </c>
      <c r="AO18" t="e">
        <f t="shared" si="55"/>
        <v>#REF!</v>
      </c>
      <c r="AP18" t="e">
        <f t="shared" si="40"/>
        <v>#REF!</v>
      </c>
      <c r="AQ18" t="e">
        <f t="shared" si="16"/>
        <v>#REF!</v>
      </c>
      <c r="AR18" t="e">
        <f t="shared" si="41"/>
        <v>#REF!</v>
      </c>
      <c r="AS18" s="1" t="e">
        <f t="shared" si="17"/>
        <v>#REF!</v>
      </c>
      <c r="AU18" t="e">
        <f t="shared" si="18"/>
        <v>#REF!</v>
      </c>
      <c r="AV18" t="e">
        <f t="shared" si="56"/>
        <v>#REF!</v>
      </c>
      <c r="AW18" t="e">
        <f t="shared" si="42"/>
        <v>#REF!</v>
      </c>
      <c r="AX18" t="e">
        <f t="shared" si="19"/>
        <v>#REF!</v>
      </c>
      <c r="AY18" t="e">
        <f t="shared" si="43"/>
        <v>#REF!</v>
      </c>
      <c r="AZ18" s="1" t="e">
        <f t="shared" si="20"/>
        <v>#REF!</v>
      </c>
      <c r="BB18" t="e">
        <f t="shared" si="21"/>
        <v>#REF!</v>
      </c>
      <c r="BC18" t="e">
        <f t="shared" si="57"/>
        <v>#REF!</v>
      </c>
      <c r="BD18" t="e">
        <f t="shared" si="44"/>
        <v>#REF!</v>
      </c>
      <c r="BE18" t="e">
        <f t="shared" si="22"/>
        <v>#REF!</v>
      </c>
      <c r="BF18" t="e">
        <f t="shared" si="45"/>
        <v>#REF!</v>
      </c>
      <c r="BG18" s="1" t="e">
        <f t="shared" si="23"/>
        <v>#REF!</v>
      </c>
      <c r="BI18" t="e">
        <f t="shared" si="24"/>
        <v>#REF!</v>
      </c>
      <c r="BJ18" t="e">
        <f t="shared" si="58"/>
        <v>#REF!</v>
      </c>
      <c r="BK18" t="e">
        <f t="shared" si="46"/>
        <v>#REF!</v>
      </c>
      <c r="BL18" t="e">
        <f t="shared" si="25"/>
        <v>#REF!</v>
      </c>
      <c r="BM18" t="e">
        <f t="shared" si="47"/>
        <v>#REF!</v>
      </c>
      <c r="BN18" s="1" t="e">
        <f t="shared" si="26"/>
        <v>#REF!</v>
      </c>
      <c r="BP18" t="e">
        <f t="shared" si="27"/>
        <v>#REF!</v>
      </c>
      <c r="BQ18" t="e">
        <f t="shared" si="59"/>
        <v>#REF!</v>
      </c>
      <c r="BR18" t="e">
        <f t="shared" si="48"/>
        <v>#REF!</v>
      </c>
      <c r="BS18" t="e">
        <f t="shared" si="28"/>
        <v>#REF!</v>
      </c>
      <c r="BT18" t="e">
        <f t="shared" si="49"/>
        <v>#REF!</v>
      </c>
      <c r="BU18" s="1" t="e">
        <f t="shared" si="29"/>
        <v>#REF!</v>
      </c>
    </row>
    <row r="19" spans="2:73" x14ac:dyDescent="0.35">
      <c r="B19" s="1">
        <f>Digitising!B19</f>
        <v>7.5999999999999899</v>
      </c>
      <c r="C19">
        <f>Digitising!H19</f>
        <v>5.4999999999999997E-3</v>
      </c>
      <c r="D19">
        <f t="shared" si="30"/>
        <v>4.9999999999999958E-4</v>
      </c>
      <c r="E19" s="2">
        <f t="shared" si="31"/>
        <v>181.81818181818184</v>
      </c>
      <c r="F19">
        <f t="shared" si="0"/>
        <v>3.1622776601682995E+20</v>
      </c>
      <c r="G19">
        <f t="shared" si="1"/>
        <v>1.5811388300841485E+17</v>
      </c>
      <c r="H19">
        <f t="shared" si="50"/>
        <v>1.4789857501570294E+18</v>
      </c>
      <c r="I19" s="4">
        <f t="shared" si="2"/>
        <v>2.0613573868176655E-2</v>
      </c>
      <c r="J19" s="4"/>
      <c r="L19" t="e">
        <f t="shared" si="3"/>
        <v>#REF!</v>
      </c>
      <c r="M19" t="e">
        <f t="shared" si="51"/>
        <v>#REF!</v>
      </c>
      <c r="N19" t="e">
        <f t="shared" si="32"/>
        <v>#REF!</v>
      </c>
      <c r="O19" t="e">
        <f t="shared" si="4"/>
        <v>#REF!</v>
      </c>
      <c r="P19" t="e">
        <f t="shared" si="33"/>
        <v>#REF!</v>
      </c>
      <c r="Q19" s="1" t="e">
        <f t="shared" si="5"/>
        <v>#REF!</v>
      </c>
      <c r="S19" t="e">
        <f t="shared" si="6"/>
        <v>#REF!</v>
      </c>
      <c r="T19" t="e">
        <f t="shared" si="52"/>
        <v>#REF!</v>
      </c>
      <c r="U19" t="e">
        <f t="shared" si="34"/>
        <v>#REF!</v>
      </c>
      <c r="V19" t="e">
        <f t="shared" si="7"/>
        <v>#REF!</v>
      </c>
      <c r="W19" t="e">
        <f t="shared" si="35"/>
        <v>#REF!</v>
      </c>
      <c r="X19" s="1" t="e">
        <f t="shared" si="8"/>
        <v>#REF!</v>
      </c>
      <c r="Z19" t="e">
        <f t="shared" si="9"/>
        <v>#REF!</v>
      </c>
      <c r="AA19" t="e">
        <f t="shared" si="53"/>
        <v>#REF!</v>
      </c>
      <c r="AB19" t="e">
        <f t="shared" si="36"/>
        <v>#REF!</v>
      </c>
      <c r="AC19" t="e">
        <f t="shared" si="10"/>
        <v>#REF!</v>
      </c>
      <c r="AD19" t="e">
        <f t="shared" si="37"/>
        <v>#REF!</v>
      </c>
      <c r="AE19" s="1" t="e">
        <f t="shared" si="11"/>
        <v>#REF!</v>
      </c>
      <c r="AG19" t="e">
        <f t="shared" si="12"/>
        <v>#REF!</v>
      </c>
      <c r="AH19" t="e">
        <f t="shared" si="54"/>
        <v>#REF!</v>
      </c>
      <c r="AI19" t="e">
        <f t="shared" si="38"/>
        <v>#REF!</v>
      </c>
      <c r="AJ19" t="e">
        <f t="shared" si="13"/>
        <v>#REF!</v>
      </c>
      <c r="AK19" t="e">
        <f t="shared" si="39"/>
        <v>#REF!</v>
      </c>
      <c r="AL19" s="1" t="e">
        <f t="shared" si="14"/>
        <v>#REF!</v>
      </c>
      <c r="AN19" t="e">
        <f t="shared" si="15"/>
        <v>#REF!</v>
      </c>
      <c r="AO19" t="e">
        <f t="shared" si="55"/>
        <v>#REF!</v>
      </c>
      <c r="AP19" t="e">
        <f t="shared" si="40"/>
        <v>#REF!</v>
      </c>
      <c r="AQ19" t="e">
        <f t="shared" si="16"/>
        <v>#REF!</v>
      </c>
      <c r="AR19" t="e">
        <f t="shared" si="41"/>
        <v>#REF!</v>
      </c>
      <c r="AS19" s="1" t="e">
        <f t="shared" si="17"/>
        <v>#REF!</v>
      </c>
      <c r="AU19" t="e">
        <f t="shared" si="18"/>
        <v>#REF!</v>
      </c>
      <c r="AV19" t="e">
        <f t="shared" si="56"/>
        <v>#REF!</v>
      </c>
      <c r="AW19" t="e">
        <f t="shared" si="42"/>
        <v>#REF!</v>
      </c>
      <c r="AX19" t="e">
        <f t="shared" si="19"/>
        <v>#REF!</v>
      </c>
      <c r="AY19" t="e">
        <f t="shared" si="43"/>
        <v>#REF!</v>
      </c>
      <c r="AZ19" s="1" t="e">
        <f t="shared" si="20"/>
        <v>#REF!</v>
      </c>
      <c r="BB19" t="e">
        <f t="shared" si="21"/>
        <v>#REF!</v>
      </c>
      <c r="BC19" t="e">
        <f t="shared" si="57"/>
        <v>#REF!</v>
      </c>
      <c r="BD19" t="e">
        <f t="shared" si="44"/>
        <v>#REF!</v>
      </c>
      <c r="BE19" t="e">
        <f t="shared" si="22"/>
        <v>#REF!</v>
      </c>
      <c r="BF19" t="e">
        <f t="shared" si="45"/>
        <v>#REF!</v>
      </c>
      <c r="BG19" s="1" t="e">
        <f t="shared" si="23"/>
        <v>#REF!</v>
      </c>
      <c r="BI19" t="e">
        <f t="shared" si="24"/>
        <v>#REF!</v>
      </c>
      <c r="BJ19" t="e">
        <f t="shared" si="58"/>
        <v>#REF!</v>
      </c>
      <c r="BK19" t="e">
        <f t="shared" si="46"/>
        <v>#REF!</v>
      </c>
      <c r="BL19" t="e">
        <f t="shared" si="25"/>
        <v>#REF!</v>
      </c>
      <c r="BM19" t="e">
        <f t="shared" si="47"/>
        <v>#REF!</v>
      </c>
      <c r="BN19" s="1" t="e">
        <f t="shared" si="26"/>
        <v>#REF!</v>
      </c>
      <c r="BP19" t="e">
        <f t="shared" si="27"/>
        <v>#REF!</v>
      </c>
      <c r="BQ19" t="e">
        <f t="shared" si="59"/>
        <v>#REF!</v>
      </c>
      <c r="BR19" t="e">
        <f t="shared" si="48"/>
        <v>#REF!</v>
      </c>
      <c r="BS19" t="e">
        <f t="shared" si="28"/>
        <v>#REF!</v>
      </c>
      <c r="BT19" t="e">
        <f t="shared" si="49"/>
        <v>#REF!</v>
      </c>
      <c r="BU19" s="1" t="e">
        <f t="shared" si="29"/>
        <v>#REF!</v>
      </c>
    </row>
    <row r="20" spans="2:73" x14ac:dyDescent="0.35">
      <c r="B20" s="1">
        <f>Digitising!B20</f>
        <v>7.6999999999999904</v>
      </c>
      <c r="C20">
        <f>Digitising!H20</f>
        <v>5.0000000000000001E-3</v>
      </c>
      <c r="D20">
        <f t="shared" si="30"/>
        <v>2.9999999999999992E-4</v>
      </c>
      <c r="E20" s="2">
        <f t="shared" si="31"/>
        <v>200</v>
      </c>
      <c r="F20">
        <f t="shared" si="0"/>
        <v>4.4668359215094799E+20</v>
      </c>
      <c r="G20">
        <f t="shared" si="1"/>
        <v>1.3400507764528437E+17</v>
      </c>
      <c r="H20">
        <f t="shared" si="50"/>
        <v>1.6129908278023137E+18</v>
      </c>
      <c r="I20" s="4">
        <f t="shared" si="2"/>
        <v>2.2481288662899005E-2</v>
      </c>
      <c r="J20" s="4"/>
      <c r="L20" t="e">
        <f t="shared" si="3"/>
        <v>#REF!</v>
      </c>
      <c r="M20" t="e">
        <f t="shared" si="51"/>
        <v>#REF!</v>
      </c>
      <c r="N20" t="e">
        <f t="shared" si="32"/>
        <v>#REF!</v>
      </c>
      <c r="O20" t="e">
        <f t="shared" si="4"/>
        <v>#REF!</v>
      </c>
      <c r="P20" t="e">
        <f t="shared" si="33"/>
        <v>#REF!</v>
      </c>
      <c r="Q20" s="1" t="e">
        <f t="shared" si="5"/>
        <v>#REF!</v>
      </c>
      <c r="S20" t="e">
        <f t="shared" si="6"/>
        <v>#REF!</v>
      </c>
      <c r="T20" t="e">
        <f t="shared" si="52"/>
        <v>#REF!</v>
      </c>
      <c r="U20" t="e">
        <f t="shared" si="34"/>
        <v>#REF!</v>
      </c>
      <c r="V20" t="e">
        <f t="shared" si="7"/>
        <v>#REF!</v>
      </c>
      <c r="W20" t="e">
        <f t="shared" si="35"/>
        <v>#REF!</v>
      </c>
      <c r="X20" s="1" t="e">
        <f t="shared" si="8"/>
        <v>#REF!</v>
      </c>
      <c r="Z20" t="e">
        <f t="shared" si="9"/>
        <v>#REF!</v>
      </c>
      <c r="AA20" t="e">
        <f t="shared" si="53"/>
        <v>#REF!</v>
      </c>
      <c r="AB20" t="e">
        <f t="shared" si="36"/>
        <v>#REF!</v>
      </c>
      <c r="AC20" t="e">
        <f t="shared" si="10"/>
        <v>#REF!</v>
      </c>
      <c r="AD20" t="e">
        <f t="shared" si="37"/>
        <v>#REF!</v>
      </c>
      <c r="AE20" s="1" t="e">
        <f t="shared" si="11"/>
        <v>#REF!</v>
      </c>
      <c r="AG20" t="e">
        <f t="shared" si="12"/>
        <v>#REF!</v>
      </c>
      <c r="AH20" t="e">
        <f t="shared" si="54"/>
        <v>#REF!</v>
      </c>
      <c r="AI20" t="e">
        <f t="shared" si="38"/>
        <v>#REF!</v>
      </c>
      <c r="AJ20" t="e">
        <f t="shared" si="13"/>
        <v>#REF!</v>
      </c>
      <c r="AK20" t="e">
        <f t="shared" si="39"/>
        <v>#REF!</v>
      </c>
      <c r="AL20" s="1" t="e">
        <f t="shared" si="14"/>
        <v>#REF!</v>
      </c>
      <c r="AN20" t="e">
        <f t="shared" si="15"/>
        <v>#REF!</v>
      </c>
      <c r="AO20" t="e">
        <f t="shared" si="55"/>
        <v>#REF!</v>
      </c>
      <c r="AP20" t="e">
        <f t="shared" si="40"/>
        <v>#REF!</v>
      </c>
      <c r="AQ20" t="e">
        <f t="shared" si="16"/>
        <v>#REF!</v>
      </c>
      <c r="AR20" t="e">
        <f t="shared" si="41"/>
        <v>#REF!</v>
      </c>
      <c r="AS20" s="1" t="e">
        <f t="shared" si="17"/>
        <v>#REF!</v>
      </c>
      <c r="AU20" t="e">
        <f t="shared" si="18"/>
        <v>#REF!</v>
      </c>
      <c r="AV20" t="e">
        <f t="shared" si="56"/>
        <v>#REF!</v>
      </c>
      <c r="AW20" t="e">
        <f t="shared" si="42"/>
        <v>#REF!</v>
      </c>
      <c r="AX20" t="e">
        <f t="shared" si="19"/>
        <v>#REF!</v>
      </c>
      <c r="AY20" t="e">
        <f t="shared" si="43"/>
        <v>#REF!</v>
      </c>
      <c r="AZ20" s="1" t="e">
        <f t="shared" si="20"/>
        <v>#REF!</v>
      </c>
      <c r="BB20" t="e">
        <f t="shared" si="21"/>
        <v>#REF!</v>
      </c>
      <c r="BC20" t="e">
        <f t="shared" si="57"/>
        <v>#REF!</v>
      </c>
      <c r="BD20" t="e">
        <f t="shared" si="44"/>
        <v>#REF!</v>
      </c>
      <c r="BE20" t="e">
        <f t="shared" si="22"/>
        <v>#REF!</v>
      </c>
      <c r="BF20" t="e">
        <f t="shared" si="45"/>
        <v>#REF!</v>
      </c>
      <c r="BG20" s="1" t="e">
        <f t="shared" si="23"/>
        <v>#REF!</v>
      </c>
      <c r="BI20" t="e">
        <f t="shared" si="24"/>
        <v>#REF!</v>
      </c>
      <c r="BJ20" t="e">
        <f t="shared" si="58"/>
        <v>#REF!</v>
      </c>
      <c r="BK20" t="e">
        <f t="shared" si="46"/>
        <v>#REF!</v>
      </c>
      <c r="BL20" t="e">
        <f t="shared" si="25"/>
        <v>#REF!</v>
      </c>
      <c r="BM20" t="e">
        <f t="shared" si="47"/>
        <v>#REF!</v>
      </c>
      <c r="BN20" s="1" t="e">
        <f t="shared" si="26"/>
        <v>#REF!</v>
      </c>
      <c r="BP20" t="e">
        <f t="shared" si="27"/>
        <v>#REF!</v>
      </c>
      <c r="BQ20" t="e">
        <f t="shared" si="59"/>
        <v>#REF!</v>
      </c>
      <c r="BR20" t="e">
        <f t="shared" si="48"/>
        <v>#REF!</v>
      </c>
      <c r="BS20" t="e">
        <f t="shared" si="28"/>
        <v>#REF!</v>
      </c>
      <c r="BT20" t="e">
        <f t="shared" si="49"/>
        <v>#REF!</v>
      </c>
      <c r="BU20" s="1" t="e">
        <f t="shared" si="29"/>
        <v>#REF!</v>
      </c>
    </row>
    <row r="21" spans="2:73" x14ac:dyDescent="0.35">
      <c r="B21" s="1">
        <f>Digitising!B21</f>
        <v>7.7999999999999901</v>
      </c>
      <c r="C21">
        <f>Digitising!H21</f>
        <v>4.7000000000000002E-3</v>
      </c>
      <c r="D21">
        <f t="shared" si="30"/>
        <v>2.9999999999999992E-4</v>
      </c>
      <c r="E21" s="2">
        <f t="shared" si="31"/>
        <v>212.7659574468085</v>
      </c>
      <c r="F21">
        <f t="shared" si="0"/>
        <v>6.30957344480171E+20</v>
      </c>
      <c r="G21">
        <f t="shared" si="1"/>
        <v>1.8928720334405126E+17</v>
      </c>
      <c r="H21">
        <f t="shared" si="50"/>
        <v>1.8022780311463649E+18</v>
      </c>
      <c r="I21" s="4">
        <f t="shared" si="2"/>
        <v>2.5119505933091701E-2</v>
      </c>
      <c r="J21" s="4"/>
      <c r="L21" t="e">
        <f t="shared" si="3"/>
        <v>#REF!</v>
      </c>
      <c r="M21" t="e">
        <f t="shared" si="51"/>
        <v>#REF!</v>
      </c>
      <c r="N21" t="e">
        <f t="shared" si="32"/>
        <v>#REF!</v>
      </c>
      <c r="O21" t="e">
        <f t="shared" si="4"/>
        <v>#REF!</v>
      </c>
      <c r="P21" t="e">
        <f t="shared" si="33"/>
        <v>#REF!</v>
      </c>
      <c r="Q21" s="1" t="e">
        <f t="shared" si="5"/>
        <v>#REF!</v>
      </c>
      <c r="S21" t="e">
        <f t="shared" si="6"/>
        <v>#REF!</v>
      </c>
      <c r="T21" t="e">
        <f t="shared" si="52"/>
        <v>#REF!</v>
      </c>
      <c r="U21" t="e">
        <f t="shared" si="34"/>
        <v>#REF!</v>
      </c>
      <c r="V21" t="e">
        <f t="shared" si="7"/>
        <v>#REF!</v>
      </c>
      <c r="W21" t="e">
        <f t="shared" si="35"/>
        <v>#REF!</v>
      </c>
      <c r="X21" s="1" t="e">
        <f t="shared" si="8"/>
        <v>#REF!</v>
      </c>
      <c r="Z21" t="e">
        <f t="shared" si="9"/>
        <v>#REF!</v>
      </c>
      <c r="AA21" t="e">
        <f t="shared" si="53"/>
        <v>#REF!</v>
      </c>
      <c r="AB21" t="e">
        <f t="shared" si="36"/>
        <v>#REF!</v>
      </c>
      <c r="AC21" t="e">
        <f t="shared" si="10"/>
        <v>#REF!</v>
      </c>
      <c r="AD21" t="e">
        <f t="shared" si="37"/>
        <v>#REF!</v>
      </c>
      <c r="AE21" s="1" t="e">
        <f t="shared" si="11"/>
        <v>#REF!</v>
      </c>
      <c r="AG21" t="e">
        <f t="shared" si="12"/>
        <v>#REF!</v>
      </c>
      <c r="AH21" t="e">
        <f t="shared" si="54"/>
        <v>#REF!</v>
      </c>
      <c r="AI21" t="e">
        <f t="shared" si="38"/>
        <v>#REF!</v>
      </c>
      <c r="AJ21" t="e">
        <f t="shared" si="13"/>
        <v>#REF!</v>
      </c>
      <c r="AK21" t="e">
        <f t="shared" si="39"/>
        <v>#REF!</v>
      </c>
      <c r="AL21" s="1" t="e">
        <f t="shared" si="14"/>
        <v>#REF!</v>
      </c>
      <c r="AN21" t="e">
        <f t="shared" si="15"/>
        <v>#REF!</v>
      </c>
      <c r="AO21" t="e">
        <f t="shared" si="55"/>
        <v>#REF!</v>
      </c>
      <c r="AP21" t="e">
        <f t="shared" si="40"/>
        <v>#REF!</v>
      </c>
      <c r="AQ21" t="e">
        <f t="shared" si="16"/>
        <v>#REF!</v>
      </c>
      <c r="AR21" t="e">
        <f t="shared" si="41"/>
        <v>#REF!</v>
      </c>
      <c r="AS21" s="1" t="e">
        <f t="shared" si="17"/>
        <v>#REF!</v>
      </c>
      <c r="AU21" t="e">
        <f t="shared" si="18"/>
        <v>#REF!</v>
      </c>
      <c r="AV21" t="e">
        <f t="shared" si="56"/>
        <v>#REF!</v>
      </c>
      <c r="AW21" t="e">
        <f t="shared" si="42"/>
        <v>#REF!</v>
      </c>
      <c r="AX21" t="e">
        <f t="shared" si="19"/>
        <v>#REF!</v>
      </c>
      <c r="AY21" t="e">
        <f t="shared" si="43"/>
        <v>#REF!</v>
      </c>
      <c r="AZ21" s="1" t="e">
        <f t="shared" si="20"/>
        <v>#REF!</v>
      </c>
      <c r="BB21" t="e">
        <f t="shared" si="21"/>
        <v>#REF!</v>
      </c>
      <c r="BC21" t="e">
        <f t="shared" si="57"/>
        <v>#REF!</v>
      </c>
      <c r="BD21" t="e">
        <f t="shared" si="44"/>
        <v>#REF!</v>
      </c>
      <c r="BE21" t="e">
        <f t="shared" si="22"/>
        <v>#REF!</v>
      </c>
      <c r="BF21" t="e">
        <f t="shared" si="45"/>
        <v>#REF!</v>
      </c>
      <c r="BG21" s="1" t="e">
        <f t="shared" si="23"/>
        <v>#REF!</v>
      </c>
      <c r="BI21" t="e">
        <f t="shared" si="24"/>
        <v>#REF!</v>
      </c>
      <c r="BJ21" t="e">
        <f t="shared" si="58"/>
        <v>#REF!</v>
      </c>
      <c r="BK21" t="e">
        <f t="shared" si="46"/>
        <v>#REF!</v>
      </c>
      <c r="BL21" t="e">
        <f t="shared" si="25"/>
        <v>#REF!</v>
      </c>
      <c r="BM21" t="e">
        <f t="shared" si="47"/>
        <v>#REF!</v>
      </c>
      <c r="BN21" s="1" t="e">
        <f t="shared" si="26"/>
        <v>#REF!</v>
      </c>
      <c r="BP21" t="e">
        <f t="shared" si="27"/>
        <v>#REF!</v>
      </c>
      <c r="BQ21" t="e">
        <f t="shared" si="59"/>
        <v>#REF!</v>
      </c>
      <c r="BR21" t="e">
        <f t="shared" si="48"/>
        <v>#REF!</v>
      </c>
      <c r="BS21" t="e">
        <f t="shared" si="28"/>
        <v>#REF!</v>
      </c>
      <c r="BT21" t="e">
        <f t="shared" si="49"/>
        <v>#REF!</v>
      </c>
      <c r="BU21" s="1" t="e">
        <f t="shared" si="29"/>
        <v>#REF!</v>
      </c>
    </row>
    <row r="22" spans="2:73" x14ac:dyDescent="0.35">
      <c r="B22" s="1">
        <f>Digitising!B22</f>
        <v>7.8999999999999897</v>
      </c>
      <c r="C22">
        <f>Digitising!H22</f>
        <v>4.4000000000000003E-3</v>
      </c>
      <c r="D22">
        <f t="shared" si="30"/>
        <v>2.0000000000000052E-4</v>
      </c>
      <c r="E22" s="2">
        <f t="shared" si="31"/>
        <v>227.27272727272725</v>
      </c>
      <c r="F22">
        <f t="shared" si="0"/>
        <v>8.9125093813371286E+20</v>
      </c>
      <c r="G22">
        <f t="shared" si="1"/>
        <v>1.7825018762674304E+17</v>
      </c>
      <c r="H22">
        <f t="shared" si="50"/>
        <v>1.980528218773108E+18</v>
      </c>
      <c r="I22" s="4">
        <f t="shared" si="2"/>
        <v>2.7603893229771265E-2</v>
      </c>
      <c r="J22" s="4"/>
      <c r="L22" t="e">
        <f t="shared" si="3"/>
        <v>#REF!</v>
      </c>
      <c r="M22" t="e">
        <f t="shared" si="51"/>
        <v>#REF!</v>
      </c>
      <c r="N22" t="e">
        <f t="shared" si="32"/>
        <v>#REF!</v>
      </c>
      <c r="O22" t="e">
        <f t="shared" si="4"/>
        <v>#REF!</v>
      </c>
      <c r="P22" t="e">
        <f t="shared" si="33"/>
        <v>#REF!</v>
      </c>
      <c r="Q22" s="1" t="e">
        <f t="shared" si="5"/>
        <v>#REF!</v>
      </c>
      <c r="S22" t="e">
        <f t="shared" si="6"/>
        <v>#REF!</v>
      </c>
      <c r="T22" t="e">
        <f t="shared" si="52"/>
        <v>#REF!</v>
      </c>
      <c r="U22" t="e">
        <f t="shared" si="34"/>
        <v>#REF!</v>
      </c>
      <c r="V22" t="e">
        <f t="shared" si="7"/>
        <v>#REF!</v>
      </c>
      <c r="W22" t="e">
        <f t="shared" si="35"/>
        <v>#REF!</v>
      </c>
      <c r="X22" s="1" t="e">
        <f t="shared" si="8"/>
        <v>#REF!</v>
      </c>
      <c r="Z22" t="e">
        <f t="shared" si="9"/>
        <v>#REF!</v>
      </c>
      <c r="AA22" t="e">
        <f t="shared" si="53"/>
        <v>#REF!</v>
      </c>
      <c r="AB22" t="e">
        <f t="shared" si="36"/>
        <v>#REF!</v>
      </c>
      <c r="AC22" t="e">
        <f t="shared" si="10"/>
        <v>#REF!</v>
      </c>
      <c r="AD22" t="e">
        <f t="shared" si="37"/>
        <v>#REF!</v>
      </c>
      <c r="AE22" s="1" t="e">
        <f t="shared" si="11"/>
        <v>#REF!</v>
      </c>
      <c r="AG22" t="e">
        <f t="shared" si="12"/>
        <v>#REF!</v>
      </c>
      <c r="AH22" t="e">
        <f t="shared" si="54"/>
        <v>#REF!</v>
      </c>
      <c r="AI22" t="e">
        <f t="shared" si="38"/>
        <v>#REF!</v>
      </c>
      <c r="AJ22" t="e">
        <f t="shared" si="13"/>
        <v>#REF!</v>
      </c>
      <c r="AK22" t="e">
        <f t="shared" si="39"/>
        <v>#REF!</v>
      </c>
      <c r="AL22" s="1" t="e">
        <f t="shared" si="14"/>
        <v>#REF!</v>
      </c>
      <c r="AN22" t="e">
        <f t="shared" si="15"/>
        <v>#REF!</v>
      </c>
      <c r="AO22" t="e">
        <f t="shared" si="55"/>
        <v>#REF!</v>
      </c>
      <c r="AP22" t="e">
        <f t="shared" si="40"/>
        <v>#REF!</v>
      </c>
      <c r="AQ22" t="e">
        <f t="shared" si="16"/>
        <v>#REF!</v>
      </c>
      <c r="AR22" t="e">
        <f t="shared" si="41"/>
        <v>#REF!</v>
      </c>
      <c r="AS22" s="1" t="e">
        <f t="shared" si="17"/>
        <v>#REF!</v>
      </c>
      <c r="AU22" t="e">
        <f t="shared" si="18"/>
        <v>#REF!</v>
      </c>
      <c r="AV22" t="e">
        <f t="shared" si="56"/>
        <v>#REF!</v>
      </c>
      <c r="AW22" t="e">
        <f t="shared" si="42"/>
        <v>#REF!</v>
      </c>
      <c r="AX22" t="e">
        <f t="shared" si="19"/>
        <v>#REF!</v>
      </c>
      <c r="AY22" t="e">
        <f t="shared" si="43"/>
        <v>#REF!</v>
      </c>
      <c r="AZ22" s="1" t="e">
        <f t="shared" si="20"/>
        <v>#REF!</v>
      </c>
      <c r="BB22" t="e">
        <f t="shared" si="21"/>
        <v>#REF!</v>
      </c>
      <c r="BC22" t="e">
        <f t="shared" si="57"/>
        <v>#REF!</v>
      </c>
      <c r="BD22" t="e">
        <f t="shared" si="44"/>
        <v>#REF!</v>
      </c>
      <c r="BE22" t="e">
        <f t="shared" si="22"/>
        <v>#REF!</v>
      </c>
      <c r="BF22" t="e">
        <f t="shared" si="45"/>
        <v>#REF!</v>
      </c>
      <c r="BG22" s="1" t="e">
        <f t="shared" si="23"/>
        <v>#REF!</v>
      </c>
      <c r="BI22" t="e">
        <f t="shared" si="24"/>
        <v>#REF!</v>
      </c>
      <c r="BJ22" t="e">
        <f t="shared" si="58"/>
        <v>#REF!</v>
      </c>
      <c r="BK22" t="e">
        <f t="shared" si="46"/>
        <v>#REF!</v>
      </c>
      <c r="BL22" t="e">
        <f t="shared" si="25"/>
        <v>#REF!</v>
      </c>
      <c r="BM22" t="e">
        <f t="shared" si="47"/>
        <v>#REF!</v>
      </c>
      <c r="BN22" s="1" t="e">
        <f t="shared" si="26"/>
        <v>#REF!</v>
      </c>
      <c r="BP22" t="e">
        <f t="shared" si="27"/>
        <v>#REF!</v>
      </c>
      <c r="BQ22" t="e">
        <f t="shared" si="59"/>
        <v>#REF!</v>
      </c>
      <c r="BR22" t="e">
        <f t="shared" si="48"/>
        <v>#REF!</v>
      </c>
      <c r="BS22" t="e">
        <f t="shared" si="28"/>
        <v>#REF!</v>
      </c>
      <c r="BT22" t="e">
        <f t="shared" si="49"/>
        <v>#REF!</v>
      </c>
      <c r="BU22" s="1" t="e">
        <f t="shared" si="29"/>
        <v>#REF!</v>
      </c>
    </row>
    <row r="23" spans="2:73" x14ac:dyDescent="0.35">
      <c r="B23" s="1">
        <f>Digitising!B23</f>
        <v>7.9999999999999902</v>
      </c>
      <c r="C23">
        <f>Digitising!H23</f>
        <v>4.1999999999999997E-3</v>
      </c>
      <c r="D23">
        <f t="shared" si="30"/>
        <v>1.9999999999999966E-4</v>
      </c>
      <c r="E23" s="2">
        <f t="shared" si="31"/>
        <v>238.0952380952381</v>
      </c>
      <c r="F23">
        <f t="shared" si="0"/>
        <v>1.2589254117941371E+21</v>
      </c>
      <c r="G23">
        <f t="shared" si="1"/>
        <v>2.5178508235882701E+17</v>
      </c>
      <c r="H23">
        <f t="shared" si="50"/>
        <v>2.232313301131935E+18</v>
      </c>
      <c r="I23" s="4">
        <f t="shared" si="2"/>
        <v>3.1113183561715003E-2</v>
      </c>
      <c r="J23" s="4"/>
      <c r="L23" t="e">
        <f t="shared" si="3"/>
        <v>#REF!</v>
      </c>
      <c r="M23" t="e">
        <f t="shared" si="51"/>
        <v>#REF!</v>
      </c>
      <c r="N23" t="e">
        <f t="shared" si="32"/>
        <v>#REF!</v>
      </c>
      <c r="O23" t="e">
        <f t="shared" si="4"/>
        <v>#REF!</v>
      </c>
      <c r="P23" t="e">
        <f t="shared" si="33"/>
        <v>#REF!</v>
      </c>
      <c r="Q23" s="1" t="e">
        <f t="shared" si="5"/>
        <v>#REF!</v>
      </c>
      <c r="S23" t="e">
        <f t="shared" si="6"/>
        <v>#REF!</v>
      </c>
      <c r="T23" t="e">
        <f t="shared" si="52"/>
        <v>#REF!</v>
      </c>
      <c r="U23" t="e">
        <f t="shared" si="34"/>
        <v>#REF!</v>
      </c>
      <c r="V23" t="e">
        <f t="shared" si="7"/>
        <v>#REF!</v>
      </c>
      <c r="W23" t="e">
        <f t="shared" si="35"/>
        <v>#REF!</v>
      </c>
      <c r="X23" s="1" t="e">
        <f t="shared" si="8"/>
        <v>#REF!</v>
      </c>
      <c r="Z23" t="e">
        <f t="shared" si="9"/>
        <v>#REF!</v>
      </c>
      <c r="AA23" t="e">
        <f t="shared" si="53"/>
        <v>#REF!</v>
      </c>
      <c r="AB23" t="e">
        <f t="shared" si="36"/>
        <v>#REF!</v>
      </c>
      <c r="AC23" t="e">
        <f t="shared" si="10"/>
        <v>#REF!</v>
      </c>
      <c r="AD23" t="e">
        <f t="shared" si="37"/>
        <v>#REF!</v>
      </c>
      <c r="AE23" s="1" t="e">
        <f t="shared" si="11"/>
        <v>#REF!</v>
      </c>
      <c r="AG23" t="e">
        <f t="shared" si="12"/>
        <v>#REF!</v>
      </c>
      <c r="AH23" t="e">
        <f t="shared" si="54"/>
        <v>#REF!</v>
      </c>
      <c r="AI23" t="e">
        <f t="shared" si="38"/>
        <v>#REF!</v>
      </c>
      <c r="AJ23" t="e">
        <f t="shared" si="13"/>
        <v>#REF!</v>
      </c>
      <c r="AK23" t="e">
        <f t="shared" si="39"/>
        <v>#REF!</v>
      </c>
      <c r="AL23" s="1" t="e">
        <f t="shared" si="14"/>
        <v>#REF!</v>
      </c>
      <c r="AN23" t="e">
        <f t="shared" si="15"/>
        <v>#REF!</v>
      </c>
      <c r="AO23" t="e">
        <f t="shared" si="55"/>
        <v>#REF!</v>
      </c>
      <c r="AP23" t="e">
        <f t="shared" si="40"/>
        <v>#REF!</v>
      </c>
      <c r="AQ23" t="e">
        <f t="shared" si="16"/>
        <v>#REF!</v>
      </c>
      <c r="AR23" t="e">
        <f t="shared" si="41"/>
        <v>#REF!</v>
      </c>
      <c r="AS23" s="1" t="e">
        <f t="shared" si="17"/>
        <v>#REF!</v>
      </c>
      <c r="AU23" t="e">
        <f t="shared" si="18"/>
        <v>#REF!</v>
      </c>
      <c r="AV23" t="e">
        <f t="shared" si="56"/>
        <v>#REF!</v>
      </c>
      <c r="AW23" t="e">
        <f t="shared" si="42"/>
        <v>#REF!</v>
      </c>
      <c r="AX23" t="e">
        <f t="shared" si="19"/>
        <v>#REF!</v>
      </c>
      <c r="AY23" t="e">
        <f t="shared" si="43"/>
        <v>#REF!</v>
      </c>
      <c r="AZ23" s="1" t="e">
        <f t="shared" si="20"/>
        <v>#REF!</v>
      </c>
      <c r="BB23" t="e">
        <f t="shared" si="21"/>
        <v>#REF!</v>
      </c>
      <c r="BC23" t="e">
        <f t="shared" si="57"/>
        <v>#REF!</v>
      </c>
      <c r="BD23" t="e">
        <f t="shared" si="44"/>
        <v>#REF!</v>
      </c>
      <c r="BE23" t="e">
        <f t="shared" si="22"/>
        <v>#REF!</v>
      </c>
      <c r="BF23" t="e">
        <f t="shared" si="45"/>
        <v>#REF!</v>
      </c>
      <c r="BG23" s="1" t="e">
        <f t="shared" si="23"/>
        <v>#REF!</v>
      </c>
      <c r="BI23" t="e">
        <f t="shared" si="24"/>
        <v>#REF!</v>
      </c>
      <c r="BJ23" t="e">
        <f t="shared" si="58"/>
        <v>#REF!</v>
      </c>
      <c r="BK23" t="e">
        <f t="shared" si="46"/>
        <v>#REF!</v>
      </c>
      <c r="BL23" t="e">
        <f t="shared" si="25"/>
        <v>#REF!</v>
      </c>
      <c r="BM23" t="e">
        <f t="shared" si="47"/>
        <v>#REF!</v>
      </c>
      <c r="BN23" s="1" t="e">
        <f t="shared" si="26"/>
        <v>#REF!</v>
      </c>
      <c r="BP23" t="e">
        <f t="shared" si="27"/>
        <v>#REF!</v>
      </c>
      <c r="BQ23" t="e">
        <f t="shared" si="59"/>
        <v>#REF!</v>
      </c>
      <c r="BR23" t="e">
        <f t="shared" si="48"/>
        <v>#REF!</v>
      </c>
      <c r="BS23" t="e">
        <f t="shared" si="28"/>
        <v>#REF!</v>
      </c>
      <c r="BT23" t="e">
        <f t="shared" si="49"/>
        <v>#REF!</v>
      </c>
      <c r="BU23" s="1" t="e">
        <f t="shared" si="29"/>
        <v>#REF!</v>
      </c>
    </row>
    <row r="24" spans="2:73" x14ac:dyDescent="0.35">
      <c r="B24" s="1">
        <f>Digitising!B24</f>
        <v>8.0999999999999908</v>
      </c>
      <c r="C24">
        <f>Digitising!H24</f>
        <v>4.0000000000000001E-3</v>
      </c>
      <c r="D24">
        <f t="shared" si="30"/>
        <v>2.0000000000000009E-4</v>
      </c>
      <c r="E24" s="2">
        <f t="shared" si="31"/>
        <v>250</v>
      </c>
      <c r="F24">
        <f t="shared" si="0"/>
        <v>1.7782794100388777E+21</v>
      </c>
      <c r="G24">
        <f t="shared" si="1"/>
        <v>3.5565588200777568E+17</v>
      </c>
      <c r="H24">
        <f t="shared" si="50"/>
        <v>2.5879691831397105E+18</v>
      </c>
      <c r="I24" s="4">
        <f t="shared" si="2"/>
        <v>3.6070187910567188E-2</v>
      </c>
      <c r="J24" s="4"/>
      <c r="L24" t="e">
        <f t="shared" si="3"/>
        <v>#REF!</v>
      </c>
      <c r="M24" t="e">
        <f t="shared" si="51"/>
        <v>#REF!</v>
      </c>
      <c r="N24" t="e">
        <f t="shared" si="32"/>
        <v>#REF!</v>
      </c>
      <c r="O24" t="e">
        <f t="shared" si="4"/>
        <v>#REF!</v>
      </c>
      <c r="P24" t="e">
        <f t="shared" si="33"/>
        <v>#REF!</v>
      </c>
      <c r="Q24" s="1" t="e">
        <f t="shared" si="5"/>
        <v>#REF!</v>
      </c>
      <c r="S24" t="e">
        <f t="shared" si="6"/>
        <v>#REF!</v>
      </c>
      <c r="T24" t="e">
        <f t="shared" si="52"/>
        <v>#REF!</v>
      </c>
      <c r="U24" t="e">
        <f t="shared" si="34"/>
        <v>#REF!</v>
      </c>
      <c r="V24" t="e">
        <f t="shared" si="7"/>
        <v>#REF!</v>
      </c>
      <c r="W24" t="e">
        <f t="shared" si="35"/>
        <v>#REF!</v>
      </c>
      <c r="X24" s="1" t="e">
        <f t="shared" si="8"/>
        <v>#REF!</v>
      </c>
      <c r="Z24" t="e">
        <f t="shared" si="9"/>
        <v>#REF!</v>
      </c>
      <c r="AA24" t="e">
        <f t="shared" si="53"/>
        <v>#REF!</v>
      </c>
      <c r="AB24" t="e">
        <f t="shared" si="36"/>
        <v>#REF!</v>
      </c>
      <c r="AC24" t="e">
        <f t="shared" si="10"/>
        <v>#REF!</v>
      </c>
      <c r="AD24" t="e">
        <f t="shared" si="37"/>
        <v>#REF!</v>
      </c>
      <c r="AE24" s="1" t="e">
        <f t="shared" si="11"/>
        <v>#REF!</v>
      </c>
      <c r="AG24" t="e">
        <f t="shared" si="12"/>
        <v>#REF!</v>
      </c>
      <c r="AH24" t="e">
        <f t="shared" si="54"/>
        <v>#REF!</v>
      </c>
      <c r="AI24" t="e">
        <f t="shared" si="38"/>
        <v>#REF!</v>
      </c>
      <c r="AJ24" t="e">
        <f t="shared" si="13"/>
        <v>#REF!</v>
      </c>
      <c r="AK24" t="e">
        <f t="shared" si="39"/>
        <v>#REF!</v>
      </c>
      <c r="AL24" s="1" t="e">
        <f t="shared" si="14"/>
        <v>#REF!</v>
      </c>
      <c r="AN24" t="e">
        <f t="shared" si="15"/>
        <v>#REF!</v>
      </c>
      <c r="AO24" t="e">
        <f t="shared" si="55"/>
        <v>#REF!</v>
      </c>
      <c r="AP24" t="e">
        <f t="shared" si="40"/>
        <v>#REF!</v>
      </c>
      <c r="AQ24" t="e">
        <f t="shared" si="16"/>
        <v>#REF!</v>
      </c>
      <c r="AR24" t="e">
        <f t="shared" si="41"/>
        <v>#REF!</v>
      </c>
      <c r="AS24" s="1" t="e">
        <f t="shared" si="17"/>
        <v>#REF!</v>
      </c>
      <c r="AU24" t="e">
        <f t="shared" si="18"/>
        <v>#REF!</v>
      </c>
      <c r="AV24" t="e">
        <f t="shared" si="56"/>
        <v>#REF!</v>
      </c>
      <c r="AW24" t="e">
        <f t="shared" si="42"/>
        <v>#REF!</v>
      </c>
      <c r="AX24" t="e">
        <f t="shared" si="19"/>
        <v>#REF!</v>
      </c>
      <c r="AY24" t="e">
        <f t="shared" si="43"/>
        <v>#REF!</v>
      </c>
      <c r="AZ24" s="1" t="e">
        <f t="shared" si="20"/>
        <v>#REF!</v>
      </c>
      <c r="BB24" t="e">
        <f t="shared" si="21"/>
        <v>#REF!</v>
      </c>
      <c r="BC24" t="e">
        <f t="shared" si="57"/>
        <v>#REF!</v>
      </c>
      <c r="BD24" t="e">
        <f t="shared" si="44"/>
        <v>#REF!</v>
      </c>
      <c r="BE24" t="e">
        <f t="shared" si="22"/>
        <v>#REF!</v>
      </c>
      <c r="BF24" t="e">
        <f t="shared" si="45"/>
        <v>#REF!</v>
      </c>
      <c r="BG24" s="1" t="e">
        <f t="shared" si="23"/>
        <v>#REF!</v>
      </c>
      <c r="BI24" t="e">
        <f t="shared" si="24"/>
        <v>#REF!</v>
      </c>
      <c r="BJ24" t="e">
        <f t="shared" si="58"/>
        <v>#REF!</v>
      </c>
      <c r="BK24" t="e">
        <f t="shared" si="46"/>
        <v>#REF!</v>
      </c>
      <c r="BL24" t="e">
        <f t="shared" si="25"/>
        <v>#REF!</v>
      </c>
      <c r="BM24" t="e">
        <f t="shared" si="47"/>
        <v>#REF!</v>
      </c>
      <c r="BN24" s="1" t="e">
        <f t="shared" si="26"/>
        <v>#REF!</v>
      </c>
      <c r="BP24" t="e">
        <f t="shared" si="27"/>
        <v>#REF!</v>
      </c>
      <c r="BQ24" t="e">
        <f t="shared" si="59"/>
        <v>#REF!</v>
      </c>
      <c r="BR24" t="e">
        <f t="shared" si="48"/>
        <v>#REF!</v>
      </c>
      <c r="BS24" t="e">
        <f t="shared" si="28"/>
        <v>#REF!</v>
      </c>
      <c r="BT24" t="e">
        <f t="shared" si="49"/>
        <v>#REF!</v>
      </c>
      <c r="BU24" s="1" t="e">
        <f t="shared" si="29"/>
        <v>#REF!</v>
      </c>
    </row>
    <row r="25" spans="2:73" x14ac:dyDescent="0.35">
      <c r="B25" s="1">
        <f>Digitising!B25</f>
        <v>8.1999999999999904</v>
      </c>
      <c r="C25">
        <f>Digitising!H25</f>
        <v>3.8E-3</v>
      </c>
      <c r="D25">
        <f t="shared" si="30"/>
        <v>2.0000000000000009E-4</v>
      </c>
      <c r="E25" s="2">
        <f t="shared" si="31"/>
        <v>263.15789473684208</v>
      </c>
      <c r="F25">
        <f t="shared" si="0"/>
        <v>2.5118864315094952E+21</v>
      </c>
      <c r="G25">
        <f t="shared" si="1"/>
        <v>5.0237728630189926E+17</v>
      </c>
      <c r="H25">
        <f t="shared" si="50"/>
        <v>3.0903464694416097E+18</v>
      </c>
      <c r="I25" s="4">
        <f t="shared" si="2"/>
        <v>4.3072142662179104E-2</v>
      </c>
      <c r="J25" s="4"/>
      <c r="L25" t="e">
        <f t="shared" si="3"/>
        <v>#REF!</v>
      </c>
      <c r="M25" t="e">
        <f t="shared" si="51"/>
        <v>#REF!</v>
      </c>
      <c r="N25" t="e">
        <f t="shared" si="32"/>
        <v>#REF!</v>
      </c>
      <c r="O25" t="e">
        <f t="shared" si="4"/>
        <v>#REF!</v>
      </c>
      <c r="P25" t="e">
        <f t="shared" si="33"/>
        <v>#REF!</v>
      </c>
      <c r="Q25" s="1" t="e">
        <f t="shared" si="5"/>
        <v>#REF!</v>
      </c>
      <c r="S25" t="e">
        <f t="shared" si="6"/>
        <v>#REF!</v>
      </c>
      <c r="T25" t="e">
        <f t="shared" si="52"/>
        <v>#REF!</v>
      </c>
      <c r="U25" t="e">
        <f t="shared" si="34"/>
        <v>#REF!</v>
      </c>
      <c r="V25" t="e">
        <f t="shared" si="7"/>
        <v>#REF!</v>
      </c>
      <c r="W25" t="e">
        <f t="shared" si="35"/>
        <v>#REF!</v>
      </c>
      <c r="X25" s="1" t="e">
        <f t="shared" si="8"/>
        <v>#REF!</v>
      </c>
      <c r="Z25" t="e">
        <f t="shared" si="9"/>
        <v>#REF!</v>
      </c>
      <c r="AA25" t="e">
        <f t="shared" si="53"/>
        <v>#REF!</v>
      </c>
      <c r="AB25" t="e">
        <f t="shared" si="36"/>
        <v>#REF!</v>
      </c>
      <c r="AC25" t="e">
        <f t="shared" si="10"/>
        <v>#REF!</v>
      </c>
      <c r="AD25" t="e">
        <f t="shared" si="37"/>
        <v>#REF!</v>
      </c>
      <c r="AE25" s="1" t="e">
        <f t="shared" si="11"/>
        <v>#REF!</v>
      </c>
      <c r="AG25" t="e">
        <f t="shared" si="12"/>
        <v>#REF!</v>
      </c>
      <c r="AH25" t="e">
        <f t="shared" si="54"/>
        <v>#REF!</v>
      </c>
      <c r="AI25" t="e">
        <f t="shared" si="38"/>
        <v>#REF!</v>
      </c>
      <c r="AJ25" t="e">
        <f t="shared" si="13"/>
        <v>#REF!</v>
      </c>
      <c r="AK25" t="e">
        <f t="shared" si="39"/>
        <v>#REF!</v>
      </c>
      <c r="AL25" s="1" t="e">
        <f t="shared" si="14"/>
        <v>#REF!</v>
      </c>
      <c r="AN25" t="e">
        <f t="shared" si="15"/>
        <v>#REF!</v>
      </c>
      <c r="AO25" t="e">
        <f t="shared" si="55"/>
        <v>#REF!</v>
      </c>
      <c r="AP25" t="e">
        <f t="shared" si="40"/>
        <v>#REF!</v>
      </c>
      <c r="AQ25" t="e">
        <f t="shared" si="16"/>
        <v>#REF!</v>
      </c>
      <c r="AR25" t="e">
        <f t="shared" si="41"/>
        <v>#REF!</v>
      </c>
      <c r="AS25" s="1" t="e">
        <f t="shared" si="17"/>
        <v>#REF!</v>
      </c>
      <c r="AU25" t="e">
        <f t="shared" si="18"/>
        <v>#REF!</v>
      </c>
      <c r="AV25" t="e">
        <f t="shared" si="56"/>
        <v>#REF!</v>
      </c>
      <c r="AW25" t="e">
        <f t="shared" si="42"/>
        <v>#REF!</v>
      </c>
      <c r="AX25" t="e">
        <f t="shared" si="19"/>
        <v>#REF!</v>
      </c>
      <c r="AY25" t="e">
        <f t="shared" si="43"/>
        <v>#REF!</v>
      </c>
      <c r="AZ25" s="1" t="e">
        <f t="shared" si="20"/>
        <v>#REF!</v>
      </c>
      <c r="BB25" t="e">
        <f t="shared" si="21"/>
        <v>#REF!</v>
      </c>
      <c r="BC25" t="e">
        <f t="shared" si="57"/>
        <v>#REF!</v>
      </c>
      <c r="BD25" t="e">
        <f t="shared" si="44"/>
        <v>#REF!</v>
      </c>
      <c r="BE25" t="e">
        <f t="shared" si="22"/>
        <v>#REF!</v>
      </c>
      <c r="BF25" t="e">
        <f t="shared" si="45"/>
        <v>#REF!</v>
      </c>
      <c r="BG25" s="1" t="e">
        <f t="shared" si="23"/>
        <v>#REF!</v>
      </c>
      <c r="BI25" t="e">
        <f t="shared" si="24"/>
        <v>#REF!</v>
      </c>
      <c r="BJ25" t="e">
        <f t="shared" si="58"/>
        <v>#REF!</v>
      </c>
      <c r="BK25" t="e">
        <f t="shared" si="46"/>
        <v>#REF!</v>
      </c>
      <c r="BL25" t="e">
        <f t="shared" si="25"/>
        <v>#REF!</v>
      </c>
      <c r="BM25" t="e">
        <f t="shared" si="47"/>
        <v>#REF!</v>
      </c>
      <c r="BN25" s="1" t="e">
        <f t="shared" si="26"/>
        <v>#REF!</v>
      </c>
      <c r="BP25" t="e">
        <f t="shared" si="27"/>
        <v>#REF!</v>
      </c>
      <c r="BQ25" t="e">
        <f t="shared" si="59"/>
        <v>#REF!</v>
      </c>
      <c r="BR25" t="e">
        <f t="shared" si="48"/>
        <v>#REF!</v>
      </c>
      <c r="BS25" t="e">
        <f t="shared" si="28"/>
        <v>#REF!</v>
      </c>
      <c r="BT25" t="e">
        <f t="shared" si="49"/>
        <v>#REF!</v>
      </c>
      <c r="BU25" s="1" t="e">
        <f t="shared" si="29"/>
        <v>#REF!</v>
      </c>
    </row>
    <row r="26" spans="2:73" x14ac:dyDescent="0.35">
      <c r="B26" s="1">
        <f>Digitising!B26</f>
        <v>8.2999999999999901</v>
      </c>
      <c r="C26">
        <f>Digitising!H26</f>
        <v>3.5999999999999999E-3</v>
      </c>
      <c r="D26">
        <f t="shared" si="30"/>
        <v>2.9999999999999992E-4</v>
      </c>
      <c r="E26" s="2">
        <f t="shared" si="31"/>
        <v>277.77777777777777</v>
      </c>
      <c r="F26">
        <f t="shared" si="0"/>
        <v>3.548133892335629E+21</v>
      </c>
      <c r="G26">
        <f t="shared" si="1"/>
        <v>1.0644401677006884E+18</v>
      </c>
      <c r="H26">
        <f t="shared" si="50"/>
        <v>4.1547866371422981E+18</v>
      </c>
      <c r="I26" s="4">
        <f t="shared" si="2"/>
        <v>5.7907928620781368E-2</v>
      </c>
      <c r="J26" s="4"/>
      <c r="L26" t="e">
        <f t="shared" si="3"/>
        <v>#REF!</v>
      </c>
      <c r="M26" t="e">
        <f t="shared" si="51"/>
        <v>#REF!</v>
      </c>
      <c r="N26" t="e">
        <f t="shared" si="32"/>
        <v>#REF!</v>
      </c>
      <c r="O26" t="e">
        <f t="shared" si="4"/>
        <v>#REF!</v>
      </c>
      <c r="P26" t="e">
        <f t="shared" si="33"/>
        <v>#REF!</v>
      </c>
      <c r="Q26" s="1" t="e">
        <f t="shared" si="5"/>
        <v>#REF!</v>
      </c>
      <c r="S26" t="e">
        <f t="shared" si="6"/>
        <v>#REF!</v>
      </c>
      <c r="T26" t="e">
        <f t="shared" si="52"/>
        <v>#REF!</v>
      </c>
      <c r="U26" t="e">
        <f t="shared" si="34"/>
        <v>#REF!</v>
      </c>
      <c r="V26" t="e">
        <f t="shared" si="7"/>
        <v>#REF!</v>
      </c>
      <c r="W26" t="e">
        <f t="shared" si="35"/>
        <v>#REF!</v>
      </c>
      <c r="X26" s="1" t="e">
        <f t="shared" si="8"/>
        <v>#REF!</v>
      </c>
      <c r="Z26" t="e">
        <f t="shared" si="9"/>
        <v>#REF!</v>
      </c>
      <c r="AA26" t="e">
        <f t="shared" si="53"/>
        <v>#REF!</v>
      </c>
      <c r="AB26" t="e">
        <f t="shared" si="36"/>
        <v>#REF!</v>
      </c>
      <c r="AC26" t="e">
        <f t="shared" si="10"/>
        <v>#REF!</v>
      </c>
      <c r="AD26" t="e">
        <f t="shared" si="37"/>
        <v>#REF!</v>
      </c>
      <c r="AE26" s="1" t="e">
        <f t="shared" si="11"/>
        <v>#REF!</v>
      </c>
      <c r="AG26" t="e">
        <f t="shared" si="12"/>
        <v>#REF!</v>
      </c>
      <c r="AH26" t="e">
        <f t="shared" si="54"/>
        <v>#REF!</v>
      </c>
      <c r="AI26" t="e">
        <f t="shared" si="38"/>
        <v>#REF!</v>
      </c>
      <c r="AJ26" t="e">
        <f t="shared" si="13"/>
        <v>#REF!</v>
      </c>
      <c r="AK26" t="e">
        <f t="shared" si="39"/>
        <v>#REF!</v>
      </c>
      <c r="AL26" s="1" t="e">
        <f t="shared" si="14"/>
        <v>#REF!</v>
      </c>
      <c r="AN26" t="e">
        <f t="shared" si="15"/>
        <v>#REF!</v>
      </c>
      <c r="AO26" t="e">
        <f t="shared" si="55"/>
        <v>#REF!</v>
      </c>
      <c r="AP26" t="e">
        <f t="shared" si="40"/>
        <v>#REF!</v>
      </c>
      <c r="AQ26" t="e">
        <f t="shared" si="16"/>
        <v>#REF!</v>
      </c>
      <c r="AR26" t="e">
        <f t="shared" si="41"/>
        <v>#REF!</v>
      </c>
      <c r="AS26" s="1" t="e">
        <f t="shared" si="17"/>
        <v>#REF!</v>
      </c>
      <c r="AU26" t="e">
        <f t="shared" si="18"/>
        <v>#REF!</v>
      </c>
      <c r="AV26" t="e">
        <f t="shared" si="56"/>
        <v>#REF!</v>
      </c>
      <c r="AW26" t="e">
        <f t="shared" si="42"/>
        <v>#REF!</v>
      </c>
      <c r="AX26" t="e">
        <f t="shared" si="19"/>
        <v>#REF!</v>
      </c>
      <c r="AY26" t="e">
        <f t="shared" si="43"/>
        <v>#REF!</v>
      </c>
      <c r="AZ26" s="1" t="e">
        <f t="shared" si="20"/>
        <v>#REF!</v>
      </c>
      <c r="BB26" t="e">
        <f t="shared" si="21"/>
        <v>#REF!</v>
      </c>
      <c r="BC26" t="e">
        <f t="shared" si="57"/>
        <v>#REF!</v>
      </c>
      <c r="BD26" t="e">
        <f t="shared" si="44"/>
        <v>#REF!</v>
      </c>
      <c r="BE26" t="e">
        <f t="shared" si="22"/>
        <v>#REF!</v>
      </c>
      <c r="BF26" t="e">
        <f t="shared" si="45"/>
        <v>#REF!</v>
      </c>
      <c r="BG26" s="1" t="e">
        <f t="shared" si="23"/>
        <v>#REF!</v>
      </c>
      <c r="BI26" t="e">
        <f t="shared" si="24"/>
        <v>#REF!</v>
      </c>
      <c r="BJ26" t="e">
        <f t="shared" si="58"/>
        <v>#REF!</v>
      </c>
      <c r="BK26" t="e">
        <f t="shared" si="46"/>
        <v>#REF!</v>
      </c>
      <c r="BL26" t="e">
        <f t="shared" si="25"/>
        <v>#REF!</v>
      </c>
      <c r="BM26" t="e">
        <f t="shared" si="47"/>
        <v>#REF!</v>
      </c>
      <c r="BN26" s="1" t="e">
        <f t="shared" si="26"/>
        <v>#REF!</v>
      </c>
      <c r="BP26" t="e">
        <f t="shared" si="27"/>
        <v>#REF!</v>
      </c>
      <c r="BQ26" t="e">
        <f t="shared" si="59"/>
        <v>#REF!</v>
      </c>
      <c r="BR26" t="e">
        <f t="shared" si="48"/>
        <v>#REF!</v>
      </c>
      <c r="BS26" t="e">
        <f t="shared" si="28"/>
        <v>#REF!</v>
      </c>
      <c r="BT26" t="e">
        <f t="shared" si="49"/>
        <v>#REF!</v>
      </c>
      <c r="BU26" s="1" t="e">
        <f t="shared" si="29"/>
        <v>#REF!</v>
      </c>
    </row>
    <row r="27" spans="2:73" x14ac:dyDescent="0.35">
      <c r="B27" s="1">
        <f>Digitising!B27</f>
        <v>8.3999999999999897</v>
      </c>
      <c r="C27">
        <f>Digitising!H27</f>
        <v>3.3E-3</v>
      </c>
      <c r="D27">
        <f t="shared" si="30"/>
        <v>2.9999999999999992E-4</v>
      </c>
      <c r="E27" s="2">
        <f t="shared" si="31"/>
        <v>303.03030303030306</v>
      </c>
      <c r="F27">
        <f t="shared" si="0"/>
        <v>5.0118723362725382E+21</v>
      </c>
      <c r="G27">
        <f t="shared" si="1"/>
        <v>1.503561700881761E+18</v>
      </c>
      <c r="H27">
        <f t="shared" si="50"/>
        <v>5.6583483380240589E+18</v>
      </c>
      <c r="I27" s="4">
        <f t="shared" si="2"/>
        <v>7.88640332912941E-2</v>
      </c>
      <c r="J27" s="4"/>
      <c r="L27" t="e">
        <f t="shared" si="3"/>
        <v>#REF!</v>
      </c>
      <c r="M27" t="e">
        <f t="shared" si="51"/>
        <v>#REF!</v>
      </c>
      <c r="N27" t="e">
        <f t="shared" si="32"/>
        <v>#REF!</v>
      </c>
      <c r="O27" t="e">
        <f t="shared" si="4"/>
        <v>#REF!</v>
      </c>
      <c r="P27" t="e">
        <f t="shared" si="33"/>
        <v>#REF!</v>
      </c>
      <c r="Q27" s="1" t="e">
        <f t="shared" si="5"/>
        <v>#REF!</v>
      </c>
      <c r="S27" t="e">
        <f t="shared" si="6"/>
        <v>#REF!</v>
      </c>
      <c r="T27" t="e">
        <f t="shared" si="52"/>
        <v>#REF!</v>
      </c>
      <c r="U27" t="e">
        <f t="shared" si="34"/>
        <v>#REF!</v>
      </c>
      <c r="V27" t="e">
        <f t="shared" si="7"/>
        <v>#REF!</v>
      </c>
      <c r="W27" t="e">
        <f t="shared" si="35"/>
        <v>#REF!</v>
      </c>
      <c r="X27" s="1" t="e">
        <f t="shared" si="8"/>
        <v>#REF!</v>
      </c>
      <c r="Z27" t="e">
        <f t="shared" si="9"/>
        <v>#REF!</v>
      </c>
      <c r="AA27" t="e">
        <f t="shared" si="53"/>
        <v>#REF!</v>
      </c>
      <c r="AB27" t="e">
        <f t="shared" si="36"/>
        <v>#REF!</v>
      </c>
      <c r="AC27" t="e">
        <f t="shared" si="10"/>
        <v>#REF!</v>
      </c>
      <c r="AD27" t="e">
        <f t="shared" si="37"/>
        <v>#REF!</v>
      </c>
      <c r="AE27" s="1" t="e">
        <f t="shared" si="11"/>
        <v>#REF!</v>
      </c>
      <c r="AG27" t="e">
        <f t="shared" si="12"/>
        <v>#REF!</v>
      </c>
      <c r="AH27" t="e">
        <f t="shared" si="54"/>
        <v>#REF!</v>
      </c>
      <c r="AI27" t="e">
        <f t="shared" si="38"/>
        <v>#REF!</v>
      </c>
      <c r="AJ27" t="e">
        <f t="shared" si="13"/>
        <v>#REF!</v>
      </c>
      <c r="AK27" t="e">
        <f t="shared" si="39"/>
        <v>#REF!</v>
      </c>
      <c r="AL27" s="1" t="e">
        <f t="shared" si="14"/>
        <v>#REF!</v>
      </c>
      <c r="AN27" t="e">
        <f t="shared" si="15"/>
        <v>#REF!</v>
      </c>
      <c r="AO27" t="e">
        <f t="shared" si="55"/>
        <v>#REF!</v>
      </c>
      <c r="AP27" t="e">
        <f t="shared" si="40"/>
        <v>#REF!</v>
      </c>
      <c r="AQ27" t="e">
        <f t="shared" si="16"/>
        <v>#REF!</v>
      </c>
      <c r="AR27" t="e">
        <f t="shared" si="41"/>
        <v>#REF!</v>
      </c>
      <c r="AS27" s="1" t="e">
        <f t="shared" si="17"/>
        <v>#REF!</v>
      </c>
      <c r="AU27" t="e">
        <f t="shared" si="18"/>
        <v>#REF!</v>
      </c>
      <c r="AV27" t="e">
        <f t="shared" si="56"/>
        <v>#REF!</v>
      </c>
      <c r="AW27" t="e">
        <f t="shared" si="42"/>
        <v>#REF!</v>
      </c>
      <c r="AX27" t="e">
        <f t="shared" si="19"/>
        <v>#REF!</v>
      </c>
      <c r="AY27" t="e">
        <f t="shared" si="43"/>
        <v>#REF!</v>
      </c>
      <c r="AZ27" s="1" t="e">
        <f t="shared" si="20"/>
        <v>#REF!</v>
      </c>
      <c r="BB27" t="e">
        <f t="shared" si="21"/>
        <v>#REF!</v>
      </c>
      <c r="BC27" t="e">
        <f t="shared" si="57"/>
        <v>#REF!</v>
      </c>
      <c r="BD27" t="e">
        <f t="shared" si="44"/>
        <v>#REF!</v>
      </c>
      <c r="BE27" t="e">
        <f t="shared" si="22"/>
        <v>#REF!</v>
      </c>
      <c r="BF27" t="e">
        <f t="shared" si="45"/>
        <v>#REF!</v>
      </c>
      <c r="BG27" s="1" t="e">
        <f t="shared" si="23"/>
        <v>#REF!</v>
      </c>
      <c r="BI27" t="e">
        <f t="shared" si="24"/>
        <v>#REF!</v>
      </c>
      <c r="BJ27" t="e">
        <f t="shared" si="58"/>
        <v>#REF!</v>
      </c>
      <c r="BK27" t="e">
        <f t="shared" si="46"/>
        <v>#REF!</v>
      </c>
      <c r="BL27" t="e">
        <f t="shared" si="25"/>
        <v>#REF!</v>
      </c>
      <c r="BM27" t="e">
        <f t="shared" si="47"/>
        <v>#REF!</v>
      </c>
      <c r="BN27" s="1" t="e">
        <f t="shared" si="26"/>
        <v>#REF!</v>
      </c>
      <c r="BP27" t="e">
        <f t="shared" si="27"/>
        <v>#REF!</v>
      </c>
      <c r="BQ27" t="e">
        <f t="shared" si="59"/>
        <v>#REF!</v>
      </c>
      <c r="BR27" t="e">
        <f t="shared" si="48"/>
        <v>#REF!</v>
      </c>
      <c r="BS27" t="e">
        <f t="shared" si="28"/>
        <v>#REF!</v>
      </c>
      <c r="BT27" t="e">
        <f t="shared" si="49"/>
        <v>#REF!</v>
      </c>
      <c r="BU27" s="1" t="e">
        <f t="shared" si="29"/>
        <v>#REF!</v>
      </c>
    </row>
    <row r="28" spans="2:73" x14ac:dyDescent="0.35">
      <c r="B28" s="1">
        <f>Digitising!B28</f>
        <v>8.4999999999999893</v>
      </c>
      <c r="C28">
        <f>Digitising!H28</f>
        <v>3.0000000000000001E-3</v>
      </c>
      <c r="D28">
        <f t="shared" si="30"/>
        <v>6.0000000000000027E-4</v>
      </c>
      <c r="E28" s="2">
        <f t="shared" si="31"/>
        <v>333.33333333333331</v>
      </c>
      <c r="F28">
        <f t="shared" si="0"/>
        <v>7.0794578438411591E+21</v>
      </c>
      <c r="G28">
        <f t="shared" si="1"/>
        <v>4.2476747063046973E+18</v>
      </c>
      <c r="H28">
        <f t="shared" si="50"/>
        <v>9.9060230443287552E+18</v>
      </c>
      <c r="I28" s="4">
        <f t="shared" si="2"/>
        <v>0.13806660256358147</v>
      </c>
      <c r="J28" s="4"/>
      <c r="L28" t="e">
        <f t="shared" si="3"/>
        <v>#REF!</v>
      </c>
      <c r="M28" t="e">
        <f t="shared" si="51"/>
        <v>#REF!</v>
      </c>
      <c r="N28" t="e">
        <f t="shared" si="32"/>
        <v>#REF!</v>
      </c>
      <c r="O28" t="e">
        <f t="shared" si="4"/>
        <v>#REF!</v>
      </c>
      <c r="P28" t="e">
        <f t="shared" si="33"/>
        <v>#REF!</v>
      </c>
      <c r="Q28" s="1" t="e">
        <f t="shared" si="5"/>
        <v>#REF!</v>
      </c>
      <c r="S28" t="e">
        <f t="shared" si="6"/>
        <v>#REF!</v>
      </c>
      <c r="T28" t="e">
        <f t="shared" si="52"/>
        <v>#REF!</v>
      </c>
      <c r="U28" t="e">
        <f t="shared" si="34"/>
        <v>#REF!</v>
      </c>
      <c r="V28" t="e">
        <f t="shared" si="7"/>
        <v>#REF!</v>
      </c>
      <c r="W28" t="e">
        <f t="shared" si="35"/>
        <v>#REF!</v>
      </c>
      <c r="X28" s="1" t="e">
        <f t="shared" si="8"/>
        <v>#REF!</v>
      </c>
      <c r="Z28" t="e">
        <f t="shared" si="9"/>
        <v>#REF!</v>
      </c>
      <c r="AA28" t="e">
        <f t="shared" si="53"/>
        <v>#REF!</v>
      </c>
      <c r="AB28" t="e">
        <f t="shared" si="36"/>
        <v>#REF!</v>
      </c>
      <c r="AC28" t="e">
        <f t="shared" si="10"/>
        <v>#REF!</v>
      </c>
      <c r="AD28" t="e">
        <f t="shared" si="37"/>
        <v>#REF!</v>
      </c>
      <c r="AE28" s="1" t="e">
        <f t="shared" si="11"/>
        <v>#REF!</v>
      </c>
      <c r="AG28" t="e">
        <f t="shared" si="12"/>
        <v>#REF!</v>
      </c>
      <c r="AH28" t="e">
        <f t="shared" si="54"/>
        <v>#REF!</v>
      </c>
      <c r="AI28" t="e">
        <f t="shared" si="38"/>
        <v>#REF!</v>
      </c>
      <c r="AJ28" t="e">
        <f t="shared" si="13"/>
        <v>#REF!</v>
      </c>
      <c r="AK28" t="e">
        <f t="shared" si="39"/>
        <v>#REF!</v>
      </c>
      <c r="AL28" s="1" t="e">
        <f t="shared" si="14"/>
        <v>#REF!</v>
      </c>
      <c r="AN28" t="e">
        <f t="shared" si="15"/>
        <v>#REF!</v>
      </c>
      <c r="AO28" t="e">
        <f t="shared" si="55"/>
        <v>#REF!</v>
      </c>
      <c r="AP28" t="e">
        <f t="shared" si="40"/>
        <v>#REF!</v>
      </c>
      <c r="AQ28" t="e">
        <f t="shared" si="16"/>
        <v>#REF!</v>
      </c>
      <c r="AR28" t="e">
        <f t="shared" si="41"/>
        <v>#REF!</v>
      </c>
      <c r="AS28" s="1" t="e">
        <f t="shared" si="17"/>
        <v>#REF!</v>
      </c>
      <c r="AU28" t="e">
        <f t="shared" si="18"/>
        <v>#REF!</v>
      </c>
      <c r="AV28" t="e">
        <f t="shared" si="56"/>
        <v>#REF!</v>
      </c>
      <c r="AW28" t="e">
        <f t="shared" si="42"/>
        <v>#REF!</v>
      </c>
      <c r="AX28" t="e">
        <f t="shared" si="19"/>
        <v>#REF!</v>
      </c>
      <c r="AY28" t="e">
        <f t="shared" si="43"/>
        <v>#REF!</v>
      </c>
      <c r="AZ28" s="1" t="e">
        <f t="shared" si="20"/>
        <v>#REF!</v>
      </c>
      <c r="BB28" t="e">
        <f t="shared" si="21"/>
        <v>#REF!</v>
      </c>
      <c r="BC28" t="e">
        <f t="shared" si="57"/>
        <v>#REF!</v>
      </c>
      <c r="BD28" t="e">
        <f t="shared" si="44"/>
        <v>#REF!</v>
      </c>
      <c r="BE28" t="e">
        <f t="shared" si="22"/>
        <v>#REF!</v>
      </c>
      <c r="BF28" t="e">
        <f t="shared" si="45"/>
        <v>#REF!</v>
      </c>
      <c r="BG28" s="1" t="e">
        <f t="shared" si="23"/>
        <v>#REF!</v>
      </c>
      <c r="BI28" t="e">
        <f t="shared" si="24"/>
        <v>#REF!</v>
      </c>
      <c r="BJ28" t="e">
        <f t="shared" si="58"/>
        <v>#REF!</v>
      </c>
      <c r="BK28" t="e">
        <f t="shared" si="46"/>
        <v>#REF!</v>
      </c>
      <c r="BL28" t="e">
        <f t="shared" si="25"/>
        <v>#REF!</v>
      </c>
      <c r="BM28" t="e">
        <f t="shared" si="47"/>
        <v>#REF!</v>
      </c>
      <c r="BN28" s="1" t="e">
        <f t="shared" si="26"/>
        <v>#REF!</v>
      </c>
      <c r="BP28" t="e">
        <f t="shared" si="27"/>
        <v>#REF!</v>
      </c>
      <c r="BQ28" t="e">
        <f t="shared" si="59"/>
        <v>#REF!</v>
      </c>
      <c r="BR28" t="e">
        <f t="shared" si="48"/>
        <v>#REF!</v>
      </c>
      <c r="BS28" t="e">
        <f t="shared" si="28"/>
        <v>#REF!</v>
      </c>
      <c r="BT28" t="e">
        <f t="shared" si="49"/>
        <v>#REF!</v>
      </c>
      <c r="BU28" s="1" t="e">
        <f t="shared" si="29"/>
        <v>#REF!</v>
      </c>
    </row>
    <row r="29" spans="2:73" x14ac:dyDescent="0.35">
      <c r="B29" s="1">
        <f>Digitising!B29</f>
        <v>8.5999999999999908</v>
      </c>
      <c r="C29">
        <f>Digitising!H29</f>
        <v>2.3999999999999998E-3</v>
      </c>
      <c r="D29">
        <f t="shared" si="30"/>
        <v>4.9999999999999979E-4</v>
      </c>
      <c r="E29" s="2">
        <f t="shared" si="31"/>
        <v>416.66666666666669</v>
      </c>
      <c r="F29">
        <f t="shared" si="0"/>
        <v>9.9999999999997462E+21</v>
      </c>
      <c r="G29">
        <f t="shared" si="1"/>
        <v>4.999999999999871E+18</v>
      </c>
      <c r="H29">
        <f t="shared" si="50"/>
        <v>1.4906023044328626E+19</v>
      </c>
      <c r="I29" s="4">
        <f t="shared" si="2"/>
        <v>0.20775481242627794</v>
      </c>
      <c r="J29" s="4"/>
      <c r="L29" t="e">
        <f t="shared" si="3"/>
        <v>#REF!</v>
      </c>
      <c r="M29" t="e">
        <f t="shared" si="51"/>
        <v>#REF!</v>
      </c>
      <c r="N29" t="e">
        <f t="shared" si="32"/>
        <v>#REF!</v>
      </c>
      <c r="O29" t="e">
        <f t="shared" si="4"/>
        <v>#REF!</v>
      </c>
      <c r="P29" t="e">
        <f t="shared" si="33"/>
        <v>#REF!</v>
      </c>
      <c r="Q29" s="1" t="e">
        <f t="shared" si="5"/>
        <v>#REF!</v>
      </c>
      <c r="S29" t="e">
        <f t="shared" si="6"/>
        <v>#REF!</v>
      </c>
      <c r="T29" t="e">
        <f t="shared" si="52"/>
        <v>#REF!</v>
      </c>
      <c r="U29" t="e">
        <f t="shared" si="34"/>
        <v>#REF!</v>
      </c>
      <c r="V29" t="e">
        <f t="shared" si="7"/>
        <v>#REF!</v>
      </c>
      <c r="W29" t="e">
        <f t="shared" si="35"/>
        <v>#REF!</v>
      </c>
      <c r="X29" s="1" t="e">
        <f t="shared" si="8"/>
        <v>#REF!</v>
      </c>
      <c r="Z29" t="e">
        <f t="shared" si="9"/>
        <v>#REF!</v>
      </c>
      <c r="AA29" t="e">
        <f t="shared" si="53"/>
        <v>#REF!</v>
      </c>
      <c r="AB29" t="e">
        <f t="shared" si="36"/>
        <v>#REF!</v>
      </c>
      <c r="AC29" t="e">
        <f t="shared" si="10"/>
        <v>#REF!</v>
      </c>
      <c r="AD29" t="e">
        <f t="shared" si="37"/>
        <v>#REF!</v>
      </c>
      <c r="AE29" s="1" t="e">
        <f t="shared" si="11"/>
        <v>#REF!</v>
      </c>
      <c r="AG29" t="e">
        <f t="shared" si="12"/>
        <v>#REF!</v>
      </c>
      <c r="AH29" t="e">
        <f t="shared" si="54"/>
        <v>#REF!</v>
      </c>
      <c r="AI29" t="e">
        <f t="shared" si="38"/>
        <v>#REF!</v>
      </c>
      <c r="AJ29" t="e">
        <f t="shared" si="13"/>
        <v>#REF!</v>
      </c>
      <c r="AK29" t="e">
        <f t="shared" si="39"/>
        <v>#REF!</v>
      </c>
      <c r="AL29" s="1" t="e">
        <f t="shared" si="14"/>
        <v>#REF!</v>
      </c>
      <c r="AN29" t="e">
        <f t="shared" si="15"/>
        <v>#REF!</v>
      </c>
      <c r="AO29" t="e">
        <f t="shared" si="55"/>
        <v>#REF!</v>
      </c>
      <c r="AP29" t="e">
        <f t="shared" si="40"/>
        <v>#REF!</v>
      </c>
      <c r="AQ29" t="e">
        <f t="shared" si="16"/>
        <v>#REF!</v>
      </c>
      <c r="AR29" t="e">
        <f t="shared" si="41"/>
        <v>#REF!</v>
      </c>
      <c r="AS29" s="1" t="e">
        <f t="shared" si="17"/>
        <v>#REF!</v>
      </c>
      <c r="AU29" t="e">
        <f t="shared" si="18"/>
        <v>#REF!</v>
      </c>
      <c r="AV29" t="e">
        <f t="shared" si="56"/>
        <v>#REF!</v>
      </c>
      <c r="AW29" t="e">
        <f t="shared" si="42"/>
        <v>#REF!</v>
      </c>
      <c r="AX29" t="e">
        <f t="shared" si="19"/>
        <v>#REF!</v>
      </c>
      <c r="AY29" t="e">
        <f t="shared" si="43"/>
        <v>#REF!</v>
      </c>
      <c r="AZ29" s="1" t="e">
        <f t="shared" si="20"/>
        <v>#REF!</v>
      </c>
      <c r="BB29" t="e">
        <f t="shared" si="21"/>
        <v>#REF!</v>
      </c>
      <c r="BC29" t="e">
        <f t="shared" si="57"/>
        <v>#REF!</v>
      </c>
      <c r="BD29" t="e">
        <f t="shared" si="44"/>
        <v>#REF!</v>
      </c>
      <c r="BE29" t="e">
        <f t="shared" si="22"/>
        <v>#REF!</v>
      </c>
      <c r="BF29" t="e">
        <f t="shared" si="45"/>
        <v>#REF!</v>
      </c>
      <c r="BG29" s="1" t="e">
        <f t="shared" si="23"/>
        <v>#REF!</v>
      </c>
      <c r="BI29" t="e">
        <f t="shared" si="24"/>
        <v>#REF!</v>
      </c>
      <c r="BJ29" t="e">
        <f t="shared" si="58"/>
        <v>#REF!</v>
      </c>
      <c r="BK29" t="e">
        <f t="shared" si="46"/>
        <v>#REF!</v>
      </c>
      <c r="BL29" t="e">
        <f t="shared" si="25"/>
        <v>#REF!</v>
      </c>
      <c r="BM29" t="e">
        <f t="shared" si="47"/>
        <v>#REF!</v>
      </c>
      <c r="BN29" s="1" t="e">
        <f t="shared" si="26"/>
        <v>#REF!</v>
      </c>
      <c r="BP29" t="e">
        <f t="shared" si="27"/>
        <v>#REF!</v>
      </c>
      <c r="BQ29" t="e">
        <f t="shared" si="59"/>
        <v>#REF!</v>
      </c>
      <c r="BR29" t="e">
        <f t="shared" si="48"/>
        <v>#REF!</v>
      </c>
      <c r="BS29" t="e">
        <f t="shared" si="28"/>
        <v>#REF!</v>
      </c>
      <c r="BT29" t="e">
        <f t="shared" si="49"/>
        <v>#REF!</v>
      </c>
      <c r="BU29" s="1" t="e">
        <f t="shared" si="29"/>
        <v>#REF!</v>
      </c>
    </row>
    <row r="30" spans="2:73" x14ac:dyDescent="0.35">
      <c r="B30" s="1">
        <f>Digitising!B30</f>
        <v>8.6999999999999904</v>
      </c>
      <c r="C30">
        <f>Digitising!H30</f>
        <v>1.9E-3</v>
      </c>
      <c r="D30">
        <f t="shared" si="30"/>
        <v>6.0000000000000006E-4</v>
      </c>
      <c r="E30" s="2">
        <f t="shared" si="31"/>
        <v>526.31578947368416</v>
      </c>
      <c r="F30">
        <f t="shared" si="0"/>
        <v>1.4125375446227064E+22</v>
      </c>
      <c r="G30">
        <f t="shared" si="1"/>
        <v>8.4752252677362391E+18</v>
      </c>
      <c r="H30">
        <f t="shared" si="50"/>
        <v>2.3381248312064864E+19</v>
      </c>
      <c r="I30" s="4">
        <f t="shared" si="2"/>
        <v>0.32587946784460714</v>
      </c>
      <c r="J30" s="4"/>
      <c r="L30" t="e">
        <f t="shared" si="3"/>
        <v>#REF!</v>
      </c>
      <c r="M30" t="e">
        <f t="shared" si="51"/>
        <v>#REF!</v>
      </c>
      <c r="N30" t="e">
        <f t="shared" si="32"/>
        <v>#REF!</v>
      </c>
      <c r="O30" t="e">
        <f t="shared" si="4"/>
        <v>#REF!</v>
      </c>
      <c r="P30" t="e">
        <f t="shared" si="33"/>
        <v>#REF!</v>
      </c>
      <c r="Q30" s="1" t="e">
        <f t="shared" si="5"/>
        <v>#REF!</v>
      </c>
      <c r="S30" t="e">
        <f t="shared" si="6"/>
        <v>#REF!</v>
      </c>
      <c r="T30" t="e">
        <f t="shared" si="52"/>
        <v>#REF!</v>
      </c>
      <c r="U30" t="e">
        <f t="shared" si="34"/>
        <v>#REF!</v>
      </c>
      <c r="V30" t="e">
        <f t="shared" si="7"/>
        <v>#REF!</v>
      </c>
      <c r="W30" t="e">
        <f t="shared" si="35"/>
        <v>#REF!</v>
      </c>
      <c r="X30" s="1" t="e">
        <f t="shared" si="8"/>
        <v>#REF!</v>
      </c>
      <c r="Z30" t="e">
        <f t="shared" si="9"/>
        <v>#REF!</v>
      </c>
      <c r="AA30" t="e">
        <f t="shared" si="53"/>
        <v>#REF!</v>
      </c>
      <c r="AB30" t="e">
        <f t="shared" si="36"/>
        <v>#REF!</v>
      </c>
      <c r="AC30" t="e">
        <f t="shared" si="10"/>
        <v>#REF!</v>
      </c>
      <c r="AD30" t="e">
        <f t="shared" si="37"/>
        <v>#REF!</v>
      </c>
      <c r="AE30" s="1" t="e">
        <f t="shared" si="11"/>
        <v>#REF!</v>
      </c>
      <c r="AG30" t="e">
        <f t="shared" si="12"/>
        <v>#REF!</v>
      </c>
      <c r="AH30" t="e">
        <f t="shared" si="54"/>
        <v>#REF!</v>
      </c>
      <c r="AI30" t="e">
        <f t="shared" si="38"/>
        <v>#REF!</v>
      </c>
      <c r="AJ30" t="e">
        <f t="shared" si="13"/>
        <v>#REF!</v>
      </c>
      <c r="AK30" t="e">
        <f t="shared" si="39"/>
        <v>#REF!</v>
      </c>
      <c r="AL30" s="1" t="e">
        <f t="shared" si="14"/>
        <v>#REF!</v>
      </c>
      <c r="AN30" t="e">
        <f t="shared" si="15"/>
        <v>#REF!</v>
      </c>
      <c r="AO30" t="e">
        <f t="shared" si="55"/>
        <v>#REF!</v>
      </c>
      <c r="AP30" t="e">
        <f t="shared" si="40"/>
        <v>#REF!</v>
      </c>
      <c r="AQ30" t="e">
        <f t="shared" si="16"/>
        <v>#REF!</v>
      </c>
      <c r="AR30" t="e">
        <f t="shared" si="41"/>
        <v>#REF!</v>
      </c>
      <c r="AS30" s="1" t="e">
        <f t="shared" si="17"/>
        <v>#REF!</v>
      </c>
      <c r="AU30" t="e">
        <f t="shared" si="18"/>
        <v>#REF!</v>
      </c>
      <c r="AV30" t="e">
        <f t="shared" si="56"/>
        <v>#REF!</v>
      </c>
      <c r="AW30" t="e">
        <f t="shared" si="42"/>
        <v>#REF!</v>
      </c>
      <c r="AX30" t="e">
        <f t="shared" si="19"/>
        <v>#REF!</v>
      </c>
      <c r="AY30" t="e">
        <f t="shared" si="43"/>
        <v>#REF!</v>
      </c>
      <c r="AZ30" s="1" t="e">
        <f t="shared" si="20"/>
        <v>#REF!</v>
      </c>
      <c r="BB30" t="e">
        <f t="shared" si="21"/>
        <v>#REF!</v>
      </c>
      <c r="BC30" t="e">
        <f t="shared" si="57"/>
        <v>#REF!</v>
      </c>
      <c r="BD30" t="e">
        <f t="shared" si="44"/>
        <v>#REF!</v>
      </c>
      <c r="BE30" t="e">
        <f t="shared" si="22"/>
        <v>#REF!</v>
      </c>
      <c r="BF30" t="e">
        <f t="shared" si="45"/>
        <v>#REF!</v>
      </c>
      <c r="BG30" s="1" t="e">
        <f t="shared" si="23"/>
        <v>#REF!</v>
      </c>
      <c r="BI30" t="e">
        <f t="shared" si="24"/>
        <v>#REF!</v>
      </c>
      <c r="BJ30" t="e">
        <f t="shared" si="58"/>
        <v>#REF!</v>
      </c>
      <c r="BK30" t="e">
        <f t="shared" si="46"/>
        <v>#REF!</v>
      </c>
      <c r="BL30" t="e">
        <f t="shared" si="25"/>
        <v>#REF!</v>
      </c>
      <c r="BM30" t="e">
        <f t="shared" si="47"/>
        <v>#REF!</v>
      </c>
      <c r="BN30" s="1" t="e">
        <f t="shared" si="26"/>
        <v>#REF!</v>
      </c>
      <c r="BP30" t="e">
        <f t="shared" si="27"/>
        <v>#REF!</v>
      </c>
      <c r="BQ30" t="e">
        <f t="shared" si="59"/>
        <v>#REF!</v>
      </c>
      <c r="BR30" t="e">
        <f t="shared" si="48"/>
        <v>#REF!</v>
      </c>
      <c r="BS30" t="e">
        <f t="shared" si="28"/>
        <v>#REF!</v>
      </c>
      <c r="BT30" t="e">
        <f t="shared" si="49"/>
        <v>#REF!</v>
      </c>
      <c r="BU30" s="1" t="e">
        <f t="shared" si="29"/>
        <v>#REF!</v>
      </c>
    </row>
    <row r="31" spans="2:73" x14ac:dyDescent="0.35">
      <c r="B31" s="1">
        <f>Digitising!B31</f>
        <v>8.7999999999999901</v>
      </c>
      <c r="C31">
        <f>Digitising!H31</f>
        <v>1.2999999999999999E-3</v>
      </c>
      <c r="D31">
        <f t="shared" si="30"/>
        <v>4.4999999999999999E-4</v>
      </c>
      <c r="E31" s="2">
        <f t="shared" si="31"/>
        <v>769.23076923076928</v>
      </c>
      <c r="F31">
        <f t="shared" si="0"/>
        <v>1.995262314968809E+22</v>
      </c>
      <c r="G31">
        <f t="shared" si="1"/>
        <v>8.9786804173596406E+18</v>
      </c>
      <c r="H31">
        <f t="shared" si="50"/>
        <v>3.2359928729424503E+19</v>
      </c>
      <c r="I31" s="4">
        <f t="shared" si="2"/>
        <v>0.45102110088761865</v>
      </c>
      <c r="J31" s="4"/>
      <c r="L31" t="e">
        <f t="shared" si="3"/>
        <v>#REF!</v>
      </c>
      <c r="M31" t="e">
        <f t="shared" si="51"/>
        <v>#REF!</v>
      </c>
      <c r="N31" t="e">
        <f t="shared" si="32"/>
        <v>#REF!</v>
      </c>
      <c r="O31" t="e">
        <f t="shared" si="4"/>
        <v>#REF!</v>
      </c>
      <c r="P31" t="e">
        <f t="shared" si="33"/>
        <v>#REF!</v>
      </c>
      <c r="Q31" s="1" t="e">
        <f t="shared" si="5"/>
        <v>#REF!</v>
      </c>
      <c r="S31" t="e">
        <f t="shared" si="6"/>
        <v>#REF!</v>
      </c>
      <c r="T31" t="e">
        <f t="shared" si="52"/>
        <v>#REF!</v>
      </c>
      <c r="U31" t="e">
        <f t="shared" si="34"/>
        <v>#REF!</v>
      </c>
      <c r="V31" t="e">
        <f t="shared" si="7"/>
        <v>#REF!</v>
      </c>
      <c r="W31" t="e">
        <f t="shared" si="35"/>
        <v>#REF!</v>
      </c>
      <c r="X31" s="1" t="e">
        <f t="shared" si="8"/>
        <v>#REF!</v>
      </c>
      <c r="Z31" t="e">
        <f t="shared" si="9"/>
        <v>#REF!</v>
      </c>
      <c r="AA31" t="e">
        <f t="shared" si="53"/>
        <v>#REF!</v>
      </c>
      <c r="AB31" t="e">
        <f t="shared" si="36"/>
        <v>#REF!</v>
      </c>
      <c r="AC31" t="e">
        <f t="shared" si="10"/>
        <v>#REF!</v>
      </c>
      <c r="AD31" t="e">
        <f t="shared" si="37"/>
        <v>#REF!</v>
      </c>
      <c r="AE31" s="1" t="e">
        <f t="shared" si="11"/>
        <v>#REF!</v>
      </c>
      <c r="AG31" t="e">
        <f t="shared" si="12"/>
        <v>#REF!</v>
      </c>
      <c r="AH31" t="e">
        <f t="shared" si="54"/>
        <v>#REF!</v>
      </c>
      <c r="AI31" t="e">
        <f t="shared" si="38"/>
        <v>#REF!</v>
      </c>
      <c r="AJ31" t="e">
        <f t="shared" si="13"/>
        <v>#REF!</v>
      </c>
      <c r="AK31" t="e">
        <f t="shared" si="39"/>
        <v>#REF!</v>
      </c>
      <c r="AL31" s="1" t="e">
        <f t="shared" si="14"/>
        <v>#REF!</v>
      </c>
      <c r="AN31" t="e">
        <f t="shared" si="15"/>
        <v>#REF!</v>
      </c>
      <c r="AO31" t="e">
        <f t="shared" si="55"/>
        <v>#REF!</v>
      </c>
      <c r="AP31" t="e">
        <f t="shared" si="40"/>
        <v>#REF!</v>
      </c>
      <c r="AQ31" t="e">
        <f t="shared" si="16"/>
        <v>#REF!</v>
      </c>
      <c r="AR31" t="e">
        <f t="shared" si="41"/>
        <v>#REF!</v>
      </c>
      <c r="AS31" s="1" t="e">
        <f t="shared" si="17"/>
        <v>#REF!</v>
      </c>
      <c r="AU31" t="e">
        <f t="shared" si="18"/>
        <v>#REF!</v>
      </c>
      <c r="AV31" t="e">
        <f t="shared" si="56"/>
        <v>#REF!</v>
      </c>
      <c r="AW31" t="e">
        <f t="shared" si="42"/>
        <v>#REF!</v>
      </c>
      <c r="AX31" t="e">
        <f t="shared" si="19"/>
        <v>#REF!</v>
      </c>
      <c r="AY31" t="e">
        <f t="shared" si="43"/>
        <v>#REF!</v>
      </c>
      <c r="AZ31" s="1" t="e">
        <f t="shared" si="20"/>
        <v>#REF!</v>
      </c>
      <c r="BB31" t="e">
        <f t="shared" si="21"/>
        <v>#REF!</v>
      </c>
      <c r="BC31" t="e">
        <f t="shared" si="57"/>
        <v>#REF!</v>
      </c>
      <c r="BD31" t="e">
        <f t="shared" si="44"/>
        <v>#REF!</v>
      </c>
      <c r="BE31" t="e">
        <f t="shared" si="22"/>
        <v>#REF!</v>
      </c>
      <c r="BF31" t="e">
        <f t="shared" si="45"/>
        <v>#REF!</v>
      </c>
      <c r="BG31" s="1" t="e">
        <f t="shared" si="23"/>
        <v>#REF!</v>
      </c>
      <c r="BI31" t="e">
        <f t="shared" si="24"/>
        <v>#REF!</v>
      </c>
      <c r="BJ31" t="e">
        <f t="shared" si="58"/>
        <v>#REF!</v>
      </c>
      <c r="BK31" t="e">
        <f t="shared" si="46"/>
        <v>#REF!</v>
      </c>
      <c r="BL31" t="e">
        <f t="shared" si="25"/>
        <v>#REF!</v>
      </c>
      <c r="BM31" t="e">
        <f t="shared" si="47"/>
        <v>#REF!</v>
      </c>
      <c r="BN31" s="1" t="e">
        <f t="shared" si="26"/>
        <v>#REF!</v>
      </c>
      <c r="BP31" t="e">
        <f t="shared" si="27"/>
        <v>#REF!</v>
      </c>
      <c r="BQ31" t="e">
        <f t="shared" si="59"/>
        <v>#REF!</v>
      </c>
      <c r="BR31" t="e">
        <f t="shared" si="48"/>
        <v>#REF!</v>
      </c>
      <c r="BS31" t="e">
        <f t="shared" si="28"/>
        <v>#REF!</v>
      </c>
      <c r="BT31" t="e">
        <f t="shared" si="49"/>
        <v>#REF!</v>
      </c>
      <c r="BU31" s="1" t="e">
        <f t="shared" si="29"/>
        <v>#REF!</v>
      </c>
    </row>
    <row r="32" spans="2:73" x14ac:dyDescent="0.35">
      <c r="B32" s="1">
        <f>Digitising!B32</f>
        <v>8.8999999999999897</v>
      </c>
      <c r="C32">
        <f>Digitising!H32</f>
        <v>8.4999999999999995E-4</v>
      </c>
      <c r="D32">
        <f t="shared" si="30"/>
        <v>3.4999999999999994E-4</v>
      </c>
      <c r="E32" s="2">
        <f t="shared" si="31"/>
        <v>1176.4705882352941</v>
      </c>
      <c r="F32">
        <f t="shared" si="0"/>
        <v>2.8183829312643499E+22</v>
      </c>
      <c r="G32">
        <f t="shared" si="1"/>
        <v>9.8643402594252227E+18</v>
      </c>
      <c r="H32">
        <f t="shared" si="50"/>
        <v>4.2224268988849725E+19</v>
      </c>
      <c r="I32" s="4">
        <f t="shared" si="2"/>
        <v>0.5885067437187963</v>
      </c>
      <c r="J32" s="4"/>
      <c r="L32" t="e">
        <f t="shared" si="3"/>
        <v>#REF!</v>
      </c>
      <c r="M32" t="e">
        <f t="shared" si="51"/>
        <v>#REF!</v>
      </c>
      <c r="N32" t="e">
        <f t="shared" si="32"/>
        <v>#REF!</v>
      </c>
      <c r="O32" t="e">
        <f t="shared" si="4"/>
        <v>#REF!</v>
      </c>
      <c r="P32" t="e">
        <f t="shared" si="33"/>
        <v>#REF!</v>
      </c>
      <c r="Q32" s="1" t="e">
        <f t="shared" si="5"/>
        <v>#REF!</v>
      </c>
      <c r="S32" t="e">
        <f t="shared" si="6"/>
        <v>#REF!</v>
      </c>
      <c r="T32" t="e">
        <f t="shared" si="52"/>
        <v>#REF!</v>
      </c>
      <c r="U32" t="e">
        <f t="shared" si="34"/>
        <v>#REF!</v>
      </c>
      <c r="V32" t="e">
        <f t="shared" si="7"/>
        <v>#REF!</v>
      </c>
      <c r="W32" t="e">
        <f t="shared" si="35"/>
        <v>#REF!</v>
      </c>
      <c r="X32" s="1" t="e">
        <f t="shared" si="8"/>
        <v>#REF!</v>
      </c>
      <c r="Z32" t="e">
        <f t="shared" si="9"/>
        <v>#REF!</v>
      </c>
      <c r="AA32" t="e">
        <f t="shared" si="53"/>
        <v>#REF!</v>
      </c>
      <c r="AB32" t="e">
        <f t="shared" si="36"/>
        <v>#REF!</v>
      </c>
      <c r="AC32" t="e">
        <f t="shared" si="10"/>
        <v>#REF!</v>
      </c>
      <c r="AD32" t="e">
        <f t="shared" si="37"/>
        <v>#REF!</v>
      </c>
      <c r="AE32" s="1" t="e">
        <f t="shared" si="11"/>
        <v>#REF!</v>
      </c>
      <c r="AG32" t="e">
        <f t="shared" si="12"/>
        <v>#REF!</v>
      </c>
      <c r="AH32" t="e">
        <f t="shared" si="54"/>
        <v>#REF!</v>
      </c>
      <c r="AI32" t="e">
        <f t="shared" si="38"/>
        <v>#REF!</v>
      </c>
      <c r="AJ32" t="e">
        <f t="shared" si="13"/>
        <v>#REF!</v>
      </c>
      <c r="AK32" t="e">
        <f t="shared" si="39"/>
        <v>#REF!</v>
      </c>
      <c r="AL32" s="1" t="e">
        <f t="shared" si="14"/>
        <v>#REF!</v>
      </c>
      <c r="AN32" t="e">
        <f t="shared" si="15"/>
        <v>#REF!</v>
      </c>
      <c r="AO32" t="e">
        <f t="shared" si="55"/>
        <v>#REF!</v>
      </c>
      <c r="AP32" t="e">
        <f t="shared" si="40"/>
        <v>#REF!</v>
      </c>
      <c r="AQ32" t="e">
        <f t="shared" si="16"/>
        <v>#REF!</v>
      </c>
      <c r="AR32" t="e">
        <f t="shared" si="41"/>
        <v>#REF!</v>
      </c>
      <c r="AS32" s="1" t="e">
        <f t="shared" si="17"/>
        <v>#REF!</v>
      </c>
      <c r="AU32" t="e">
        <f t="shared" si="18"/>
        <v>#REF!</v>
      </c>
      <c r="AV32" t="e">
        <f t="shared" si="56"/>
        <v>#REF!</v>
      </c>
      <c r="AW32" t="e">
        <f t="shared" si="42"/>
        <v>#REF!</v>
      </c>
      <c r="AX32" t="e">
        <f t="shared" si="19"/>
        <v>#REF!</v>
      </c>
      <c r="AY32" t="e">
        <f t="shared" si="43"/>
        <v>#REF!</v>
      </c>
      <c r="AZ32" s="1" t="e">
        <f t="shared" si="20"/>
        <v>#REF!</v>
      </c>
      <c r="BB32" t="e">
        <f t="shared" si="21"/>
        <v>#REF!</v>
      </c>
      <c r="BC32" t="e">
        <f t="shared" si="57"/>
        <v>#REF!</v>
      </c>
      <c r="BD32" t="e">
        <f t="shared" si="44"/>
        <v>#REF!</v>
      </c>
      <c r="BE32" t="e">
        <f t="shared" si="22"/>
        <v>#REF!</v>
      </c>
      <c r="BF32" t="e">
        <f t="shared" si="45"/>
        <v>#REF!</v>
      </c>
      <c r="BG32" s="1" t="e">
        <f t="shared" si="23"/>
        <v>#REF!</v>
      </c>
      <c r="BI32" t="e">
        <f t="shared" si="24"/>
        <v>#REF!</v>
      </c>
      <c r="BJ32" t="e">
        <f t="shared" si="58"/>
        <v>#REF!</v>
      </c>
      <c r="BK32" t="e">
        <f t="shared" si="46"/>
        <v>#REF!</v>
      </c>
      <c r="BL32" t="e">
        <f t="shared" si="25"/>
        <v>#REF!</v>
      </c>
      <c r="BM32" t="e">
        <f t="shared" si="47"/>
        <v>#REF!</v>
      </c>
      <c r="BN32" s="1" t="e">
        <f t="shared" si="26"/>
        <v>#REF!</v>
      </c>
      <c r="BP32" t="e">
        <f t="shared" si="27"/>
        <v>#REF!</v>
      </c>
      <c r="BQ32" t="e">
        <f t="shared" si="59"/>
        <v>#REF!</v>
      </c>
      <c r="BR32" t="e">
        <f t="shared" si="48"/>
        <v>#REF!</v>
      </c>
      <c r="BS32" t="e">
        <f t="shared" si="28"/>
        <v>#REF!</v>
      </c>
      <c r="BT32" t="e">
        <f t="shared" si="49"/>
        <v>#REF!</v>
      </c>
      <c r="BU32" s="1" t="e">
        <f t="shared" si="29"/>
        <v>#REF!</v>
      </c>
    </row>
    <row r="33" spans="2:73" x14ac:dyDescent="0.35">
      <c r="B33" s="1">
        <f>Digitising!B33</f>
        <v>8.9999999999999893</v>
      </c>
      <c r="C33">
        <f>Digitising!H33</f>
        <v>5.0000000000000001E-4</v>
      </c>
      <c r="D33">
        <f t="shared" si="30"/>
        <v>2.3000000000000001E-4</v>
      </c>
      <c r="E33" s="2">
        <f t="shared" si="31"/>
        <v>2000</v>
      </c>
      <c r="F33">
        <f t="shared" si="0"/>
        <v>3.9810717055348485E+22</v>
      </c>
      <c r="G33">
        <f t="shared" si="1"/>
        <v>9.1564649227301519E+18</v>
      </c>
      <c r="H33">
        <f t="shared" si="50"/>
        <v>5.1380733911579877E+19</v>
      </c>
      <c r="I33" s="4">
        <f t="shared" si="2"/>
        <v>0.71612627354592717</v>
      </c>
      <c r="J33" s="4"/>
      <c r="L33" t="e">
        <f t="shared" si="3"/>
        <v>#REF!</v>
      </c>
      <c r="M33" t="e">
        <f t="shared" si="51"/>
        <v>#REF!</v>
      </c>
      <c r="N33" t="e">
        <f t="shared" si="32"/>
        <v>#REF!</v>
      </c>
      <c r="O33" t="e">
        <f t="shared" si="4"/>
        <v>#REF!</v>
      </c>
      <c r="P33" t="e">
        <f t="shared" si="33"/>
        <v>#REF!</v>
      </c>
      <c r="Q33" s="1" t="e">
        <f t="shared" si="5"/>
        <v>#REF!</v>
      </c>
      <c r="S33" t="e">
        <f t="shared" si="6"/>
        <v>#REF!</v>
      </c>
      <c r="T33" t="e">
        <f t="shared" si="52"/>
        <v>#REF!</v>
      </c>
      <c r="U33" t="e">
        <f t="shared" si="34"/>
        <v>#REF!</v>
      </c>
      <c r="V33" t="e">
        <f t="shared" si="7"/>
        <v>#REF!</v>
      </c>
      <c r="W33" t="e">
        <f t="shared" si="35"/>
        <v>#REF!</v>
      </c>
      <c r="X33" s="1" t="e">
        <f t="shared" si="8"/>
        <v>#REF!</v>
      </c>
      <c r="Z33" t="e">
        <f t="shared" si="9"/>
        <v>#REF!</v>
      </c>
      <c r="AA33" t="e">
        <f t="shared" si="53"/>
        <v>#REF!</v>
      </c>
      <c r="AB33" t="e">
        <f t="shared" si="36"/>
        <v>#REF!</v>
      </c>
      <c r="AC33" t="e">
        <f t="shared" si="10"/>
        <v>#REF!</v>
      </c>
      <c r="AD33" t="e">
        <f t="shared" si="37"/>
        <v>#REF!</v>
      </c>
      <c r="AE33" s="1" t="e">
        <f t="shared" si="11"/>
        <v>#REF!</v>
      </c>
      <c r="AG33" t="e">
        <f t="shared" si="12"/>
        <v>#REF!</v>
      </c>
      <c r="AH33" t="e">
        <f t="shared" si="54"/>
        <v>#REF!</v>
      </c>
      <c r="AI33" t="e">
        <f t="shared" si="38"/>
        <v>#REF!</v>
      </c>
      <c r="AJ33" t="e">
        <f t="shared" si="13"/>
        <v>#REF!</v>
      </c>
      <c r="AK33" t="e">
        <f t="shared" si="39"/>
        <v>#REF!</v>
      </c>
      <c r="AL33" s="1" t="e">
        <f t="shared" si="14"/>
        <v>#REF!</v>
      </c>
      <c r="AN33" t="e">
        <f t="shared" si="15"/>
        <v>#REF!</v>
      </c>
      <c r="AO33" t="e">
        <f t="shared" si="55"/>
        <v>#REF!</v>
      </c>
      <c r="AP33" t="e">
        <f t="shared" si="40"/>
        <v>#REF!</v>
      </c>
      <c r="AQ33" t="e">
        <f t="shared" si="16"/>
        <v>#REF!</v>
      </c>
      <c r="AR33" t="e">
        <f t="shared" si="41"/>
        <v>#REF!</v>
      </c>
      <c r="AS33" s="1" t="e">
        <f t="shared" si="17"/>
        <v>#REF!</v>
      </c>
      <c r="AU33" t="e">
        <f t="shared" si="18"/>
        <v>#REF!</v>
      </c>
      <c r="AV33" t="e">
        <f t="shared" si="56"/>
        <v>#REF!</v>
      </c>
      <c r="AW33" t="e">
        <f t="shared" si="42"/>
        <v>#REF!</v>
      </c>
      <c r="AX33" t="e">
        <f t="shared" si="19"/>
        <v>#REF!</v>
      </c>
      <c r="AY33" t="e">
        <f t="shared" si="43"/>
        <v>#REF!</v>
      </c>
      <c r="AZ33" s="1" t="e">
        <f t="shared" si="20"/>
        <v>#REF!</v>
      </c>
      <c r="BB33" t="e">
        <f t="shared" si="21"/>
        <v>#REF!</v>
      </c>
      <c r="BC33" t="e">
        <f t="shared" si="57"/>
        <v>#REF!</v>
      </c>
      <c r="BD33" t="e">
        <f t="shared" si="44"/>
        <v>#REF!</v>
      </c>
      <c r="BE33" t="e">
        <f t="shared" si="22"/>
        <v>#REF!</v>
      </c>
      <c r="BF33" t="e">
        <f t="shared" si="45"/>
        <v>#REF!</v>
      </c>
      <c r="BG33" s="1" t="e">
        <f t="shared" si="23"/>
        <v>#REF!</v>
      </c>
      <c r="BI33" t="e">
        <f t="shared" si="24"/>
        <v>#REF!</v>
      </c>
      <c r="BJ33" t="e">
        <f t="shared" si="58"/>
        <v>#REF!</v>
      </c>
      <c r="BK33" t="e">
        <f t="shared" si="46"/>
        <v>#REF!</v>
      </c>
      <c r="BL33" t="e">
        <f t="shared" si="25"/>
        <v>#REF!</v>
      </c>
      <c r="BM33" t="e">
        <f t="shared" si="47"/>
        <v>#REF!</v>
      </c>
      <c r="BN33" s="1" t="e">
        <f t="shared" si="26"/>
        <v>#REF!</v>
      </c>
      <c r="BP33" t="e">
        <f t="shared" si="27"/>
        <v>#REF!</v>
      </c>
      <c r="BQ33" t="e">
        <f t="shared" si="59"/>
        <v>#REF!</v>
      </c>
      <c r="BR33" t="e">
        <f t="shared" si="48"/>
        <v>#REF!</v>
      </c>
      <c r="BS33" t="e">
        <f t="shared" si="28"/>
        <v>#REF!</v>
      </c>
      <c r="BT33" t="e">
        <f t="shared" si="49"/>
        <v>#REF!</v>
      </c>
      <c r="BU33" s="1" t="e">
        <f t="shared" si="29"/>
        <v>#REF!</v>
      </c>
    </row>
    <row r="34" spans="2:73" x14ac:dyDescent="0.35">
      <c r="B34" s="1">
        <f>Digitising!B34</f>
        <v>9.0999999999999908</v>
      </c>
      <c r="C34">
        <f>Digitising!H34</f>
        <v>2.7E-4</v>
      </c>
      <c r="D34">
        <f t="shared" si="30"/>
        <v>1.5000000000000001E-4</v>
      </c>
      <c r="E34" s="2">
        <f t="shared" si="31"/>
        <v>3703.7037037037035</v>
      </c>
      <c r="F34">
        <f t="shared" si="0"/>
        <v>5.6234132519033472E+22</v>
      </c>
      <c r="G34">
        <f t="shared" si="1"/>
        <v>8.4351198778550221E+18</v>
      </c>
      <c r="H34">
        <f t="shared" si="50"/>
        <v>5.9815853789434896E+19</v>
      </c>
      <c r="I34" s="4">
        <f t="shared" si="2"/>
        <v>0.83369195439892285</v>
      </c>
      <c r="J34" s="4"/>
      <c r="L34" t="e">
        <f t="shared" si="3"/>
        <v>#REF!</v>
      </c>
      <c r="M34" t="e">
        <f t="shared" si="51"/>
        <v>#REF!</v>
      </c>
      <c r="N34" t="e">
        <f t="shared" si="32"/>
        <v>#REF!</v>
      </c>
      <c r="O34" t="e">
        <f t="shared" si="4"/>
        <v>#REF!</v>
      </c>
      <c r="P34" t="e">
        <f t="shared" si="33"/>
        <v>#REF!</v>
      </c>
      <c r="Q34" s="1" t="e">
        <f t="shared" si="5"/>
        <v>#REF!</v>
      </c>
      <c r="S34" t="e">
        <f t="shared" si="6"/>
        <v>#REF!</v>
      </c>
      <c r="T34" t="e">
        <f t="shared" si="52"/>
        <v>#REF!</v>
      </c>
      <c r="U34" t="e">
        <f t="shared" si="34"/>
        <v>#REF!</v>
      </c>
      <c r="V34" t="e">
        <f t="shared" si="7"/>
        <v>#REF!</v>
      </c>
      <c r="W34" t="e">
        <f t="shared" si="35"/>
        <v>#REF!</v>
      </c>
      <c r="X34" s="1" t="e">
        <f t="shared" si="8"/>
        <v>#REF!</v>
      </c>
      <c r="Z34" t="e">
        <f t="shared" si="9"/>
        <v>#REF!</v>
      </c>
      <c r="AA34" t="e">
        <f t="shared" si="53"/>
        <v>#REF!</v>
      </c>
      <c r="AB34" t="e">
        <f t="shared" si="36"/>
        <v>#REF!</v>
      </c>
      <c r="AC34" t="e">
        <f t="shared" si="10"/>
        <v>#REF!</v>
      </c>
      <c r="AD34" t="e">
        <f t="shared" si="37"/>
        <v>#REF!</v>
      </c>
      <c r="AE34" s="1" t="e">
        <f t="shared" si="11"/>
        <v>#REF!</v>
      </c>
      <c r="AG34" t="e">
        <f t="shared" si="12"/>
        <v>#REF!</v>
      </c>
      <c r="AH34" t="e">
        <f t="shared" si="54"/>
        <v>#REF!</v>
      </c>
      <c r="AI34" t="e">
        <f t="shared" si="38"/>
        <v>#REF!</v>
      </c>
      <c r="AJ34" t="e">
        <f t="shared" si="13"/>
        <v>#REF!</v>
      </c>
      <c r="AK34" t="e">
        <f t="shared" si="39"/>
        <v>#REF!</v>
      </c>
      <c r="AL34" s="1" t="e">
        <f t="shared" si="14"/>
        <v>#REF!</v>
      </c>
      <c r="AN34" t="e">
        <f t="shared" si="15"/>
        <v>#REF!</v>
      </c>
      <c r="AO34" t="e">
        <f t="shared" si="55"/>
        <v>#REF!</v>
      </c>
      <c r="AP34" t="e">
        <f t="shared" si="40"/>
        <v>#REF!</v>
      </c>
      <c r="AQ34" t="e">
        <f t="shared" si="16"/>
        <v>#REF!</v>
      </c>
      <c r="AR34" t="e">
        <f t="shared" si="41"/>
        <v>#REF!</v>
      </c>
      <c r="AS34" s="1" t="e">
        <f t="shared" si="17"/>
        <v>#REF!</v>
      </c>
      <c r="AU34" t="e">
        <f t="shared" si="18"/>
        <v>#REF!</v>
      </c>
      <c r="AV34" t="e">
        <f t="shared" si="56"/>
        <v>#REF!</v>
      </c>
      <c r="AW34" t="e">
        <f t="shared" si="42"/>
        <v>#REF!</v>
      </c>
      <c r="AX34" t="e">
        <f t="shared" si="19"/>
        <v>#REF!</v>
      </c>
      <c r="AY34" t="e">
        <f t="shared" si="43"/>
        <v>#REF!</v>
      </c>
      <c r="AZ34" s="1" t="e">
        <f t="shared" si="20"/>
        <v>#REF!</v>
      </c>
      <c r="BB34" t="e">
        <f t="shared" si="21"/>
        <v>#REF!</v>
      </c>
      <c r="BC34" t="e">
        <f t="shared" si="57"/>
        <v>#REF!</v>
      </c>
      <c r="BD34" t="e">
        <f t="shared" si="44"/>
        <v>#REF!</v>
      </c>
      <c r="BE34" t="e">
        <f t="shared" si="22"/>
        <v>#REF!</v>
      </c>
      <c r="BF34" t="e">
        <f t="shared" si="45"/>
        <v>#REF!</v>
      </c>
      <c r="BG34" s="1" t="e">
        <f t="shared" si="23"/>
        <v>#REF!</v>
      </c>
      <c r="BI34" t="e">
        <f t="shared" si="24"/>
        <v>#REF!</v>
      </c>
      <c r="BJ34" t="e">
        <f t="shared" si="58"/>
        <v>#REF!</v>
      </c>
      <c r="BK34" t="e">
        <f t="shared" si="46"/>
        <v>#REF!</v>
      </c>
      <c r="BL34" t="e">
        <f t="shared" si="25"/>
        <v>#REF!</v>
      </c>
      <c r="BM34" t="e">
        <f t="shared" si="47"/>
        <v>#REF!</v>
      </c>
      <c r="BN34" s="1" t="e">
        <f t="shared" si="26"/>
        <v>#REF!</v>
      </c>
      <c r="BP34" t="e">
        <f t="shared" si="27"/>
        <v>#REF!</v>
      </c>
      <c r="BQ34" t="e">
        <f t="shared" si="59"/>
        <v>#REF!</v>
      </c>
      <c r="BR34" t="e">
        <f t="shared" si="48"/>
        <v>#REF!</v>
      </c>
      <c r="BS34" t="e">
        <f t="shared" si="28"/>
        <v>#REF!</v>
      </c>
      <c r="BT34" t="e">
        <f t="shared" si="49"/>
        <v>#REF!</v>
      </c>
      <c r="BU34" s="1" t="e">
        <f t="shared" si="29"/>
        <v>#REF!</v>
      </c>
    </row>
    <row r="35" spans="2:73" x14ac:dyDescent="0.35">
      <c r="B35" s="1">
        <f>Digitising!B35</f>
        <v>9.1999999999999904</v>
      </c>
      <c r="C35">
        <f>Digitising!H35</f>
        <v>1.2E-4</v>
      </c>
      <c r="D35">
        <f t="shared" si="30"/>
        <v>7.5000000000000007E-5</v>
      </c>
      <c r="E35" s="2">
        <f t="shared" si="31"/>
        <v>8333.3333333333339</v>
      </c>
      <c r="F35">
        <f t="shared" si="0"/>
        <v>7.9432823472425443E+22</v>
      </c>
      <c r="G35">
        <f t="shared" si="1"/>
        <v>5.9574617604319089E+18</v>
      </c>
      <c r="H35">
        <f t="shared" si="50"/>
        <v>6.5773315549866803E+19</v>
      </c>
      <c r="I35" s="4">
        <f t="shared" si="2"/>
        <v>0.9167249234809185</v>
      </c>
      <c r="J35" s="4"/>
      <c r="L35" t="e">
        <f t="shared" si="3"/>
        <v>#REF!</v>
      </c>
      <c r="M35" t="e">
        <f t="shared" si="51"/>
        <v>#REF!</v>
      </c>
      <c r="N35" t="e">
        <f t="shared" si="32"/>
        <v>#REF!</v>
      </c>
      <c r="O35" t="e">
        <f t="shared" si="4"/>
        <v>#REF!</v>
      </c>
      <c r="P35" t="e">
        <f t="shared" si="33"/>
        <v>#REF!</v>
      </c>
      <c r="Q35" s="1" t="e">
        <f t="shared" si="5"/>
        <v>#REF!</v>
      </c>
      <c r="S35" t="e">
        <f t="shared" si="6"/>
        <v>#REF!</v>
      </c>
      <c r="T35" t="e">
        <f t="shared" si="52"/>
        <v>#REF!</v>
      </c>
      <c r="U35" t="e">
        <f t="shared" si="34"/>
        <v>#REF!</v>
      </c>
      <c r="V35" t="e">
        <f t="shared" si="7"/>
        <v>#REF!</v>
      </c>
      <c r="W35" t="e">
        <f t="shared" si="35"/>
        <v>#REF!</v>
      </c>
      <c r="X35" s="1" t="e">
        <f t="shared" si="8"/>
        <v>#REF!</v>
      </c>
      <c r="Z35" t="e">
        <f t="shared" si="9"/>
        <v>#REF!</v>
      </c>
      <c r="AA35" t="e">
        <f t="shared" si="53"/>
        <v>#REF!</v>
      </c>
      <c r="AB35" t="e">
        <f t="shared" si="36"/>
        <v>#REF!</v>
      </c>
      <c r="AC35" t="e">
        <f t="shared" si="10"/>
        <v>#REF!</v>
      </c>
      <c r="AD35" t="e">
        <f t="shared" si="37"/>
        <v>#REF!</v>
      </c>
      <c r="AE35" s="1" t="e">
        <f t="shared" si="11"/>
        <v>#REF!</v>
      </c>
      <c r="AG35" t="e">
        <f t="shared" si="12"/>
        <v>#REF!</v>
      </c>
      <c r="AH35" t="e">
        <f t="shared" si="54"/>
        <v>#REF!</v>
      </c>
      <c r="AI35" t="e">
        <f t="shared" si="38"/>
        <v>#REF!</v>
      </c>
      <c r="AJ35" t="e">
        <f t="shared" si="13"/>
        <v>#REF!</v>
      </c>
      <c r="AK35" t="e">
        <f t="shared" si="39"/>
        <v>#REF!</v>
      </c>
      <c r="AL35" s="1" t="e">
        <f t="shared" si="14"/>
        <v>#REF!</v>
      </c>
      <c r="AN35" t="e">
        <f t="shared" si="15"/>
        <v>#REF!</v>
      </c>
      <c r="AO35" t="e">
        <f t="shared" si="55"/>
        <v>#REF!</v>
      </c>
      <c r="AP35" t="e">
        <f t="shared" si="40"/>
        <v>#REF!</v>
      </c>
      <c r="AQ35" t="e">
        <f t="shared" si="16"/>
        <v>#REF!</v>
      </c>
      <c r="AR35" t="e">
        <f t="shared" si="41"/>
        <v>#REF!</v>
      </c>
      <c r="AS35" s="1" t="e">
        <f t="shared" si="17"/>
        <v>#REF!</v>
      </c>
      <c r="AU35" t="e">
        <f t="shared" si="18"/>
        <v>#REF!</v>
      </c>
      <c r="AV35" t="e">
        <f t="shared" si="56"/>
        <v>#REF!</v>
      </c>
      <c r="AW35" t="e">
        <f t="shared" si="42"/>
        <v>#REF!</v>
      </c>
      <c r="AX35" t="e">
        <f t="shared" si="19"/>
        <v>#REF!</v>
      </c>
      <c r="AY35" t="e">
        <f t="shared" si="43"/>
        <v>#REF!</v>
      </c>
      <c r="AZ35" s="1" t="e">
        <f t="shared" si="20"/>
        <v>#REF!</v>
      </c>
      <c r="BB35" t="e">
        <f t="shared" si="21"/>
        <v>#REF!</v>
      </c>
      <c r="BC35" t="e">
        <f t="shared" si="57"/>
        <v>#REF!</v>
      </c>
      <c r="BD35" t="e">
        <f t="shared" si="44"/>
        <v>#REF!</v>
      </c>
      <c r="BE35" t="e">
        <f t="shared" si="22"/>
        <v>#REF!</v>
      </c>
      <c r="BF35" t="e">
        <f t="shared" si="45"/>
        <v>#REF!</v>
      </c>
      <c r="BG35" s="1" t="e">
        <f t="shared" si="23"/>
        <v>#REF!</v>
      </c>
      <c r="BI35" t="e">
        <f t="shared" si="24"/>
        <v>#REF!</v>
      </c>
      <c r="BJ35" t="e">
        <f t="shared" si="58"/>
        <v>#REF!</v>
      </c>
      <c r="BK35" t="e">
        <f t="shared" si="46"/>
        <v>#REF!</v>
      </c>
      <c r="BL35" t="e">
        <f t="shared" si="25"/>
        <v>#REF!</v>
      </c>
      <c r="BM35" t="e">
        <f t="shared" si="47"/>
        <v>#REF!</v>
      </c>
      <c r="BN35" s="1" t="e">
        <f t="shared" si="26"/>
        <v>#REF!</v>
      </c>
      <c r="BP35" t="e">
        <f t="shared" si="27"/>
        <v>#REF!</v>
      </c>
      <c r="BQ35" t="e">
        <f t="shared" si="59"/>
        <v>#REF!</v>
      </c>
      <c r="BR35" t="e">
        <f t="shared" si="48"/>
        <v>#REF!</v>
      </c>
      <c r="BS35" t="e">
        <f t="shared" si="28"/>
        <v>#REF!</v>
      </c>
      <c r="BT35" t="e">
        <f t="shared" si="49"/>
        <v>#REF!</v>
      </c>
      <c r="BU35" s="1" t="e">
        <f t="shared" si="29"/>
        <v>#REF!</v>
      </c>
    </row>
    <row r="36" spans="2:73" x14ac:dyDescent="0.35">
      <c r="B36" s="1">
        <f>Digitising!B36</f>
        <v>9.2999999999999901</v>
      </c>
      <c r="C36">
        <f>Digitising!H36</f>
        <v>4.5000000000000003E-5</v>
      </c>
      <c r="D36">
        <f t="shared" si="30"/>
        <v>2.5000000000000001E-5</v>
      </c>
      <c r="E36" s="2">
        <f t="shared" si="31"/>
        <v>22222.222222222223</v>
      </c>
      <c r="F36">
        <f t="shared" si="0"/>
        <v>1.1220184543019237E+23</v>
      </c>
      <c r="G36">
        <f t="shared" si="1"/>
        <v>2.8050461357548093E+18</v>
      </c>
      <c r="H36">
        <f t="shared" si="50"/>
        <v>6.8578361685621613E+19</v>
      </c>
      <c r="I36" s="4">
        <f t="shared" si="2"/>
        <v>0.95582065223752488</v>
      </c>
      <c r="J36" s="4"/>
      <c r="L36" t="e">
        <f t="shared" si="3"/>
        <v>#REF!</v>
      </c>
      <c r="M36" t="e">
        <f t="shared" si="51"/>
        <v>#REF!</v>
      </c>
      <c r="N36" t="e">
        <f t="shared" si="32"/>
        <v>#REF!</v>
      </c>
      <c r="O36" t="e">
        <f>N36+O37</f>
        <v>#REF!</v>
      </c>
      <c r="P36" t="e">
        <f t="shared" si="33"/>
        <v>#REF!</v>
      </c>
      <c r="Q36" s="1" t="e">
        <f t="shared" si="5"/>
        <v>#REF!</v>
      </c>
      <c r="S36" t="e">
        <f t="shared" si="6"/>
        <v>#REF!</v>
      </c>
      <c r="T36" t="e">
        <f t="shared" si="52"/>
        <v>#REF!</v>
      </c>
      <c r="U36" t="e">
        <f t="shared" si="34"/>
        <v>#REF!</v>
      </c>
      <c r="V36" t="e">
        <f>U36+V37</f>
        <v>#REF!</v>
      </c>
      <c r="W36" t="e">
        <f t="shared" si="35"/>
        <v>#REF!</v>
      </c>
      <c r="X36" s="1" t="e">
        <f t="shared" si="8"/>
        <v>#REF!</v>
      </c>
      <c r="Z36" t="e">
        <f t="shared" si="9"/>
        <v>#REF!</v>
      </c>
      <c r="AA36" t="e">
        <f t="shared" si="53"/>
        <v>#REF!</v>
      </c>
      <c r="AB36" t="e">
        <f t="shared" si="36"/>
        <v>#REF!</v>
      </c>
      <c r="AC36" t="e">
        <f>AB36+AC37</f>
        <v>#REF!</v>
      </c>
      <c r="AD36" t="e">
        <f t="shared" si="37"/>
        <v>#REF!</v>
      </c>
      <c r="AE36" s="1" t="e">
        <f t="shared" si="11"/>
        <v>#REF!</v>
      </c>
      <c r="AG36" t="e">
        <f t="shared" si="12"/>
        <v>#REF!</v>
      </c>
      <c r="AH36" t="e">
        <f t="shared" si="54"/>
        <v>#REF!</v>
      </c>
      <c r="AI36" t="e">
        <f t="shared" si="38"/>
        <v>#REF!</v>
      </c>
      <c r="AJ36" t="e">
        <f>AI36+AJ37</f>
        <v>#REF!</v>
      </c>
      <c r="AK36" t="e">
        <f t="shared" si="39"/>
        <v>#REF!</v>
      </c>
      <c r="AL36" s="1" t="e">
        <f t="shared" si="14"/>
        <v>#REF!</v>
      </c>
      <c r="AN36" t="e">
        <f t="shared" si="15"/>
        <v>#REF!</v>
      </c>
      <c r="AO36" t="e">
        <f t="shared" si="55"/>
        <v>#REF!</v>
      </c>
      <c r="AP36" t="e">
        <f t="shared" si="40"/>
        <v>#REF!</v>
      </c>
      <c r="AQ36" t="e">
        <f>AP36+AQ37</f>
        <v>#REF!</v>
      </c>
      <c r="AR36" t="e">
        <f t="shared" si="41"/>
        <v>#REF!</v>
      </c>
      <c r="AS36" s="1" t="e">
        <f t="shared" si="17"/>
        <v>#REF!</v>
      </c>
      <c r="AU36" t="e">
        <f t="shared" si="18"/>
        <v>#REF!</v>
      </c>
      <c r="AV36" t="e">
        <f t="shared" si="56"/>
        <v>#REF!</v>
      </c>
      <c r="AW36" t="e">
        <f t="shared" si="42"/>
        <v>#REF!</v>
      </c>
      <c r="AX36" t="e">
        <f>AW36+AX37</f>
        <v>#REF!</v>
      </c>
      <c r="AY36" t="e">
        <f t="shared" si="43"/>
        <v>#REF!</v>
      </c>
      <c r="AZ36" s="1" t="e">
        <f t="shared" si="20"/>
        <v>#REF!</v>
      </c>
      <c r="BB36" t="e">
        <f t="shared" si="21"/>
        <v>#REF!</v>
      </c>
      <c r="BC36" t="e">
        <f t="shared" si="57"/>
        <v>#REF!</v>
      </c>
      <c r="BD36" t="e">
        <f t="shared" si="44"/>
        <v>#REF!</v>
      </c>
      <c r="BE36" t="e">
        <f>BD36+BE37</f>
        <v>#REF!</v>
      </c>
      <c r="BF36" t="e">
        <f t="shared" si="45"/>
        <v>#REF!</v>
      </c>
      <c r="BG36" s="1" t="e">
        <f t="shared" si="23"/>
        <v>#REF!</v>
      </c>
      <c r="BI36" t="e">
        <f t="shared" si="24"/>
        <v>#REF!</v>
      </c>
      <c r="BJ36" t="e">
        <f t="shared" si="58"/>
        <v>#REF!</v>
      </c>
      <c r="BK36" t="e">
        <f t="shared" si="46"/>
        <v>#REF!</v>
      </c>
      <c r="BL36" t="e">
        <f>BK36+BL37</f>
        <v>#REF!</v>
      </c>
      <c r="BM36" t="e">
        <f t="shared" si="47"/>
        <v>#REF!</v>
      </c>
      <c r="BN36" s="1" t="e">
        <f t="shared" si="26"/>
        <v>#REF!</v>
      </c>
      <c r="BP36" t="e">
        <f t="shared" si="27"/>
        <v>#REF!</v>
      </c>
      <c r="BQ36" t="e">
        <f t="shared" si="59"/>
        <v>#REF!</v>
      </c>
      <c r="BR36" t="e">
        <f t="shared" si="48"/>
        <v>#REF!</v>
      </c>
      <c r="BS36" t="e">
        <f>BR36+BS37</f>
        <v>#REF!</v>
      </c>
      <c r="BT36" t="e">
        <f t="shared" si="49"/>
        <v>#REF!</v>
      </c>
      <c r="BU36" s="1" t="e">
        <f t="shared" si="29"/>
        <v>#REF!</v>
      </c>
    </row>
    <row r="37" spans="2:73" x14ac:dyDescent="0.35">
      <c r="B37" s="1">
        <f>Digitising!B37</f>
        <v>9.3999999999999897</v>
      </c>
      <c r="C37">
        <f>Digitising!H37</f>
        <v>2.0000000000000002E-5</v>
      </c>
      <c r="D37">
        <f t="shared" si="30"/>
        <v>2.0000000000000002E-5</v>
      </c>
      <c r="E37" s="2">
        <f t="shared" si="31"/>
        <v>49999.999999999993</v>
      </c>
      <c r="F37">
        <f t="shared" si="0"/>
        <v>1.5848931924610552E+23</v>
      </c>
      <c r="G37">
        <f t="shared" si="1"/>
        <v>3.1697863849221105E+18</v>
      </c>
      <c r="H37">
        <f t="shared" si="50"/>
        <v>7.174814807054372E+19</v>
      </c>
      <c r="I37" s="4">
        <f t="shared" si="2"/>
        <v>1</v>
      </c>
      <c r="J37" s="4"/>
      <c r="L37" t="e">
        <f t="shared" si="3"/>
        <v>#REF!</v>
      </c>
      <c r="M37" t="e">
        <f t="shared" si="51"/>
        <v>#REF!</v>
      </c>
      <c r="N37" t="e">
        <f t="shared" si="32"/>
        <v>#REF!</v>
      </c>
      <c r="O37" t="e">
        <f>N37</f>
        <v>#REF!</v>
      </c>
      <c r="P37" t="e">
        <f t="shared" si="33"/>
        <v>#REF!</v>
      </c>
      <c r="Q37" s="1" t="e">
        <f t="shared" si="5"/>
        <v>#REF!</v>
      </c>
      <c r="S37" t="e">
        <f t="shared" si="6"/>
        <v>#REF!</v>
      </c>
      <c r="T37" t="e">
        <f t="shared" si="52"/>
        <v>#REF!</v>
      </c>
      <c r="U37" t="e">
        <f t="shared" si="34"/>
        <v>#REF!</v>
      </c>
      <c r="V37" t="e">
        <f>U37</f>
        <v>#REF!</v>
      </c>
      <c r="W37" t="e">
        <f t="shared" si="35"/>
        <v>#REF!</v>
      </c>
      <c r="X37" s="1" t="e">
        <f t="shared" si="8"/>
        <v>#REF!</v>
      </c>
      <c r="Z37" t="e">
        <f t="shared" si="9"/>
        <v>#REF!</v>
      </c>
      <c r="AA37" t="e">
        <f t="shared" si="53"/>
        <v>#REF!</v>
      </c>
      <c r="AB37" t="e">
        <f t="shared" si="36"/>
        <v>#REF!</v>
      </c>
      <c r="AC37" t="e">
        <f>AB37</f>
        <v>#REF!</v>
      </c>
      <c r="AD37" t="e">
        <f t="shared" si="37"/>
        <v>#REF!</v>
      </c>
      <c r="AE37" s="1" t="e">
        <f t="shared" si="11"/>
        <v>#REF!</v>
      </c>
      <c r="AG37" t="e">
        <f t="shared" si="12"/>
        <v>#REF!</v>
      </c>
      <c r="AH37" t="e">
        <f t="shared" si="54"/>
        <v>#REF!</v>
      </c>
      <c r="AI37" t="e">
        <f t="shared" si="38"/>
        <v>#REF!</v>
      </c>
      <c r="AJ37" t="e">
        <f>AI37</f>
        <v>#REF!</v>
      </c>
      <c r="AK37" t="e">
        <f t="shared" si="39"/>
        <v>#REF!</v>
      </c>
      <c r="AL37" s="1" t="e">
        <f t="shared" si="14"/>
        <v>#REF!</v>
      </c>
      <c r="AN37" t="e">
        <f t="shared" si="15"/>
        <v>#REF!</v>
      </c>
      <c r="AO37" t="e">
        <f t="shared" si="55"/>
        <v>#REF!</v>
      </c>
      <c r="AP37" t="e">
        <f t="shared" si="40"/>
        <v>#REF!</v>
      </c>
      <c r="AQ37" t="e">
        <f>AP37</f>
        <v>#REF!</v>
      </c>
      <c r="AR37" t="e">
        <f t="shared" si="41"/>
        <v>#REF!</v>
      </c>
      <c r="AS37" s="1" t="e">
        <f t="shared" si="17"/>
        <v>#REF!</v>
      </c>
      <c r="AU37" t="e">
        <f t="shared" si="18"/>
        <v>#REF!</v>
      </c>
      <c r="AV37" t="e">
        <f t="shared" si="56"/>
        <v>#REF!</v>
      </c>
      <c r="AW37" t="e">
        <f t="shared" si="42"/>
        <v>#REF!</v>
      </c>
      <c r="AX37" t="e">
        <f>AW37</f>
        <v>#REF!</v>
      </c>
      <c r="AY37" t="e">
        <f t="shared" si="43"/>
        <v>#REF!</v>
      </c>
      <c r="AZ37" s="1" t="e">
        <f t="shared" si="20"/>
        <v>#REF!</v>
      </c>
      <c r="BB37" t="e">
        <f t="shared" si="21"/>
        <v>#REF!</v>
      </c>
      <c r="BC37" t="e">
        <f t="shared" si="57"/>
        <v>#REF!</v>
      </c>
      <c r="BD37" t="e">
        <f t="shared" si="44"/>
        <v>#REF!</v>
      </c>
      <c r="BE37" t="e">
        <f>BD37</f>
        <v>#REF!</v>
      </c>
      <c r="BF37" t="e">
        <f t="shared" si="45"/>
        <v>#REF!</v>
      </c>
      <c r="BG37" s="1" t="e">
        <f t="shared" si="23"/>
        <v>#REF!</v>
      </c>
      <c r="BI37" t="e">
        <f t="shared" si="24"/>
        <v>#REF!</v>
      </c>
      <c r="BJ37" t="e">
        <f t="shared" si="58"/>
        <v>#REF!</v>
      </c>
      <c r="BK37" t="e">
        <f t="shared" si="46"/>
        <v>#REF!</v>
      </c>
      <c r="BL37" t="e">
        <f>BK37</f>
        <v>#REF!</v>
      </c>
      <c r="BM37" t="e">
        <f t="shared" si="47"/>
        <v>#REF!</v>
      </c>
      <c r="BN37" s="1" t="e">
        <f t="shared" si="26"/>
        <v>#REF!</v>
      </c>
      <c r="BP37" t="e">
        <f t="shared" si="27"/>
        <v>#REF!</v>
      </c>
      <c r="BQ37" t="e">
        <f t="shared" si="59"/>
        <v>#REF!</v>
      </c>
      <c r="BR37" t="e">
        <f t="shared" si="48"/>
        <v>#REF!</v>
      </c>
      <c r="BS37" t="e">
        <f>BR37</f>
        <v>#REF!</v>
      </c>
      <c r="BT37" t="e">
        <f t="shared" si="49"/>
        <v>#REF!</v>
      </c>
      <c r="BU37" s="1" t="e">
        <f t="shared" si="29"/>
        <v>#REF!</v>
      </c>
    </row>
    <row r="42" spans="2:73" x14ac:dyDescent="0.35">
      <c r="C42" s="3" t="s">
        <v>49</v>
      </c>
      <c r="D42" t="s">
        <v>50</v>
      </c>
      <c r="E42" t="s">
        <v>51</v>
      </c>
      <c r="G42" t="s">
        <v>52</v>
      </c>
    </row>
    <row r="43" spans="2:73" x14ac:dyDescent="0.35">
      <c r="C43" t="str">
        <f>'Rate and area inputs'!AB2</f>
        <v>ESR-U+A-U</v>
      </c>
      <c r="D43" t="e">
        <f>'Rate and area inputs'!#REF!</f>
        <v>#REF!</v>
      </c>
      <c r="E43" t="e">
        <f>'Rate and area inputs'!#REF!</f>
        <v>#REF!</v>
      </c>
      <c r="G43" s="11" t="e">
        <f>D43/H$37</f>
        <v>#REF!</v>
      </c>
      <c r="H43" t="e">
        <f>E43*G43</f>
        <v>#REF!</v>
      </c>
    </row>
    <row r="44" spans="2:73" x14ac:dyDescent="0.35">
      <c r="C44" t="str">
        <f>'Rate and area inputs'!AD2</f>
        <v>ESR-U+A-P</v>
      </c>
      <c r="D44" t="e">
        <f>'Rate and area inputs'!#REF!</f>
        <v>#REF!</v>
      </c>
      <c r="E44" t="e">
        <f>'Rate and area inputs'!#REF!</f>
        <v>#REF!</v>
      </c>
      <c r="G44" s="11" t="e">
        <f t="shared" ref="G44:G51" si="60">D44/H$37</f>
        <v>#REF!</v>
      </c>
      <c r="H44" t="e">
        <f t="shared" ref="H44:H51" si="61">E44*G44</f>
        <v>#REF!</v>
      </c>
    </row>
    <row r="45" spans="2:73" x14ac:dyDescent="0.35">
      <c r="C45" t="str">
        <f>'Rate and area inputs'!AF2</f>
        <v>ESR-U+A-L</v>
      </c>
      <c r="D45" t="e">
        <f>'Rate and area inputs'!#REF!</f>
        <v>#REF!</v>
      </c>
      <c r="E45" t="e">
        <f>'Rate and area inputs'!#REF!</f>
        <v>#REF!</v>
      </c>
      <c r="G45" s="11" t="e">
        <f t="shared" si="60"/>
        <v>#REF!</v>
      </c>
      <c r="H45" t="e">
        <f t="shared" si="61"/>
        <v>#REF!</v>
      </c>
    </row>
    <row r="46" spans="2:73" x14ac:dyDescent="0.35">
      <c r="C46" t="str">
        <f>'Rate and area inputs'!AH2</f>
        <v>ESR-P+A-U</v>
      </c>
      <c r="D46" t="e">
        <f>'Rate and area inputs'!#REF!</f>
        <v>#REF!</v>
      </c>
      <c r="E46" t="e">
        <f>'Rate and area inputs'!#REF!</f>
        <v>#REF!</v>
      </c>
      <c r="G46" s="11" t="e">
        <f t="shared" si="60"/>
        <v>#REF!</v>
      </c>
      <c r="H46" t="e">
        <f t="shared" si="61"/>
        <v>#REF!</v>
      </c>
    </row>
    <row r="47" spans="2:73" x14ac:dyDescent="0.35">
      <c r="C47" t="str">
        <f>'Rate and area inputs'!AJ2</f>
        <v>ESR-P+A-P</v>
      </c>
      <c r="D47" t="e">
        <f>'Rate and area inputs'!#REF!</f>
        <v>#REF!</v>
      </c>
      <c r="E47" t="e">
        <f>'Rate and area inputs'!#REF!</f>
        <v>#REF!</v>
      </c>
      <c r="G47" s="11" t="e">
        <f t="shared" si="60"/>
        <v>#REF!</v>
      </c>
      <c r="H47" t="e">
        <f t="shared" si="61"/>
        <v>#REF!</v>
      </c>
    </row>
    <row r="48" spans="2:73" x14ac:dyDescent="0.35">
      <c r="C48" t="str">
        <f>'Rate and area inputs'!AL2</f>
        <v>ESR-P+A-L</v>
      </c>
      <c r="D48" t="e">
        <f>'Rate and area inputs'!#REF!</f>
        <v>#REF!</v>
      </c>
      <c r="E48" t="e">
        <f>'Rate and area inputs'!#REF!</f>
        <v>#REF!</v>
      </c>
      <c r="G48" s="11" t="e">
        <f t="shared" si="60"/>
        <v>#REF!</v>
      </c>
      <c r="H48" t="e">
        <f t="shared" si="61"/>
        <v>#REF!</v>
      </c>
    </row>
    <row r="49" spans="3:9" x14ac:dyDescent="0.35">
      <c r="C49" t="str">
        <f>'Rate and area inputs'!AN2</f>
        <v>ESR-L+A-U</v>
      </c>
      <c r="D49" t="e">
        <f>'Rate and area inputs'!#REF!</f>
        <v>#REF!</v>
      </c>
      <c r="E49" t="e">
        <f>'Rate and area inputs'!#REF!</f>
        <v>#REF!</v>
      </c>
      <c r="G49" s="11" t="e">
        <f t="shared" si="60"/>
        <v>#REF!</v>
      </c>
      <c r="H49" t="e">
        <f t="shared" si="61"/>
        <v>#REF!</v>
      </c>
    </row>
    <row r="50" spans="3:9" x14ac:dyDescent="0.35">
      <c r="C50" t="str">
        <f>'Rate and area inputs'!AP2</f>
        <v>ESR-L+A-P</v>
      </c>
      <c r="D50" t="e">
        <f>'Rate and area inputs'!#REF!</f>
        <v>#REF!</v>
      </c>
      <c r="E50" t="e">
        <f>'Rate and area inputs'!#REF!</f>
        <v>#REF!</v>
      </c>
      <c r="G50" s="11" t="e">
        <f t="shared" si="60"/>
        <v>#REF!</v>
      </c>
      <c r="H50" t="e">
        <f t="shared" si="61"/>
        <v>#REF!</v>
      </c>
    </row>
    <row r="51" spans="3:9" x14ac:dyDescent="0.35">
      <c r="C51" t="str">
        <f>'Rate and area inputs'!AR2</f>
        <v>ESR-L+A-L</v>
      </c>
      <c r="D51" t="e">
        <f>'Rate and area inputs'!#REF!</f>
        <v>#REF!</v>
      </c>
      <c r="E51" t="e">
        <f>'Rate and area inputs'!#REF!</f>
        <v>#REF!</v>
      </c>
      <c r="G51" s="11" t="e">
        <f t="shared" si="60"/>
        <v>#REF!</v>
      </c>
      <c r="H51" t="e">
        <f t="shared" si="61"/>
        <v>#REF!</v>
      </c>
    </row>
    <row r="52" spans="3:9" x14ac:dyDescent="0.35">
      <c r="E52" t="e">
        <f>SUM(E43:E51)</f>
        <v>#REF!</v>
      </c>
      <c r="H52" s="11" t="e">
        <f>SUM(H43:H51)</f>
        <v>#REF!</v>
      </c>
      <c r="I52" t="s">
        <v>53</v>
      </c>
    </row>
  </sheetData>
  <mergeCells count="10">
    <mergeCell ref="AU1:AZ1"/>
    <mergeCell ref="BB1:BG1"/>
    <mergeCell ref="BI1:BN1"/>
    <mergeCell ref="BP1:BU1"/>
    <mergeCell ref="B1:I1"/>
    <mergeCell ref="L1:Q1"/>
    <mergeCell ref="S1:X1"/>
    <mergeCell ref="Z1:AE1"/>
    <mergeCell ref="AG1:AL1"/>
    <mergeCell ref="AN1:AS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33315-3F7F-4D14-8A5F-AE71600992A2}">
  <dimension ref="B1:BU51"/>
  <sheetViews>
    <sheetView topLeftCell="A10" zoomScale="85" zoomScaleNormal="85" workbookViewId="0">
      <selection activeCell="F3" sqref="F3"/>
    </sheetView>
  </sheetViews>
  <sheetFormatPr defaultRowHeight="14.5" x14ac:dyDescent="0.35"/>
  <cols>
    <col min="2" max="2" width="11" bestFit="1" customWidth="1"/>
    <col min="3" max="3" width="17" customWidth="1"/>
    <col min="4" max="4" width="15" customWidth="1"/>
    <col min="5" max="5" width="28.453125" customWidth="1"/>
    <col min="6" max="6" width="12" bestFit="1" customWidth="1"/>
    <col min="7" max="7" width="14.6328125" customWidth="1"/>
    <col min="8" max="8" width="18.90625" bestFit="1" customWidth="1"/>
    <col min="9" max="10" width="18.90625" customWidth="1"/>
    <col min="12" max="12" width="12" customWidth="1"/>
    <col min="13" max="13" width="15.453125" customWidth="1"/>
    <col min="14" max="16" width="23.6328125" customWidth="1"/>
    <col min="17" max="17" width="31.36328125" customWidth="1"/>
    <col min="19" max="19" width="15.6328125" bestFit="1" customWidth="1"/>
    <col min="26" max="26" width="15.6328125" bestFit="1" customWidth="1"/>
    <col min="33" max="33" width="15.6328125" bestFit="1" customWidth="1"/>
    <col min="40" max="40" width="15.6328125" bestFit="1" customWidth="1"/>
    <col min="47" max="47" width="15.6328125" bestFit="1" customWidth="1"/>
    <col min="54" max="54" width="15.6328125" bestFit="1" customWidth="1"/>
    <col min="61" max="61" width="15.6328125" bestFit="1" customWidth="1"/>
    <col min="68" max="68" width="15.6328125" bestFit="1" customWidth="1"/>
    <col min="71" max="71" width="12.36328125" bestFit="1" customWidth="1"/>
  </cols>
  <sheetData>
    <row r="1" spans="2:73" x14ac:dyDescent="0.35">
      <c r="B1" s="36" t="s">
        <v>38</v>
      </c>
      <c r="C1" s="36"/>
      <c r="D1" s="36"/>
      <c r="E1" s="36"/>
      <c r="F1" s="36"/>
      <c r="G1" s="36"/>
      <c r="H1" s="36"/>
      <c r="I1" s="36"/>
      <c r="L1" s="36" t="str">
        <f>C42</f>
        <v>ESR-U+A-U</v>
      </c>
      <c r="M1" s="36"/>
      <c r="N1" s="36"/>
      <c r="O1" s="36"/>
      <c r="P1" s="36"/>
      <c r="Q1" s="36"/>
      <c r="S1" s="35" t="str">
        <f>C43</f>
        <v>ESR-U+A-P</v>
      </c>
      <c r="T1" s="35"/>
      <c r="U1" s="35"/>
      <c r="V1" s="35"/>
      <c r="W1" s="35"/>
      <c r="X1" s="35"/>
      <c r="Z1" s="35" t="str">
        <f>C44</f>
        <v>ESR-U+A-L</v>
      </c>
      <c r="AA1" s="35"/>
      <c r="AB1" s="35"/>
      <c r="AC1" s="35"/>
      <c r="AD1" s="35"/>
      <c r="AE1" s="35"/>
      <c r="AG1" s="35" t="str">
        <f>C45</f>
        <v>ESR-P+A-U</v>
      </c>
      <c r="AH1" s="35"/>
      <c r="AI1" s="35"/>
      <c r="AJ1" s="35"/>
      <c r="AK1" s="35"/>
      <c r="AL1" s="35"/>
      <c r="AN1" s="35" t="str">
        <f>C46</f>
        <v>ESR-P+A-P</v>
      </c>
      <c r="AO1" s="35"/>
      <c r="AP1" s="35"/>
      <c r="AQ1" s="35"/>
      <c r="AR1" s="35"/>
      <c r="AS1" s="35"/>
      <c r="AU1" s="35" t="str">
        <f>C47</f>
        <v>ESR-P+A-L</v>
      </c>
      <c r="AV1" s="35"/>
      <c r="AW1" s="35"/>
      <c r="AX1" s="35"/>
      <c r="AY1" s="35"/>
      <c r="AZ1" s="35"/>
      <c r="BB1" s="35" t="str">
        <f>C48</f>
        <v>ESR-L+A-U</v>
      </c>
      <c r="BC1" s="35"/>
      <c r="BD1" s="35"/>
      <c r="BE1" s="35"/>
      <c r="BF1" s="35"/>
      <c r="BG1" s="35"/>
      <c r="BI1" s="35" t="str">
        <f>C49</f>
        <v>ESR-L+A-P</v>
      </c>
      <c r="BJ1" s="35"/>
      <c r="BK1" s="35"/>
      <c r="BL1" s="35"/>
      <c r="BM1" s="35"/>
      <c r="BN1" s="35"/>
      <c r="BP1" s="35" t="str">
        <f>C50</f>
        <v>ESR-L+A-L</v>
      </c>
      <c r="BQ1" s="35"/>
      <c r="BR1" s="35"/>
      <c r="BS1" s="35"/>
      <c r="BT1" s="35"/>
      <c r="BU1" s="35"/>
    </row>
    <row r="2" spans="2:73" ht="75" customHeight="1" x14ac:dyDescent="0.35">
      <c r="B2" s="5" t="s">
        <v>0</v>
      </c>
      <c r="C2" s="5" t="s">
        <v>1</v>
      </c>
      <c r="D2" s="5" t="s">
        <v>39</v>
      </c>
      <c r="E2" s="5" t="s">
        <v>40</v>
      </c>
      <c r="F2" s="5" t="s">
        <v>41</v>
      </c>
      <c r="G2" s="5" t="s">
        <v>42</v>
      </c>
      <c r="H2" s="5" t="s">
        <v>43</v>
      </c>
      <c r="I2" s="5" t="s">
        <v>44</v>
      </c>
      <c r="J2" s="5"/>
      <c r="L2" s="5" t="s">
        <v>45</v>
      </c>
      <c r="M2" s="5" t="s">
        <v>46</v>
      </c>
      <c r="N2" s="5" t="s">
        <v>39</v>
      </c>
      <c r="O2" s="5" t="s">
        <v>47</v>
      </c>
      <c r="P2" s="5" t="s">
        <v>40</v>
      </c>
      <c r="Q2" s="9" t="s">
        <v>48</v>
      </c>
      <c r="S2" s="5" t="s">
        <v>45</v>
      </c>
      <c r="T2" s="5" t="s">
        <v>46</v>
      </c>
      <c r="U2" s="5" t="s">
        <v>39</v>
      </c>
      <c r="V2" s="5" t="s">
        <v>47</v>
      </c>
      <c r="W2" s="5" t="s">
        <v>40</v>
      </c>
      <c r="X2" s="9" t="s">
        <v>48</v>
      </c>
      <c r="Z2" s="5" t="s">
        <v>45</v>
      </c>
      <c r="AA2" s="5" t="s">
        <v>46</v>
      </c>
      <c r="AB2" s="5" t="s">
        <v>39</v>
      </c>
      <c r="AC2" s="5" t="s">
        <v>47</v>
      </c>
      <c r="AD2" s="5" t="s">
        <v>40</v>
      </c>
      <c r="AE2" s="9" t="s">
        <v>48</v>
      </c>
      <c r="AG2" s="5" t="s">
        <v>45</v>
      </c>
      <c r="AH2" s="5" t="s">
        <v>46</v>
      </c>
      <c r="AI2" s="5" t="s">
        <v>39</v>
      </c>
      <c r="AJ2" s="5" t="s">
        <v>47</v>
      </c>
      <c r="AK2" s="5" t="s">
        <v>40</v>
      </c>
      <c r="AL2" s="9" t="s">
        <v>48</v>
      </c>
      <c r="AN2" s="5" t="s">
        <v>45</v>
      </c>
      <c r="AO2" s="5" t="s">
        <v>46</v>
      </c>
      <c r="AP2" s="5" t="s">
        <v>39</v>
      </c>
      <c r="AQ2" s="5" t="s">
        <v>47</v>
      </c>
      <c r="AR2" s="5" t="s">
        <v>40</v>
      </c>
      <c r="AS2" s="9" t="s">
        <v>48</v>
      </c>
      <c r="AU2" s="5" t="s">
        <v>45</v>
      </c>
      <c r="AV2" s="5" t="s">
        <v>46</v>
      </c>
      <c r="AW2" s="5" t="s">
        <v>39</v>
      </c>
      <c r="AX2" s="5" t="s">
        <v>47</v>
      </c>
      <c r="AY2" s="5" t="s">
        <v>40</v>
      </c>
      <c r="AZ2" s="9" t="s">
        <v>48</v>
      </c>
      <c r="BB2" s="5" t="s">
        <v>45</v>
      </c>
      <c r="BC2" s="5" t="s">
        <v>46</v>
      </c>
      <c r="BD2" s="5" t="s">
        <v>39</v>
      </c>
      <c r="BE2" s="5" t="s">
        <v>47</v>
      </c>
      <c r="BF2" s="5" t="s">
        <v>40</v>
      </c>
      <c r="BG2" s="9" t="s">
        <v>48</v>
      </c>
      <c r="BI2" s="5" t="s">
        <v>45</v>
      </c>
      <c r="BJ2" s="5" t="s">
        <v>46</v>
      </c>
      <c r="BK2" s="5" t="s">
        <v>39</v>
      </c>
      <c r="BL2" s="5" t="s">
        <v>47</v>
      </c>
      <c r="BM2" s="5" t="s">
        <v>40</v>
      </c>
      <c r="BN2" s="9" t="s">
        <v>48</v>
      </c>
      <c r="BP2" s="5" t="s">
        <v>45</v>
      </c>
      <c r="BQ2" s="5" t="s">
        <v>46</v>
      </c>
      <c r="BR2" s="5" t="s">
        <v>39</v>
      </c>
      <c r="BS2" s="5" t="s">
        <v>47</v>
      </c>
      <c r="BT2" s="5" t="s">
        <v>40</v>
      </c>
      <c r="BU2" s="9" t="s">
        <v>48</v>
      </c>
    </row>
    <row r="3" spans="2:73" x14ac:dyDescent="0.35">
      <c r="B3" s="1">
        <f>Digitising!B3</f>
        <v>6</v>
      </c>
      <c r="C3">
        <f>Digitising!I3</f>
        <v>0.17499999999999999</v>
      </c>
      <c r="D3">
        <f>C3-C4</f>
        <v>2.4999999999999994E-2</v>
      </c>
      <c r="E3" s="2">
        <f>1/C3</f>
        <v>5.7142857142857144</v>
      </c>
      <c r="F3">
        <f t="shared" ref="F3:F36" si="0">10^(1.5*B3+9.1)</f>
        <v>1.2589254117941732E+18</v>
      </c>
      <c r="G3">
        <f t="shared" ref="G3:G36" si="1">F3*D3</f>
        <v>3.1473135294854324E+16</v>
      </c>
      <c r="H3">
        <f>G3</f>
        <v>3.1473135294854324E+16</v>
      </c>
      <c r="I3" s="4">
        <f t="shared" ref="I3:I36" si="2">H3/$H$36</f>
        <v>4.0932928536607994E-4</v>
      </c>
      <c r="J3" s="4"/>
      <c r="L3" t="e">
        <f t="shared" ref="L3:L36" si="3">($D$42/$H$36)*$G3</f>
        <v>#REF!</v>
      </c>
      <c r="M3" t="e">
        <f>L3</f>
        <v>#REF!</v>
      </c>
      <c r="N3" t="e">
        <f>L3/$F3</f>
        <v>#REF!</v>
      </c>
      <c r="O3" t="e">
        <f t="shared" ref="O3:O33" si="4">N3+O4</f>
        <v>#REF!</v>
      </c>
      <c r="P3" t="e">
        <f>1/O3</f>
        <v>#REF!</v>
      </c>
      <c r="Q3" s="1" t="e">
        <f t="shared" ref="Q3:Q36" si="5">N3*$E$42</f>
        <v>#REF!</v>
      </c>
      <c r="S3" t="e">
        <f t="shared" ref="S3:S36" si="6">($D$43/$H$36)*$G3</f>
        <v>#REF!</v>
      </c>
      <c r="T3" t="e">
        <f>S3</f>
        <v>#REF!</v>
      </c>
      <c r="U3" t="e">
        <f>S3/$F3</f>
        <v>#REF!</v>
      </c>
      <c r="V3" t="e">
        <f t="shared" ref="V3:V33" si="7">U3+V4</f>
        <v>#REF!</v>
      </c>
      <c r="W3" t="e">
        <f>1/V3</f>
        <v>#REF!</v>
      </c>
      <c r="X3" s="1" t="e">
        <f t="shared" ref="X3:X36" si="8">U3*$E$43</f>
        <v>#REF!</v>
      </c>
      <c r="Z3" t="e">
        <f t="shared" ref="Z3:Z36" si="9">($D$44/$H$36)*$G3</f>
        <v>#REF!</v>
      </c>
      <c r="AA3" t="e">
        <f>Z3</f>
        <v>#REF!</v>
      </c>
      <c r="AB3" t="e">
        <f>Z3/$F3</f>
        <v>#REF!</v>
      </c>
      <c r="AC3" t="e">
        <f t="shared" ref="AC3:AC33" si="10">AB3+AC4</f>
        <v>#REF!</v>
      </c>
      <c r="AD3" t="e">
        <f>1/AC3</f>
        <v>#REF!</v>
      </c>
      <c r="AE3" s="1" t="e">
        <f t="shared" ref="AE3:AE36" si="11">AB3*$E$44</f>
        <v>#REF!</v>
      </c>
      <c r="AG3" t="e">
        <f t="shared" ref="AG3:AG36" si="12">($D$45/$H$36)*$G3</f>
        <v>#REF!</v>
      </c>
      <c r="AH3" t="e">
        <f>AG3</f>
        <v>#REF!</v>
      </c>
      <c r="AI3" t="e">
        <f>AG3/$F3</f>
        <v>#REF!</v>
      </c>
      <c r="AJ3" t="e">
        <f t="shared" ref="AJ3:AJ33" si="13">AI3+AJ4</f>
        <v>#REF!</v>
      </c>
      <c r="AK3" t="e">
        <f>1/AJ3</f>
        <v>#REF!</v>
      </c>
      <c r="AL3" s="1" t="e">
        <f t="shared" ref="AL3:AL36" si="14">AI3*$E$45</f>
        <v>#REF!</v>
      </c>
      <c r="AN3" t="e">
        <f t="shared" ref="AN3:AN36" si="15">($D$46/$H$36)*$G3</f>
        <v>#REF!</v>
      </c>
      <c r="AO3" t="e">
        <f>AN3</f>
        <v>#REF!</v>
      </c>
      <c r="AP3" t="e">
        <f>AN3/$F3</f>
        <v>#REF!</v>
      </c>
      <c r="AQ3" t="e">
        <f t="shared" ref="AQ3:AQ33" si="16">AP3+AQ4</f>
        <v>#REF!</v>
      </c>
      <c r="AR3" t="e">
        <f>1/AQ3</f>
        <v>#REF!</v>
      </c>
      <c r="AS3" s="1" t="e">
        <f t="shared" ref="AS3:AS36" si="17">AP3*$E$46</f>
        <v>#REF!</v>
      </c>
      <c r="AU3" t="e">
        <f t="shared" ref="AU3:AU36" si="18">($D$47/$H$36)*$G3</f>
        <v>#REF!</v>
      </c>
      <c r="AV3" t="e">
        <f>AU3</f>
        <v>#REF!</v>
      </c>
      <c r="AW3" t="e">
        <f>AU3/$F3</f>
        <v>#REF!</v>
      </c>
      <c r="AX3" t="e">
        <f t="shared" ref="AX3:AX33" si="19">AW3+AX4</f>
        <v>#REF!</v>
      </c>
      <c r="AY3" t="e">
        <f>1/AX3</f>
        <v>#REF!</v>
      </c>
      <c r="AZ3" s="1" t="e">
        <f t="shared" ref="AZ3:AZ36" si="20">AW3*$E$47</f>
        <v>#REF!</v>
      </c>
      <c r="BB3" t="e">
        <f t="shared" ref="BB3:BB36" si="21">($D$48/$H$36)*$G3</f>
        <v>#REF!</v>
      </c>
      <c r="BC3" t="e">
        <f>BB3</f>
        <v>#REF!</v>
      </c>
      <c r="BD3" t="e">
        <f>BB3/$F3</f>
        <v>#REF!</v>
      </c>
      <c r="BE3" t="e">
        <f t="shared" ref="BE3:BE33" si="22">BD3+BE4</f>
        <v>#REF!</v>
      </c>
      <c r="BF3" t="e">
        <f>1/BE3</f>
        <v>#REF!</v>
      </c>
      <c r="BG3" s="1" t="e">
        <f t="shared" ref="BG3:BG36" si="23">BD3*$E$48</f>
        <v>#REF!</v>
      </c>
      <c r="BI3" t="e">
        <f t="shared" ref="BI3:BI36" si="24">($D$49/$H$36)*$G3</f>
        <v>#REF!</v>
      </c>
      <c r="BJ3" t="e">
        <f>BI3</f>
        <v>#REF!</v>
      </c>
      <c r="BK3" t="e">
        <f>BI3/$F3</f>
        <v>#REF!</v>
      </c>
      <c r="BL3" t="e">
        <f t="shared" ref="BL3:BL33" si="25">BK3+BL4</f>
        <v>#REF!</v>
      </c>
      <c r="BM3" t="e">
        <f>1/BL3</f>
        <v>#REF!</v>
      </c>
      <c r="BN3" s="1" t="e">
        <f t="shared" ref="BN3:BN36" si="26">BK3*$E$49</f>
        <v>#REF!</v>
      </c>
      <c r="BP3" t="e">
        <f t="shared" ref="BP3:BP36" si="27">($D$50/$H$36)*$G3</f>
        <v>#REF!</v>
      </c>
      <c r="BQ3" t="e">
        <f>BP3</f>
        <v>#REF!</v>
      </c>
      <c r="BR3" t="e">
        <f>BP3/$F3</f>
        <v>#REF!</v>
      </c>
      <c r="BS3" t="e">
        <f t="shared" ref="BS3:BS33" si="28">BR3+BS4</f>
        <v>#REF!</v>
      </c>
      <c r="BT3" t="e">
        <f>1/BS3</f>
        <v>#REF!</v>
      </c>
      <c r="BU3" s="1" t="e">
        <f t="shared" ref="BU3:BU36" si="29">BR3*$E$50</f>
        <v>#REF!</v>
      </c>
    </row>
    <row r="4" spans="2:73" x14ac:dyDescent="0.35">
      <c r="B4" s="1">
        <f>Digitising!B4</f>
        <v>6.1</v>
      </c>
      <c r="C4">
        <f>Digitising!I4</f>
        <v>0.15</v>
      </c>
      <c r="D4">
        <f t="shared" ref="D4:D36" si="30">C4-C5</f>
        <v>1.999999999999999E-2</v>
      </c>
      <c r="E4" s="2">
        <f t="shared" ref="E4:E36" si="31">1/C4</f>
        <v>6.666666666666667</v>
      </c>
      <c r="F4">
        <f t="shared" si="0"/>
        <v>1.7782794100389286E+18</v>
      </c>
      <c r="G4">
        <f t="shared" si="1"/>
        <v>3.5565588200778556E+16</v>
      </c>
      <c r="H4">
        <f>H3+G4</f>
        <v>6.703872349563288E+16</v>
      </c>
      <c r="I4" s="4">
        <f t="shared" si="2"/>
        <v>8.7188367232063054E-4</v>
      </c>
      <c r="J4" s="4"/>
      <c r="L4" t="e">
        <f t="shared" si="3"/>
        <v>#REF!</v>
      </c>
      <c r="M4" t="e">
        <f>M3+L4</f>
        <v>#REF!</v>
      </c>
      <c r="N4" t="e">
        <f t="shared" ref="N4:N36" si="32">L4/$F4</f>
        <v>#REF!</v>
      </c>
      <c r="O4" t="e">
        <f t="shared" si="4"/>
        <v>#REF!</v>
      </c>
      <c r="P4" t="e">
        <f t="shared" ref="P4:P36" si="33">1/O4</f>
        <v>#REF!</v>
      </c>
      <c r="Q4" s="1" t="e">
        <f t="shared" si="5"/>
        <v>#REF!</v>
      </c>
      <c r="S4" t="e">
        <f t="shared" si="6"/>
        <v>#REF!</v>
      </c>
      <c r="T4" t="e">
        <f>T3+S4</f>
        <v>#REF!</v>
      </c>
      <c r="U4" t="e">
        <f t="shared" ref="U4:U36" si="34">S4/$F4</f>
        <v>#REF!</v>
      </c>
      <c r="V4" t="e">
        <f t="shared" si="7"/>
        <v>#REF!</v>
      </c>
      <c r="W4" t="e">
        <f t="shared" ref="W4:W36" si="35">1/V4</f>
        <v>#REF!</v>
      </c>
      <c r="X4" s="1" t="e">
        <f t="shared" si="8"/>
        <v>#REF!</v>
      </c>
      <c r="Z4" t="e">
        <f t="shared" si="9"/>
        <v>#REF!</v>
      </c>
      <c r="AA4" t="e">
        <f>AA3+Z4</f>
        <v>#REF!</v>
      </c>
      <c r="AB4" t="e">
        <f t="shared" ref="AB4:AB36" si="36">Z4/$F4</f>
        <v>#REF!</v>
      </c>
      <c r="AC4" t="e">
        <f t="shared" si="10"/>
        <v>#REF!</v>
      </c>
      <c r="AD4" t="e">
        <f t="shared" ref="AD4:AD36" si="37">1/AC4</f>
        <v>#REF!</v>
      </c>
      <c r="AE4" s="1" t="e">
        <f t="shared" si="11"/>
        <v>#REF!</v>
      </c>
      <c r="AG4" t="e">
        <f t="shared" si="12"/>
        <v>#REF!</v>
      </c>
      <c r="AH4" t="e">
        <f>AH3+AG4</f>
        <v>#REF!</v>
      </c>
      <c r="AI4" t="e">
        <f t="shared" ref="AI4:AI36" si="38">AG4/$F4</f>
        <v>#REF!</v>
      </c>
      <c r="AJ4" t="e">
        <f t="shared" si="13"/>
        <v>#REF!</v>
      </c>
      <c r="AK4" t="e">
        <f t="shared" ref="AK4:AK36" si="39">1/AJ4</f>
        <v>#REF!</v>
      </c>
      <c r="AL4" s="1" t="e">
        <f t="shared" si="14"/>
        <v>#REF!</v>
      </c>
      <c r="AN4" t="e">
        <f t="shared" si="15"/>
        <v>#REF!</v>
      </c>
      <c r="AO4" t="e">
        <f>AO3+AN4</f>
        <v>#REF!</v>
      </c>
      <c r="AP4" t="e">
        <f t="shared" ref="AP4:AP36" si="40">AN4/$F4</f>
        <v>#REF!</v>
      </c>
      <c r="AQ4" t="e">
        <f t="shared" si="16"/>
        <v>#REF!</v>
      </c>
      <c r="AR4" t="e">
        <f t="shared" ref="AR4:AR36" si="41">1/AQ4</f>
        <v>#REF!</v>
      </c>
      <c r="AS4" s="1" t="e">
        <f t="shared" si="17"/>
        <v>#REF!</v>
      </c>
      <c r="AU4" t="e">
        <f t="shared" si="18"/>
        <v>#REF!</v>
      </c>
      <c r="AV4" t="e">
        <f>AV3+AU4</f>
        <v>#REF!</v>
      </c>
      <c r="AW4" t="e">
        <f t="shared" ref="AW4:AW36" si="42">AU4/$F4</f>
        <v>#REF!</v>
      </c>
      <c r="AX4" t="e">
        <f t="shared" si="19"/>
        <v>#REF!</v>
      </c>
      <c r="AY4" t="e">
        <f t="shared" ref="AY4:AY36" si="43">1/AX4</f>
        <v>#REF!</v>
      </c>
      <c r="AZ4" s="1" t="e">
        <f t="shared" si="20"/>
        <v>#REF!</v>
      </c>
      <c r="BB4" t="e">
        <f t="shared" si="21"/>
        <v>#REF!</v>
      </c>
      <c r="BC4" t="e">
        <f>BC3+BB4</f>
        <v>#REF!</v>
      </c>
      <c r="BD4" t="e">
        <f t="shared" ref="BD4:BD36" si="44">BB4/$F4</f>
        <v>#REF!</v>
      </c>
      <c r="BE4" t="e">
        <f t="shared" si="22"/>
        <v>#REF!</v>
      </c>
      <c r="BF4" t="e">
        <f t="shared" ref="BF4:BF36" si="45">1/BE4</f>
        <v>#REF!</v>
      </c>
      <c r="BG4" s="1" t="e">
        <f t="shared" si="23"/>
        <v>#REF!</v>
      </c>
      <c r="BI4" t="e">
        <f t="shared" si="24"/>
        <v>#REF!</v>
      </c>
      <c r="BJ4" t="e">
        <f>BJ3+BI4</f>
        <v>#REF!</v>
      </c>
      <c r="BK4" t="e">
        <f t="shared" ref="BK4:BK36" si="46">BI4/$F4</f>
        <v>#REF!</v>
      </c>
      <c r="BL4" t="e">
        <f t="shared" si="25"/>
        <v>#REF!</v>
      </c>
      <c r="BM4" t="e">
        <f t="shared" ref="BM4:BM36" si="47">1/BL4</f>
        <v>#REF!</v>
      </c>
      <c r="BN4" s="1" t="e">
        <f t="shared" si="26"/>
        <v>#REF!</v>
      </c>
      <c r="BP4" t="e">
        <f t="shared" si="27"/>
        <v>#REF!</v>
      </c>
      <c r="BQ4" t="e">
        <f>BQ3+BP4</f>
        <v>#REF!</v>
      </c>
      <c r="BR4" t="e">
        <f t="shared" ref="BR4:BR36" si="48">BP4/$F4</f>
        <v>#REF!</v>
      </c>
      <c r="BS4" t="e">
        <f t="shared" si="28"/>
        <v>#REF!</v>
      </c>
      <c r="BT4" t="e">
        <f t="shared" ref="BT4:BT36" si="49">1/BS4</f>
        <v>#REF!</v>
      </c>
      <c r="BU4" s="1" t="e">
        <f t="shared" si="29"/>
        <v>#REF!</v>
      </c>
    </row>
    <row r="5" spans="2:73" x14ac:dyDescent="0.35">
      <c r="B5" s="1">
        <f>Digitising!B5</f>
        <v>6.2</v>
      </c>
      <c r="C5">
        <f>Digitising!I5</f>
        <v>0.13</v>
      </c>
      <c r="D5">
        <f t="shared" si="30"/>
        <v>2.0000000000000004E-2</v>
      </c>
      <c r="E5" s="2">
        <f t="shared" si="31"/>
        <v>7.6923076923076916</v>
      </c>
      <c r="F5">
        <f t="shared" si="0"/>
        <v>2.5118864315095849E+18</v>
      </c>
      <c r="G5">
        <f t="shared" si="1"/>
        <v>5.0237728630191704E+16</v>
      </c>
      <c r="H5">
        <f t="shared" ref="H5:H36" si="50">H4+G5</f>
        <v>1.1727645212582458E+17</v>
      </c>
      <c r="I5" s="4">
        <f t="shared" si="2"/>
        <v>1.5252591103238943E-3</v>
      </c>
      <c r="J5" s="4"/>
      <c r="L5" t="e">
        <f t="shared" si="3"/>
        <v>#REF!</v>
      </c>
      <c r="M5" t="e">
        <f t="shared" ref="M5:M36" si="51">M4+L5</f>
        <v>#REF!</v>
      </c>
      <c r="N5" t="e">
        <f t="shared" si="32"/>
        <v>#REF!</v>
      </c>
      <c r="O5" t="e">
        <f t="shared" si="4"/>
        <v>#REF!</v>
      </c>
      <c r="P5" t="e">
        <f t="shared" si="33"/>
        <v>#REF!</v>
      </c>
      <c r="Q5" s="1" t="e">
        <f t="shared" si="5"/>
        <v>#REF!</v>
      </c>
      <c r="S5" t="e">
        <f t="shared" si="6"/>
        <v>#REF!</v>
      </c>
      <c r="T5" t="e">
        <f t="shared" ref="T5:T36" si="52">T4+S5</f>
        <v>#REF!</v>
      </c>
      <c r="U5" t="e">
        <f t="shared" si="34"/>
        <v>#REF!</v>
      </c>
      <c r="V5" t="e">
        <f t="shared" si="7"/>
        <v>#REF!</v>
      </c>
      <c r="W5" t="e">
        <f t="shared" si="35"/>
        <v>#REF!</v>
      </c>
      <c r="X5" s="1" t="e">
        <f t="shared" si="8"/>
        <v>#REF!</v>
      </c>
      <c r="Z5" t="e">
        <f t="shared" si="9"/>
        <v>#REF!</v>
      </c>
      <c r="AA5" t="e">
        <f t="shared" ref="AA5:AA36" si="53">AA4+Z5</f>
        <v>#REF!</v>
      </c>
      <c r="AB5" t="e">
        <f t="shared" si="36"/>
        <v>#REF!</v>
      </c>
      <c r="AC5" t="e">
        <f t="shared" si="10"/>
        <v>#REF!</v>
      </c>
      <c r="AD5" t="e">
        <f t="shared" si="37"/>
        <v>#REF!</v>
      </c>
      <c r="AE5" s="1" t="e">
        <f t="shared" si="11"/>
        <v>#REF!</v>
      </c>
      <c r="AG5" t="e">
        <f t="shared" si="12"/>
        <v>#REF!</v>
      </c>
      <c r="AH5" t="e">
        <f t="shared" ref="AH5:AH36" si="54">AH4+AG5</f>
        <v>#REF!</v>
      </c>
      <c r="AI5" t="e">
        <f t="shared" si="38"/>
        <v>#REF!</v>
      </c>
      <c r="AJ5" t="e">
        <f t="shared" si="13"/>
        <v>#REF!</v>
      </c>
      <c r="AK5" t="e">
        <f t="shared" si="39"/>
        <v>#REF!</v>
      </c>
      <c r="AL5" s="1" t="e">
        <f t="shared" si="14"/>
        <v>#REF!</v>
      </c>
      <c r="AN5" t="e">
        <f t="shared" si="15"/>
        <v>#REF!</v>
      </c>
      <c r="AO5" t="e">
        <f t="shared" ref="AO5:AO36" si="55">AO4+AN5</f>
        <v>#REF!</v>
      </c>
      <c r="AP5" t="e">
        <f t="shared" si="40"/>
        <v>#REF!</v>
      </c>
      <c r="AQ5" t="e">
        <f t="shared" si="16"/>
        <v>#REF!</v>
      </c>
      <c r="AR5" t="e">
        <f t="shared" si="41"/>
        <v>#REF!</v>
      </c>
      <c r="AS5" s="1" t="e">
        <f t="shared" si="17"/>
        <v>#REF!</v>
      </c>
      <c r="AU5" t="e">
        <f t="shared" si="18"/>
        <v>#REF!</v>
      </c>
      <c r="AV5" t="e">
        <f t="shared" ref="AV5:AV36" si="56">AV4+AU5</f>
        <v>#REF!</v>
      </c>
      <c r="AW5" t="e">
        <f t="shared" si="42"/>
        <v>#REF!</v>
      </c>
      <c r="AX5" t="e">
        <f t="shared" si="19"/>
        <v>#REF!</v>
      </c>
      <c r="AY5" t="e">
        <f t="shared" si="43"/>
        <v>#REF!</v>
      </c>
      <c r="AZ5" s="1" t="e">
        <f t="shared" si="20"/>
        <v>#REF!</v>
      </c>
      <c r="BB5" t="e">
        <f t="shared" si="21"/>
        <v>#REF!</v>
      </c>
      <c r="BC5" t="e">
        <f t="shared" ref="BC5:BC36" si="57">BC4+BB5</f>
        <v>#REF!</v>
      </c>
      <c r="BD5" t="e">
        <f t="shared" si="44"/>
        <v>#REF!</v>
      </c>
      <c r="BE5" t="e">
        <f t="shared" si="22"/>
        <v>#REF!</v>
      </c>
      <c r="BF5" t="e">
        <f t="shared" si="45"/>
        <v>#REF!</v>
      </c>
      <c r="BG5" s="1" t="e">
        <f t="shared" si="23"/>
        <v>#REF!</v>
      </c>
      <c r="BI5" t="e">
        <f t="shared" si="24"/>
        <v>#REF!</v>
      </c>
      <c r="BJ5" t="e">
        <f t="shared" ref="BJ5:BJ36" si="58">BJ4+BI5</f>
        <v>#REF!</v>
      </c>
      <c r="BK5" t="e">
        <f t="shared" si="46"/>
        <v>#REF!</v>
      </c>
      <c r="BL5" t="e">
        <f t="shared" si="25"/>
        <v>#REF!</v>
      </c>
      <c r="BM5" t="e">
        <f t="shared" si="47"/>
        <v>#REF!</v>
      </c>
      <c r="BN5" s="1" t="e">
        <f t="shared" si="26"/>
        <v>#REF!</v>
      </c>
      <c r="BP5" t="e">
        <f t="shared" si="27"/>
        <v>#REF!</v>
      </c>
      <c r="BQ5" t="e">
        <f t="shared" ref="BQ5:BQ36" si="59">BQ4+BP5</f>
        <v>#REF!</v>
      </c>
      <c r="BR5" t="e">
        <f t="shared" si="48"/>
        <v>#REF!</v>
      </c>
      <c r="BS5" t="e">
        <f t="shared" si="28"/>
        <v>#REF!</v>
      </c>
      <c r="BT5" t="e">
        <f t="shared" si="49"/>
        <v>#REF!</v>
      </c>
      <c r="BU5" s="1" t="e">
        <f t="shared" si="29"/>
        <v>#REF!</v>
      </c>
    </row>
    <row r="6" spans="2:73" x14ac:dyDescent="0.35">
      <c r="B6" s="1">
        <f>Digitising!B6</f>
        <v>6.3</v>
      </c>
      <c r="C6">
        <f>Digitising!I6</f>
        <v>0.11</v>
      </c>
      <c r="D6">
        <f t="shared" si="30"/>
        <v>1.4999999999999999E-2</v>
      </c>
      <c r="E6" s="2">
        <f t="shared" si="31"/>
        <v>9.0909090909090917</v>
      </c>
      <c r="F6">
        <f t="shared" si="0"/>
        <v>3.5481338923357563E+18</v>
      </c>
      <c r="G6">
        <f t="shared" si="1"/>
        <v>5.3222008385036344E+16</v>
      </c>
      <c r="H6">
        <f t="shared" si="50"/>
        <v>1.7049846051086093E+17</v>
      </c>
      <c r="I6" s="4">
        <f t="shared" si="2"/>
        <v>2.2174471130093532E-3</v>
      </c>
      <c r="J6" s="4"/>
      <c r="L6" t="e">
        <f t="shared" si="3"/>
        <v>#REF!</v>
      </c>
      <c r="M6" t="e">
        <f t="shared" si="51"/>
        <v>#REF!</v>
      </c>
      <c r="N6" t="e">
        <f t="shared" si="32"/>
        <v>#REF!</v>
      </c>
      <c r="O6" t="e">
        <f t="shared" si="4"/>
        <v>#REF!</v>
      </c>
      <c r="P6" t="e">
        <f t="shared" si="33"/>
        <v>#REF!</v>
      </c>
      <c r="Q6" s="1" t="e">
        <f t="shared" si="5"/>
        <v>#REF!</v>
      </c>
      <c r="S6" t="e">
        <f t="shared" si="6"/>
        <v>#REF!</v>
      </c>
      <c r="T6" t="e">
        <f t="shared" si="52"/>
        <v>#REF!</v>
      </c>
      <c r="U6" t="e">
        <f t="shared" si="34"/>
        <v>#REF!</v>
      </c>
      <c r="V6" t="e">
        <f t="shared" si="7"/>
        <v>#REF!</v>
      </c>
      <c r="W6" t="e">
        <f t="shared" si="35"/>
        <v>#REF!</v>
      </c>
      <c r="X6" s="1" t="e">
        <f t="shared" si="8"/>
        <v>#REF!</v>
      </c>
      <c r="Z6" t="e">
        <f t="shared" si="9"/>
        <v>#REF!</v>
      </c>
      <c r="AA6" t="e">
        <f t="shared" si="53"/>
        <v>#REF!</v>
      </c>
      <c r="AB6" t="e">
        <f t="shared" si="36"/>
        <v>#REF!</v>
      </c>
      <c r="AC6" t="e">
        <f t="shared" si="10"/>
        <v>#REF!</v>
      </c>
      <c r="AD6" t="e">
        <f t="shared" si="37"/>
        <v>#REF!</v>
      </c>
      <c r="AE6" s="1" t="e">
        <f t="shared" si="11"/>
        <v>#REF!</v>
      </c>
      <c r="AG6" t="e">
        <f t="shared" si="12"/>
        <v>#REF!</v>
      </c>
      <c r="AH6" t="e">
        <f t="shared" si="54"/>
        <v>#REF!</v>
      </c>
      <c r="AI6" t="e">
        <f t="shared" si="38"/>
        <v>#REF!</v>
      </c>
      <c r="AJ6" t="e">
        <f t="shared" si="13"/>
        <v>#REF!</v>
      </c>
      <c r="AK6" t="e">
        <f t="shared" si="39"/>
        <v>#REF!</v>
      </c>
      <c r="AL6" s="1" t="e">
        <f t="shared" si="14"/>
        <v>#REF!</v>
      </c>
      <c r="AN6" t="e">
        <f t="shared" si="15"/>
        <v>#REF!</v>
      </c>
      <c r="AO6" t="e">
        <f t="shared" si="55"/>
        <v>#REF!</v>
      </c>
      <c r="AP6" t="e">
        <f t="shared" si="40"/>
        <v>#REF!</v>
      </c>
      <c r="AQ6" t="e">
        <f t="shared" si="16"/>
        <v>#REF!</v>
      </c>
      <c r="AR6" t="e">
        <f t="shared" si="41"/>
        <v>#REF!</v>
      </c>
      <c r="AS6" s="1" t="e">
        <f t="shared" si="17"/>
        <v>#REF!</v>
      </c>
      <c r="AU6" t="e">
        <f t="shared" si="18"/>
        <v>#REF!</v>
      </c>
      <c r="AV6" t="e">
        <f t="shared" si="56"/>
        <v>#REF!</v>
      </c>
      <c r="AW6" t="e">
        <f t="shared" si="42"/>
        <v>#REF!</v>
      </c>
      <c r="AX6" t="e">
        <f t="shared" si="19"/>
        <v>#REF!</v>
      </c>
      <c r="AY6" t="e">
        <f t="shared" si="43"/>
        <v>#REF!</v>
      </c>
      <c r="AZ6" s="1" t="e">
        <f t="shared" si="20"/>
        <v>#REF!</v>
      </c>
      <c r="BB6" t="e">
        <f t="shared" si="21"/>
        <v>#REF!</v>
      </c>
      <c r="BC6" t="e">
        <f t="shared" si="57"/>
        <v>#REF!</v>
      </c>
      <c r="BD6" t="e">
        <f t="shared" si="44"/>
        <v>#REF!</v>
      </c>
      <c r="BE6" t="e">
        <f t="shared" si="22"/>
        <v>#REF!</v>
      </c>
      <c r="BF6" t="e">
        <f t="shared" si="45"/>
        <v>#REF!</v>
      </c>
      <c r="BG6" s="1" t="e">
        <f t="shared" si="23"/>
        <v>#REF!</v>
      </c>
      <c r="BI6" t="e">
        <f t="shared" si="24"/>
        <v>#REF!</v>
      </c>
      <c r="BJ6" t="e">
        <f t="shared" si="58"/>
        <v>#REF!</v>
      </c>
      <c r="BK6" t="e">
        <f t="shared" si="46"/>
        <v>#REF!</v>
      </c>
      <c r="BL6" t="e">
        <f t="shared" si="25"/>
        <v>#REF!</v>
      </c>
      <c r="BM6" t="e">
        <f t="shared" si="47"/>
        <v>#REF!</v>
      </c>
      <c r="BN6" s="1" t="e">
        <f t="shared" si="26"/>
        <v>#REF!</v>
      </c>
      <c r="BP6" t="e">
        <f t="shared" si="27"/>
        <v>#REF!</v>
      </c>
      <c r="BQ6" t="e">
        <f t="shared" si="59"/>
        <v>#REF!</v>
      </c>
      <c r="BR6" t="e">
        <f t="shared" si="48"/>
        <v>#REF!</v>
      </c>
      <c r="BS6" t="e">
        <f t="shared" si="28"/>
        <v>#REF!</v>
      </c>
      <c r="BT6" t="e">
        <f t="shared" si="49"/>
        <v>#REF!</v>
      </c>
      <c r="BU6" s="1" t="e">
        <f t="shared" si="29"/>
        <v>#REF!</v>
      </c>
    </row>
    <row r="7" spans="2:73" x14ac:dyDescent="0.35">
      <c r="B7" s="1">
        <f>Digitising!B7</f>
        <v>6.4</v>
      </c>
      <c r="C7">
        <f>Digitising!I7</f>
        <v>9.5000000000000001E-2</v>
      </c>
      <c r="D7">
        <f t="shared" si="30"/>
        <v>1.1999999999999997E-2</v>
      </c>
      <c r="E7" s="2">
        <f t="shared" si="31"/>
        <v>10.526315789473685</v>
      </c>
      <c r="F7">
        <f t="shared" si="0"/>
        <v>5.0118723362727895E+18</v>
      </c>
      <c r="G7">
        <f t="shared" si="1"/>
        <v>6.0142468035273456E+16</v>
      </c>
      <c r="H7">
        <f t="shared" si="50"/>
        <v>2.306409285461344E+17</v>
      </c>
      <c r="I7" s="4">
        <f t="shared" si="2"/>
        <v>2.9996403463938806E-3</v>
      </c>
      <c r="J7" s="4"/>
      <c r="L7" t="e">
        <f t="shared" si="3"/>
        <v>#REF!</v>
      </c>
      <c r="M7" t="e">
        <f t="shared" si="51"/>
        <v>#REF!</v>
      </c>
      <c r="N7" t="e">
        <f t="shared" si="32"/>
        <v>#REF!</v>
      </c>
      <c r="O7" t="e">
        <f t="shared" si="4"/>
        <v>#REF!</v>
      </c>
      <c r="P7" t="e">
        <f t="shared" si="33"/>
        <v>#REF!</v>
      </c>
      <c r="Q7" s="1" t="e">
        <f t="shared" si="5"/>
        <v>#REF!</v>
      </c>
      <c r="S7" t="e">
        <f t="shared" si="6"/>
        <v>#REF!</v>
      </c>
      <c r="T7" t="e">
        <f t="shared" si="52"/>
        <v>#REF!</v>
      </c>
      <c r="U7" t="e">
        <f t="shared" si="34"/>
        <v>#REF!</v>
      </c>
      <c r="V7" t="e">
        <f t="shared" si="7"/>
        <v>#REF!</v>
      </c>
      <c r="W7" t="e">
        <f t="shared" si="35"/>
        <v>#REF!</v>
      </c>
      <c r="X7" s="1" t="e">
        <f t="shared" si="8"/>
        <v>#REF!</v>
      </c>
      <c r="Z7" t="e">
        <f t="shared" si="9"/>
        <v>#REF!</v>
      </c>
      <c r="AA7" t="e">
        <f t="shared" si="53"/>
        <v>#REF!</v>
      </c>
      <c r="AB7" t="e">
        <f t="shared" si="36"/>
        <v>#REF!</v>
      </c>
      <c r="AC7" t="e">
        <f t="shared" si="10"/>
        <v>#REF!</v>
      </c>
      <c r="AD7" t="e">
        <f t="shared" si="37"/>
        <v>#REF!</v>
      </c>
      <c r="AE7" s="1" t="e">
        <f t="shared" si="11"/>
        <v>#REF!</v>
      </c>
      <c r="AG7" t="e">
        <f t="shared" si="12"/>
        <v>#REF!</v>
      </c>
      <c r="AH7" t="e">
        <f t="shared" si="54"/>
        <v>#REF!</v>
      </c>
      <c r="AI7" t="e">
        <f t="shared" si="38"/>
        <v>#REF!</v>
      </c>
      <c r="AJ7" t="e">
        <f t="shared" si="13"/>
        <v>#REF!</v>
      </c>
      <c r="AK7" t="e">
        <f t="shared" si="39"/>
        <v>#REF!</v>
      </c>
      <c r="AL7" s="1" t="e">
        <f t="shared" si="14"/>
        <v>#REF!</v>
      </c>
      <c r="AN7" t="e">
        <f t="shared" si="15"/>
        <v>#REF!</v>
      </c>
      <c r="AO7" t="e">
        <f t="shared" si="55"/>
        <v>#REF!</v>
      </c>
      <c r="AP7" t="e">
        <f t="shared" si="40"/>
        <v>#REF!</v>
      </c>
      <c r="AQ7" t="e">
        <f t="shared" si="16"/>
        <v>#REF!</v>
      </c>
      <c r="AR7" t="e">
        <f t="shared" si="41"/>
        <v>#REF!</v>
      </c>
      <c r="AS7" s="1" t="e">
        <f t="shared" si="17"/>
        <v>#REF!</v>
      </c>
      <c r="AU7" t="e">
        <f t="shared" si="18"/>
        <v>#REF!</v>
      </c>
      <c r="AV7" t="e">
        <f t="shared" si="56"/>
        <v>#REF!</v>
      </c>
      <c r="AW7" t="e">
        <f t="shared" si="42"/>
        <v>#REF!</v>
      </c>
      <c r="AX7" t="e">
        <f t="shared" si="19"/>
        <v>#REF!</v>
      </c>
      <c r="AY7" t="e">
        <f t="shared" si="43"/>
        <v>#REF!</v>
      </c>
      <c r="AZ7" s="1" t="e">
        <f t="shared" si="20"/>
        <v>#REF!</v>
      </c>
      <c r="BB7" t="e">
        <f t="shared" si="21"/>
        <v>#REF!</v>
      </c>
      <c r="BC7" t="e">
        <f t="shared" si="57"/>
        <v>#REF!</v>
      </c>
      <c r="BD7" t="e">
        <f t="shared" si="44"/>
        <v>#REF!</v>
      </c>
      <c r="BE7" t="e">
        <f t="shared" si="22"/>
        <v>#REF!</v>
      </c>
      <c r="BF7" t="e">
        <f t="shared" si="45"/>
        <v>#REF!</v>
      </c>
      <c r="BG7" s="1" t="e">
        <f t="shared" si="23"/>
        <v>#REF!</v>
      </c>
      <c r="BI7" t="e">
        <f t="shared" si="24"/>
        <v>#REF!</v>
      </c>
      <c r="BJ7" t="e">
        <f t="shared" si="58"/>
        <v>#REF!</v>
      </c>
      <c r="BK7" t="e">
        <f t="shared" si="46"/>
        <v>#REF!</v>
      </c>
      <c r="BL7" t="e">
        <f t="shared" si="25"/>
        <v>#REF!</v>
      </c>
      <c r="BM7" t="e">
        <f t="shared" si="47"/>
        <v>#REF!</v>
      </c>
      <c r="BN7" s="1" t="e">
        <f t="shared" si="26"/>
        <v>#REF!</v>
      </c>
      <c r="BP7" t="e">
        <f t="shared" si="27"/>
        <v>#REF!</v>
      </c>
      <c r="BQ7" t="e">
        <f t="shared" si="59"/>
        <v>#REF!</v>
      </c>
      <c r="BR7" t="e">
        <f t="shared" si="48"/>
        <v>#REF!</v>
      </c>
      <c r="BS7" t="e">
        <f t="shared" si="28"/>
        <v>#REF!</v>
      </c>
      <c r="BT7" t="e">
        <f t="shared" si="49"/>
        <v>#REF!</v>
      </c>
      <c r="BU7" s="1" t="e">
        <f t="shared" si="29"/>
        <v>#REF!</v>
      </c>
    </row>
    <row r="8" spans="2:73" x14ac:dyDescent="0.35">
      <c r="B8" s="1">
        <f>Digitising!B8</f>
        <v>6.5</v>
      </c>
      <c r="C8">
        <f>Digitising!I8</f>
        <v>8.3000000000000004E-2</v>
      </c>
      <c r="D8">
        <f t="shared" si="30"/>
        <v>1.2999999999999998E-2</v>
      </c>
      <c r="E8" s="2">
        <f t="shared" si="31"/>
        <v>12.048192771084336</v>
      </c>
      <c r="F8">
        <f t="shared" si="0"/>
        <v>7.0794578438414121E+18</v>
      </c>
      <c r="G8">
        <f t="shared" si="1"/>
        <v>9.2032951969938336E+16</v>
      </c>
      <c r="H8">
        <f t="shared" si="50"/>
        <v>3.226738805160727E+17</v>
      </c>
      <c r="I8" s="4">
        <f t="shared" si="2"/>
        <v>4.196590764808176E-3</v>
      </c>
      <c r="J8" s="4"/>
      <c r="L8" t="e">
        <f t="shared" si="3"/>
        <v>#REF!</v>
      </c>
      <c r="M8" t="e">
        <f t="shared" si="51"/>
        <v>#REF!</v>
      </c>
      <c r="N8" t="e">
        <f t="shared" si="32"/>
        <v>#REF!</v>
      </c>
      <c r="O8" t="e">
        <f t="shared" si="4"/>
        <v>#REF!</v>
      </c>
      <c r="P8" t="e">
        <f t="shared" si="33"/>
        <v>#REF!</v>
      </c>
      <c r="Q8" s="1" t="e">
        <f t="shared" si="5"/>
        <v>#REF!</v>
      </c>
      <c r="S8" t="e">
        <f t="shared" si="6"/>
        <v>#REF!</v>
      </c>
      <c r="T8" t="e">
        <f t="shared" si="52"/>
        <v>#REF!</v>
      </c>
      <c r="U8" t="e">
        <f t="shared" si="34"/>
        <v>#REF!</v>
      </c>
      <c r="V8" t="e">
        <f t="shared" si="7"/>
        <v>#REF!</v>
      </c>
      <c r="W8" t="e">
        <f t="shared" si="35"/>
        <v>#REF!</v>
      </c>
      <c r="X8" s="1" t="e">
        <f t="shared" si="8"/>
        <v>#REF!</v>
      </c>
      <c r="Z8" t="e">
        <f t="shared" si="9"/>
        <v>#REF!</v>
      </c>
      <c r="AA8" t="e">
        <f t="shared" si="53"/>
        <v>#REF!</v>
      </c>
      <c r="AB8" t="e">
        <f t="shared" si="36"/>
        <v>#REF!</v>
      </c>
      <c r="AC8" t="e">
        <f t="shared" si="10"/>
        <v>#REF!</v>
      </c>
      <c r="AD8" t="e">
        <f t="shared" si="37"/>
        <v>#REF!</v>
      </c>
      <c r="AE8" s="1" t="e">
        <f t="shared" si="11"/>
        <v>#REF!</v>
      </c>
      <c r="AG8" t="e">
        <f t="shared" si="12"/>
        <v>#REF!</v>
      </c>
      <c r="AH8" t="e">
        <f t="shared" si="54"/>
        <v>#REF!</v>
      </c>
      <c r="AI8" t="e">
        <f t="shared" si="38"/>
        <v>#REF!</v>
      </c>
      <c r="AJ8" t="e">
        <f t="shared" si="13"/>
        <v>#REF!</v>
      </c>
      <c r="AK8" t="e">
        <f t="shared" si="39"/>
        <v>#REF!</v>
      </c>
      <c r="AL8" s="1" t="e">
        <f t="shared" si="14"/>
        <v>#REF!</v>
      </c>
      <c r="AN8" t="e">
        <f t="shared" si="15"/>
        <v>#REF!</v>
      </c>
      <c r="AO8" t="e">
        <f t="shared" si="55"/>
        <v>#REF!</v>
      </c>
      <c r="AP8" t="e">
        <f t="shared" si="40"/>
        <v>#REF!</v>
      </c>
      <c r="AQ8" t="e">
        <f t="shared" si="16"/>
        <v>#REF!</v>
      </c>
      <c r="AR8" t="e">
        <f t="shared" si="41"/>
        <v>#REF!</v>
      </c>
      <c r="AS8" s="1" t="e">
        <f t="shared" si="17"/>
        <v>#REF!</v>
      </c>
      <c r="AU8" t="e">
        <f t="shared" si="18"/>
        <v>#REF!</v>
      </c>
      <c r="AV8" t="e">
        <f t="shared" si="56"/>
        <v>#REF!</v>
      </c>
      <c r="AW8" t="e">
        <f t="shared" si="42"/>
        <v>#REF!</v>
      </c>
      <c r="AX8" t="e">
        <f t="shared" si="19"/>
        <v>#REF!</v>
      </c>
      <c r="AY8" t="e">
        <f t="shared" si="43"/>
        <v>#REF!</v>
      </c>
      <c r="AZ8" s="1" t="e">
        <f t="shared" si="20"/>
        <v>#REF!</v>
      </c>
      <c r="BB8" t="e">
        <f t="shared" si="21"/>
        <v>#REF!</v>
      </c>
      <c r="BC8" t="e">
        <f t="shared" si="57"/>
        <v>#REF!</v>
      </c>
      <c r="BD8" t="e">
        <f t="shared" si="44"/>
        <v>#REF!</v>
      </c>
      <c r="BE8" t="e">
        <f t="shared" si="22"/>
        <v>#REF!</v>
      </c>
      <c r="BF8" t="e">
        <f t="shared" si="45"/>
        <v>#REF!</v>
      </c>
      <c r="BG8" s="1" t="e">
        <f t="shared" si="23"/>
        <v>#REF!</v>
      </c>
      <c r="BI8" t="e">
        <f t="shared" si="24"/>
        <v>#REF!</v>
      </c>
      <c r="BJ8" t="e">
        <f t="shared" si="58"/>
        <v>#REF!</v>
      </c>
      <c r="BK8" t="e">
        <f t="shared" si="46"/>
        <v>#REF!</v>
      </c>
      <c r="BL8" t="e">
        <f t="shared" si="25"/>
        <v>#REF!</v>
      </c>
      <c r="BM8" t="e">
        <f t="shared" si="47"/>
        <v>#REF!</v>
      </c>
      <c r="BN8" s="1" t="e">
        <f t="shared" si="26"/>
        <v>#REF!</v>
      </c>
      <c r="BP8" t="e">
        <f t="shared" si="27"/>
        <v>#REF!</v>
      </c>
      <c r="BQ8" t="e">
        <f t="shared" si="59"/>
        <v>#REF!</v>
      </c>
      <c r="BR8" t="e">
        <f t="shared" si="48"/>
        <v>#REF!</v>
      </c>
      <c r="BS8" t="e">
        <f t="shared" si="28"/>
        <v>#REF!</v>
      </c>
      <c r="BT8" t="e">
        <f t="shared" si="49"/>
        <v>#REF!</v>
      </c>
      <c r="BU8" s="1" t="e">
        <f t="shared" si="29"/>
        <v>#REF!</v>
      </c>
    </row>
    <row r="9" spans="2:73" x14ac:dyDescent="0.35">
      <c r="B9" s="1">
        <f>Digitising!B9</f>
        <v>6.6</v>
      </c>
      <c r="C9">
        <f>Digitising!I9</f>
        <v>7.0000000000000007E-2</v>
      </c>
      <c r="D9">
        <f t="shared" si="30"/>
        <v>9.000000000000008E-3</v>
      </c>
      <c r="E9" s="2">
        <f t="shared" si="31"/>
        <v>14.285714285714285</v>
      </c>
      <c r="F9">
        <f t="shared" si="0"/>
        <v>1E+19</v>
      </c>
      <c r="G9">
        <f t="shared" si="1"/>
        <v>9.000000000000008E+16</v>
      </c>
      <c r="H9">
        <f t="shared" si="50"/>
        <v>4.1267388051607277E+17</v>
      </c>
      <c r="I9" s="4">
        <f t="shared" si="2"/>
        <v>5.3671012760050148E-3</v>
      </c>
      <c r="J9" s="4"/>
      <c r="L9" t="e">
        <f t="shared" si="3"/>
        <v>#REF!</v>
      </c>
      <c r="M9" t="e">
        <f t="shared" si="51"/>
        <v>#REF!</v>
      </c>
      <c r="N9" t="e">
        <f t="shared" si="32"/>
        <v>#REF!</v>
      </c>
      <c r="O9" t="e">
        <f t="shared" si="4"/>
        <v>#REF!</v>
      </c>
      <c r="P9" t="e">
        <f t="shared" si="33"/>
        <v>#REF!</v>
      </c>
      <c r="Q9" s="1" t="e">
        <f t="shared" si="5"/>
        <v>#REF!</v>
      </c>
      <c r="S9" t="e">
        <f t="shared" si="6"/>
        <v>#REF!</v>
      </c>
      <c r="T9" t="e">
        <f t="shared" si="52"/>
        <v>#REF!</v>
      </c>
      <c r="U9" t="e">
        <f t="shared" si="34"/>
        <v>#REF!</v>
      </c>
      <c r="V9" t="e">
        <f t="shared" si="7"/>
        <v>#REF!</v>
      </c>
      <c r="W9" t="e">
        <f t="shared" si="35"/>
        <v>#REF!</v>
      </c>
      <c r="X9" s="1" t="e">
        <f t="shared" si="8"/>
        <v>#REF!</v>
      </c>
      <c r="Z9" t="e">
        <f t="shared" si="9"/>
        <v>#REF!</v>
      </c>
      <c r="AA9" t="e">
        <f t="shared" si="53"/>
        <v>#REF!</v>
      </c>
      <c r="AB9" t="e">
        <f t="shared" si="36"/>
        <v>#REF!</v>
      </c>
      <c r="AC9" t="e">
        <f t="shared" si="10"/>
        <v>#REF!</v>
      </c>
      <c r="AD9" t="e">
        <f t="shared" si="37"/>
        <v>#REF!</v>
      </c>
      <c r="AE9" s="1" t="e">
        <f t="shared" si="11"/>
        <v>#REF!</v>
      </c>
      <c r="AG9" t="e">
        <f t="shared" si="12"/>
        <v>#REF!</v>
      </c>
      <c r="AH9" t="e">
        <f t="shared" si="54"/>
        <v>#REF!</v>
      </c>
      <c r="AI9" t="e">
        <f t="shared" si="38"/>
        <v>#REF!</v>
      </c>
      <c r="AJ9" t="e">
        <f t="shared" si="13"/>
        <v>#REF!</v>
      </c>
      <c r="AK9" t="e">
        <f t="shared" si="39"/>
        <v>#REF!</v>
      </c>
      <c r="AL9" s="1" t="e">
        <f t="shared" si="14"/>
        <v>#REF!</v>
      </c>
      <c r="AN9" t="e">
        <f t="shared" si="15"/>
        <v>#REF!</v>
      </c>
      <c r="AO9" t="e">
        <f t="shared" si="55"/>
        <v>#REF!</v>
      </c>
      <c r="AP9" t="e">
        <f t="shared" si="40"/>
        <v>#REF!</v>
      </c>
      <c r="AQ9" t="e">
        <f t="shared" si="16"/>
        <v>#REF!</v>
      </c>
      <c r="AR9" t="e">
        <f t="shared" si="41"/>
        <v>#REF!</v>
      </c>
      <c r="AS9" s="1" t="e">
        <f t="shared" si="17"/>
        <v>#REF!</v>
      </c>
      <c r="AU9" t="e">
        <f t="shared" si="18"/>
        <v>#REF!</v>
      </c>
      <c r="AV9" t="e">
        <f t="shared" si="56"/>
        <v>#REF!</v>
      </c>
      <c r="AW9" t="e">
        <f t="shared" si="42"/>
        <v>#REF!</v>
      </c>
      <c r="AX9" t="e">
        <f t="shared" si="19"/>
        <v>#REF!</v>
      </c>
      <c r="AY9" t="e">
        <f t="shared" si="43"/>
        <v>#REF!</v>
      </c>
      <c r="AZ9" s="1" t="e">
        <f t="shared" si="20"/>
        <v>#REF!</v>
      </c>
      <c r="BB9" t="e">
        <f t="shared" si="21"/>
        <v>#REF!</v>
      </c>
      <c r="BC9" t="e">
        <f t="shared" si="57"/>
        <v>#REF!</v>
      </c>
      <c r="BD9" t="e">
        <f t="shared" si="44"/>
        <v>#REF!</v>
      </c>
      <c r="BE9" t="e">
        <f t="shared" si="22"/>
        <v>#REF!</v>
      </c>
      <c r="BF9" t="e">
        <f t="shared" si="45"/>
        <v>#REF!</v>
      </c>
      <c r="BG9" s="1" t="e">
        <f t="shared" si="23"/>
        <v>#REF!</v>
      </c>
      <c r="BI9" t="e">
        <f t="shared" si="24"/>
        <v>#REF!</v>
      </c>
      <c r="BJ9" t="e">
        <f t="shared" si="58"/>
        <v>#REF!</v>
      </c>
      <c r="BK9" t="e">
        <f t="shared" si="46"/>
        <v>#REF!</v>
      </c>
      <c r="BL9" t="e">
        <f t="shared" si="25"/>
        <v>#REF!</v>
      </c>
      <c r="BM9" t="e">
        <f t="shared" si="47"/>
        <v>#REF!</v>
      </c>
      <c r="BN9" s="1" t="e">
        <f t="shared" si="26"/>
        <v>#REF!</v>
      </c>
      <c r="BP9" t="e">
        <f t="shared" si="27"/>
        <v>#REF!</v>
      </c>
      <c r="BQ9" t="e">
        <f t="shared" si="59"/>
        <v>#REF!</v>
      </c>
      <c r="BR9" t="e">
        <f t="shared" si="48"/>
        <v>#REF!</v>
      </c>
      <c r="BS9" t="e">
        <f t="shared" si="28"/>
        <v>#REF!</v>
      </c>
      <c r="BT9" t="e">
        <f t="shared" si="49"/>
        <v>#REF!</v>
      </c>
      <c r="BU9" s="1" t="e">
        <f t="shared" si="29"/>
        <v>#REF!</v>
      </c>
    </row>
    <row r="10" spans="2:73" x14ac:dyDescent="0.35">
      <c r="B10" s="1">
        <f>Digitising!B10</f>
        <v>6.7</v>
      </c>
      <c r="C10">
        <f>Digitising!I10</f>
        <v>6.0999999999999999E-2</v>
      </c>
      <c r="D10">
        <f t="shared" si="30"/>
        <v>8.0000000000000002E-3</v>
      </c>
      <c r="E10" s="2">
        <f t="shared" si="31"/>
        <v>16.393442622950818</v>
      </c>
      <c r="F10">
        <f t="shared" si="0"/>
        <v>1.4125375446227569E+19</v>
      </c>
      <c r="G10">
        <f t="shared" si="1"/>
        <v>1.1300300356982054E+17</v>
      </c>
      <c r="H10">
        <f t="shared" si="50"/>
        <v>5.2567688408589331E+17</v>
      </c>
      <c r="I10" s="4">
        <f t="shared" si="2"/>
        <v>6.836781314619335E-3</v>
      </c>
      <c r="J10" s="4"/>
      <c r="L10" t="e">
        <f t="shared" si="3"/>
        <v>#REF!</v>
      </c>
      <c r="M10" t="e">
        <f t="shared" si="51"/>
        <v>#REF!</v>
      </c>
      <c r="N10" t="e">
        <f t="shared" si="32"/>
        <v>#REF!</v>
      </c>
      <c r="O10" t="e">
        <f t="shared" si="4"/>
        <v>#REF!</v>
      </c>
      <c r="P10" t="e">
        <f t="shared" si="33"/>
        <v>#REF!</v>
      </c>
      <c r="Q10" s="1" t="e">
        <f t="shared" si="5"/>
        <v>#REF!</v>
      </c>
      <c r="S10" t="e">
        <f t="shared" si="6"/>
        <v>#REF!</v>
      </c>
      <c r="T10" t="e">
        <f t="shared" si="52"/>
        <v>#REF!</v>
      </c>
      <c r="U10" t="e">
        <f t="shared" si="34"/>
        <v>#REF!</v>
      </c>
      <c r="V10" t="e">
        <f t="shared" si="7"/>
        <v>#REF!</v>
      </c>
      <c r="W10" t="e">
        <f t="shared" si="35"/>
        <v>#REF!</v>
      </c>
      <c r="X10" s="1" t="e">
        <f t="shared" si="8"/>
        <v>#REF!</v>
      </c>
      <c r="Z10" t="e">
        <f t="shared" si="9"/>
        <v>#REF!</v>
      </c>
      <c r="AA10" t="e">
        <f t="shared" si="53"/>
        <v>#REF!</v>
      </c>
      <c r="AB10" t="e">
        <f t="shared" si="36"/>
        <v>#REF!</v>
      </c>
      <c r="AC10" t="e">
        <f t="shared" si="10"/>
        <v>#REF!</v>
      </c>
      <c r="AD10" t="e">
        <f t="shared" si="37"/>
        <v>#REF!</v>
      </c>
      <c r="AE10" s="1" t="e">
        <f t="shared" si="11"/>
        <v>#REF!</v>
      </c>
      <c r="AG10" t="e">
        <f t="shared" si="12"/>
        <v>#REF!</v>
      </c>
      <c r="AH10" t="e">
        <f t="shared" si="54"/>
        <v>#REF!</v>
      </c>
      <c r="AI10" t="e">
        <f t="shared" si="38"/>
        <v>#REF!</v>
      </c>
      <c r="AJ10" t="e">
        <f t="shared" si="13"/>
        <v>#REF!</v>
      </c>
      <c r="AK10" t="e">
        <f t="shared" si="39"/>
        <v>#REF!</v>
      </c>
      <c r="AL10" s="1" t="e">
        <f t="shared" si="14"/>
        <v>#REF!</v>
      </c>
      <c r="AN10" t="e">
        <f t="shared" si="15"/>
        <v>#REF!</v>
      </c>
      <c r="AO10" t="e">
        <f t="shared" si="55"/>
        <v>#REF!</v>
      </c>
      <c r="AP10" t="e">
        <f t="shared" si="40"/>
        <v>#REF!</v>
      </c>
      <c r="AQ10" t="e">
        <f t="shared" si="16"/>
        <v>#REF!</v>
      </c>
      <c r="AR10" t="e">
        <f t="shared" si="41"/>
        <v>#REF!</v>
      </c>
      <c r="AS10" s="1" t="e">
        <f t="shared" si="17"/>
        <v>#REF!</v>
      </c>
      <c r="AU10" t="e">
        <f t="shared" si="18"/>
        <v>#REF!</v>
      </c>
      <c r="AV10" t="e">
        <f t="shared" si="56"/>
        <v>#REF!</v>
      </c>
      <c r="AW10" t="e">
        <f t="shared" si="42"/>
        <v>#REF!</v>
      </c>
      <c r="AX10" t="e">
        <f t="shared" si="19"/>
        <v>#REF!</v>
      </c>
      <c r="AY10" t="e">
        <f t="shared" si="43"/>
        <v>#REF!</v>
      </c>
      <c r="AZ10" s="1" t="e">
        <f t="shared" si="20"/>
        <v>#REF!</v>
      </c>
      <c r="BB10" t="e">
        <f t="shared" si="21"/>
        <v>#REF!</v>
      </c>
      <c r="BC10" t="e">
        <f t="shared" si="57"/>
        <v>#REF!</v>
      </c>
      <c r="BD10" t="e">
        <f t="shared" si="44"/>
        <v>#REF!</v>
      </c>
      <c r="BE10" t="e">
        <f t="shared" si="22"/>
        <v>#REF!</v>
      </c>
      <c r="BF10" t="e">
        <f t="shared" si="45"/>
        <v>#REF!</v>
      </c>
      <c r="BG10" s="1" t="e">
        <f t="shared" si="23"/>
        <v>#REF!</v>
      </c>
      <c r="BI10" t="e">
        <f t="shared" si="24"/>
        <v>#REF!</v>
      </c>
      <c r="BJ10" t="e">
        <f t="shared" si="58"/>
        <v>#REF!</v>
      </c>
      <c r="BK10" t="e">
        <f t="shared" si="46"/>
        <v>#REF!</v>
      </c>
      <c r="BL10" t="e">
        <f t="shared" si="25"/>
        <v>#REF!</v>
      </c>
      <c r="BM10" t="e">
        <f t="shared" si="47"/>
        <v>#REF!</v>
      </c>
      <c r="BN10" s="1" t="e">
        <f t="shared" si="26"/>
        <v>#REF!</v>
      </c>
      <c r="BP10" t="e">
        <f t="shared" si="27"/>
        <v>#REF!</v>
      </c>
      <c r="BQ10" t="e">
        <f t="shared" si="59"/>
        <v>#REF!</v>
      </c>
      <c r="BR10" t="e">
        <f t="shared" si="48"/>
        <v>#REF!</v>
      </c>
      <c r="BS10" t="e">
        <f t="shared" si="28"/>
        <v>#REF!</v>
      </c>
      <c r="BT10" t="e">
        <f t="shared" si="49"/>
        <v>#REF!</v>
      </c>
      <c r="BU10" s="1" t="e">
        <f t="shared" si="29"/>
        <v>#REF!</v>
      </c>
    </row>
    <row r="11" spans="2:73" x14ac:dyDescent="0.35">
      <c r="B11" s="1">
        <f>Digitising!B11</f>
        <v>6.8</v>
      </c>
      <c r="C11">
        <f>Digitising!I11</f>
        <v>5.2999999999999999E-2</v>
      </c>
      <c r="D11">
        <f t="shared" si="30"/>
        <v>8.0000000000000002E-3</v>
      </c>
      <c r="E11" s="2">
        <f t="shared" si="31"/>
        <v>18.867924528301888</v>
      </c>
      <c r="F11">
        <f t="shared" si="0"/>
        <v>1.9952623149688803E+19</v>
      </c>
      <c r="G11">
        <f t="shared" si="1"/>
        <v>1.5962098519751043E+17</v>
      </c>
      <c r="H11">
        <f t="shared" si="50"/>
        <v>6.8529786928340378E+17</v>
      </c>
      <c r="I11" s="4">
        <f t="shared" si="2"/>
        <v>8.9127595477446787E-3</v>
      </c>
      <c r="J11" s="4"/>
      <c r="L11" t="e">
        <f t="shared" si="3"/>
        <v>#REF!</v>
      </c>
      <c r="M11" t="e">
        <f t="shared" si="51"/>
        <v>#REF!</v>
      </c>
      <c r="N11" t="e">
        <f t="shared" si="32"/>
        <v>#REF!</v>
      </c>
      <c r="O11" t="e">
        <f t="shared" si="4"/>
        <v>#REF!</v>
      </c>
      <c r="P11" t="e">
        <f t="shared" si="33"/>
        <v>#REF!</v>
      </c>
      <c r="Q11" s="1" t="e">
        <f t="shared" si="5"/>
        <v>#REF!</v>
      </c>
      <c r="S11" t="e">
        <f t="shared" si="6"/>
        <v>#REF!</v>
      </c>
      <c r="T11" t="e">
        <f t="shared" si="52"/>
        <v>#REF!</v>
      </c>
      <c r="U11" t="e">
        <f t="shared" si="34"/>
        <v>#REF!</v>
      </c>
      <c r="V11" t="e">
        <f t="shared" si="7"/>
        <v>#REF!</v>
      </c>
      <c r="W11" t="e">
        <f t="shared" si="35"/>
        <v>#REF!</v>
      </c>
      <c r="X11" s="1" t="e">
        <f t="shared" si="8"/>
        <v>#REF!</v>
      </c>
      <c r="Z11" t="e">
        <f t="shared" si="9"/>
        <v>#REF!</v>
      </c>
      <c r="AA11" t="e">
        <f t="shared" si="53"/>
        <v>#REF!</v>
      </c>
      <c r="AB11" t="e">
        <f t="shared" si="36"/>
        <v>#REF!</v>
      </c>
      <c r="AC11" t="e">
        <f t="shared" si="10"/>
        <v>#REF!</v>
      </c>
      <c r="AD11" t="e">
        <f t="shared" si="37"/>
        <v>#REF!</v>
      </c>
      <c r="AE11" s="1" t="e">
        <f t="shared" si="11"/>
        <v>#REF!</v>
      </c>
      <c r="AG11" t="e">
        <f t="shared" si="12"/>
        <v>#REF!</v>
      </c>
      <c r="AH11" t="e">
        <f t="shared" si="54"/>
        <v>#REF!</v>
      </c>
      <c r="AI11" t="e">
        <f t="shared" si="38"/>
        <v>#REF!</v>
      </c>
      <c r="AJ11" t="e">
        <f t="shared" si="13"/>
        <v>#REF!</v>
      </c>
      <c r="AK11" t="e">
        <f t="shared" si="39"/>
        <v>#REF!</v>
      </c>
      <c r="AL11" s="1" t="e">
        <f t="shared" si="14"/>
        <v>#REF!</v>
      </c>
      <c r="AN11" t="e">
        <f t="shared" si="15"/>
        <v>#REF!</v>
      </c>
      <c r="AO11" t="e">
        <f t="shared" si="55"/>
        <v>#REF!</v>
      </c>
      <c r="AP11" t="e">
        <f t="shared" si="40"/>
        <v>#REF!</v>
      </c>
      <c r="AQ11" t="e">
        <f t="shared" si="16"/>
        <v>#REF!</v>
      </c>
      <c r="AR11" t="e">
        <f t="shared" si="41"/>
        <v>#REF!</v>
      </c>
      <c r="AS11" s="1" t="e">
        <f t="shared" si="17"/>
        <v>#REF!</v>
      </c>
      <c r="AU11" t="e">
        <f t="shared" si="18"/>
        <v>#REF!</v>
      </c>
      <c r="AV11" t="e">
        <f t="shared" si="56"/>
        <v>#REF!</v>
      </c>
      <c r="AW11" t="e">
        <f t="shared" si="42"/>
        <v>#REF!</v>
      </c>
      <c r="AX11" t="e">
        <f t="shared" si="19"/>
        <v>#REF!</v>
      </c>
      <c r="AY11" t="e">
        <f t="shared" si="43"/>
        <v>#REF!</v>
      </c>
      <c r="AZ11" s="1" t="e">
        <f t="shared" si="20"/>
        <v>#REF!</v>
      </c>
      <c r="BB11" t="e">
        <f t="shared" si="21"/>
        <v>#REF!</v>
      </c>
      <c r="BC11" t="e">
        <f t="shared" si="57"/>
        <v>#REF!</v>
      </c>
      <c r="BD11" t="e">
        <f t="shared" si="44"/>
        <v>#REF!</v>
      </c>
      <c r="BE11" t="e">
        <f t="shared" si="22"/>
        <v>#REF!</v>
      </c>
      <c r="BF11" t="e">
        <f t="shared" si="45"/>
        <v>#REF!</v>
      </c>
      <c r="BG11" s="1" t="e">
        <f t="shared" si="23"/>
        <v>#REF!</v>
      </c>
      <c r="BI11" t="e">
        <f t="shared" si="24"/>
        <v>#REF!</v>
      </c>
      <c r="BJ11" t="e">
        <f t="shared" si="58"/>
        <v>#REF!</v>
      </c>
      <c r="BK11" t="e">
        <f t="shared" si="46"/>
        <v>#REF!</v>
      </c>
      <c r="BL11" t="e">
        <f t="shared" si="25"/>
        <v>#REF!</v>
      </c>
      <c r="BM11" t="e">
        <f t="shared" si="47"/>
        <v>#REF!</v>
      </c>
      <c r="BN11" s="1" t="e">
        <f t="shared" si="26"/>
        <v>#REF!</v>
      </c>
      <c r="BP11" t="e">
        <f t="shared" si="27"/>
        <v>#REF!</v>
      </c>
      <c r="BQ11" t="e">
        <f t="shared" si="59"/>
        <v>#REF!</v>
      </c>
      <c r="BR11" t="e">
        <f t="shared" si="48"/>
        <v>#REF!</v>
      </c>
      <c r="BS11" t="e">
        <f t="shared" si="28"/>
        <v>#REF!</v>
      </c>
      <c r="BT11" t="e">
        <f t="shared" si="49"/>
        <v>#REF!</v>
      </c>
      <c r="BU11" s="1" t="e">
        <f t="shared" si="29"/>
        <v>#REF!</v>
      </c>
    </row>
    <row r="12" spans="2:73" x14ac:dyDescent="0.35">
      <c r="B12" s="1">
        <f>Digitising!B12</f>
        <v>6.9</v>
      </c>
      <c r="C12">
        <f>Digitising!I12</f>
        <v>4.4999999999999998E-2</v>
      </c>
      <c r="D12">
        <f t="shared" si="30"/>
        <v>6.9999999999999993E-3</v>
      </c>
      <c r="E12" s="2">
        <f t="shared" si="31"/>
        <v>22.222222222222221</v>
      </c>
      <c r="F12">
        <f t="shared" si="0"/>
        <v>2.8183829312644907E+19</v>
      </c>
      <c r="G12">
        <f t="shared" si="1"/>
        <v>1.9728680518851434E+17</v>
      </c>
      <c r="H12">
        <f t="shared" si="50"/>
        <v>8.8258467447191808E+17</v>
      </c>
      <c r="I12" s="4">
        <f t="shared" si="2"/>
        <v>1.1478607094340223E-2</v>
      </c>
      <c r="J12" s="4"/>
      <c r="L12" t="e">
        <f t="shared" si="3"/>
        <v>#REF!</v>
      </c>
      <c r="M12" t="e">
        <f t="shared" si="51"/>
        <v>#REF!</v>
      </c>
      <c r="N12" t="e">
        <f t="shared" si="32"/>
        <v>#REF!</v>
      </c>
      <c r="O12" t="e">
        <f t="shared" si="4"/>
        <v>#REF!</v>
      </c>
      <c r="P12" t="e">
        <f t="shared" si="33"/>
        <v>#REF!</v>
      </c>
      <c r="Q12" s="1" t="e">
        <f t="shared" si="5"/>
        <v>#REF!</v>
      </c>
      <c r="S12" t="e">
        <f t="shared" si="6"/>
        <v>#REF!</v>
      </c>
      <c r="T12" t="e">
        <f t="shared" si="52"/>
        <v>#REF!</v>
      </c>
      <c r="U12" t="e">
        <f t="shared" si="34"/>
        <v>#REF!</v>
      </c>
      <c r="V12" t="e">
        <f t="shared" si="7"/>
        <v>#REF!</v>
      </c>
      <c r="W12" t="e">
        <f t="shared" si="35"/>
        <v>#REF!</v>
      </c>
      <c r="X12" s="1" t="e">
        <f t="shared" si="8"/>
        <v>#REF!</v>
      </c>
      <c r="Z12" t="e">
        <f t="shared" si="9"/>
        <v>#REF!</v>
      </c>
      <c r="AA12" t="e">
        <f t="shared" si="53"/>
        <v>#REF!</v>
      </c>
      <c r="AB12" t="e">
        <f t="shared" si="36"/>
        <v>#REF!</v>
      </c>
      <c r="AC12" t="e">
        <f t="shared" si="10"/>
        <v>#REF!</v>
      </c>
      <c r="AD12" t="e">
        <f t="shared" si="37"/>
        <v>#REF!</v>
      </c>
      <c r="AE12" s="1" t="e">
        <f t="shared" si="11"/>
        <v>#REF!</v>
      </c>
      <c r="AG12" t="e">
        <f t="shared" si="12"/>
        <v>#REF!</v>
      </c>
      <c r="AH12" t="e">
        <f t="shared" si="54"/>
        <v>#REF!</v>
      </c>
      <c r="AI12" t="e">
        <f t="shared" si="38"/>
        <v>#REF!</v>
      </c>
      <c r="AJ12" t="e">
        <f t="shared" si="13"/>
        <v>#REF!</v>
      </c>
      <c r="AK12" t="e">
        <f t="shared" si="39"/>
        <v>#REF!</v>
      </c>
      <c r="AL12" s="1" t="e">
        <f t="shared" si="14"/>
        <v>#REF!</v>
      </c>
      <c r="AN12" t="e">
        <f t="shared" si="15"/>
        <v>#REF!</v>
      </c>
      <c r="AO12" t="e">
        <f t="shared" si="55"/>
        <v>#REF!</v>
      </c>
      <c r="AP12" t="e">
        <f t="shared" si="40"/>
        <v>#REF!</v>
      </c>
      <c r="AQ12" t="e">
        <f t="shared" si="16"/>
        <v>#REF!</v>
      </c>
      <c r="AR12" t="e">
        <f t="shared" si="41"/>
        <v>#REF!</v>
      </c>
      <c r="AS12" s="1" t="e">
        <f t="shared" si="17"/>
        <v>#REF!</v>
      </c>
      <c r="AU12" t="e">
        <f t="shared" si="18"/>
        <v>#REF!</v>
      </c>
      <c r="AV12" t="e">
        <f t="shared" si="56"/>
        <v>#REF!</v>
      </c>
      <c r="AW12" t="e">
        <f t="shared" si="42"/>
        <v>#REF!</v>
      </c>
      <c r="AX12" t="e">
        <f t="shared" si="19"/>
        <v>#REF!</v>
      </c>
      <c r="AY12" t="e">
        <f t="shared" si="43"/>
        <v>#REF!</v>
      </c>
      <c r="AZ12" s="1" t="e">
        <f t="shared" si="20"/>
        <v>#REF!</v>
      </c>
      <c r="BB12" t="e">
        <f t="shared" si="21"/>
        <v>#REF!</v>
      </c>
      <c r="BC12" t="e">
        <f t="shared" si="57"/>
        <v>#REF!</v>
      </c>
      <c r="BD12" t="e">
        <f t="shared" si="44"/>
        <v>#REF!</v>
      </c>
      <c r="BE12" t="e">
        <f t="shared" si="22"/>
        <v>#REF!</v>
      </c>
      <c r="BF12" t="e">
        <f t="shared" si="45"/>
        <v>#REF!</v>
      </c>
      <c r="BG12" s="1" t="e">
        <f t="shared" si="23"/>
        <v>#REF!</v>
      </c>
      <c r="BI12" t="e">
        <f t="shared" si="24"/>
        <v>#REF!</v>
      </c>
      <c r="BJ12" t="e">
        <f t="shared" si="58"/>
        <v>#REF!</v>
      </c>
      <c r="BK12" t="e">
        <f t="shared" si="46"/>
        <v>#REF!</v>
      </c>
      <c r="BL12" t="e">
        <f t="shared" si="25"/>
        <v>#REF!</v>
      </c>
      <c r="BM12" t="e">
        <f t="shared" si="47"/>
        <v>#REF!</v>
      </c>
      <c r="BN12" s="1" t="e">
        <f t="shared" si="26"/>
        <v>#REF!</v>
      </c>
      <c r="BP12" t="e">
        <f t="shared" si="27"/>
        <v>#REF!</v>
      </c>
      <c r="BQ12" t="e">
        <f t="shared" si="59"/>
        <v>#REF!</v>
      </c>
      <c r="BR12" t="e">
        <f t="shared" si="48"/>
        <v>#REF!</v>
      </c>
      <c r="BS12" t="e">
        <f t="shared" si="28"/>
        <v>#REF!</v>
      </c>
      <c r="BT12" t="e">
        <f t="shared" si="49"/>
        <v>#REF!</v>
      </c>
      <c r="BU12" s="1" t="e">
        <f t="shared" si="29"/>
        <v>#REF!</v>
      </c>
    </row>
    <row r="13" spans="2:73" x14ac:dyDescent="0.35">
      <c r="B13" s="1">
        <f>Digitising!B13</f>
        <v>7</v>
      </c>
      <c r="C13">
        <f>Digitising!I13</f>
        <v>3.7999999999999999E-2</v>
      </c>
      <c r="D13">
        <f t="shared" si="30"/>
        <v>4.9999999999999975E-3</v>
      </c>
      <c r="E13" s="2">
        <f t="shared" si="31"/>
        <v>26.315789473684212</v>
      </c>
      <c r="F13">
        <f t="shared" si="0"/>
        <v>3.9810717055349907E+19</v>
      </c>
      <c r="G13">
        <f t="shared" si="1"/>
        <v>1.9905358527674944E+17</v>
      </c>
      <c r="H13">
        <f t="shared" si="50"/>
        <v>1.0816382597486675E+18</v>
      </c>
      <c r="I13" s="4">
        <f t="shared" si="2"/>
        <v>1.4067432803871906E-2</v>
      </c>
      <c r="J13" s="4"/>
      <c r="L13" t="e">
        <f t="shared" si="3"/>
        <v>#REF!</v>
      </c>
      <c r="M13" t="e">
        <f t="shared" si="51"/>
        <v>#REF!</v>
      </c>
      <c r="N13" t="e">
        <f t="shared" si="32"/>
        <v>#REF!</v>
      </c>
      <c r="O13" t="e">
        <f t="shared" si="4"/>
        <v>#REF!</v>
      </c>
      <c r="P13" t="e">
        <f t="shared" si="33"/>
        <v>#REF!</v>
      </c>
      <c r="Q13" s="1" t="e">
        <f t="shared" si="5"/>
        <v>#REF!</v>
      </c>
      <c r="S13" t="e">
        <f t="shared" si="6"/>
        <v>#REF!</v>
      </c>
      <c r="T13" t="e">
        <f t="shared" si="52"/>
        <v>#REF!</v>
      </c>
      <c r="U13" t="e">
        <f t="shared" si="34"/>
        <v>#REF!</v>
      </c>
      <c r="V13" t="e">
        <f t="shared" si="7"/>
        <v>#REF!</v>
      </c>
      <c r="W13" t="e">
        <f t="shared" si="35"/>
        <v>#REF!</v>
      </c>
      <c r="X13" s="1" t="e">
        <f t="shared" si="8"/>
        <v>#REF!</v>
      </c>
      <c r="Z13" t="e">
        <f t="shared" si="9"/>
        <v>#REF!</v>
      </c>
      <c r="AA13" t="e">
        <f t="shared" si="53"/>
        <v>#REF!</v>
      </c>
      <c r="AB13" t="e">
        <f t="shared" si="36"/>
        <v>#REF!</v>
      </c>
      <c r="AC13" t="e">
        <f t="shared" si="10"/>
        <v>#REF!</v>
      </c>
      <c r="AD13" t="e">
        <f t="shared" si="37"/>
        <v>#REF!</v>
      </c>
      <c r="AE13" s="1" t="e">
        <f t="shared" si="11"/>
        <v>#REF!</v>
      </c>
      <c r="AG13" t="e">
        <f t="shared" si="12"/>
        <v>#REF!</v>
      </c>
      <c r="AH13" t="e">
        <f t="shared" si="54"/>
        <v>#REF!</v>
      </c>
      <c r="AI13" t="e">
        <f t="shared" si="38"/>
        <v>#REF!</v>
      </c>
      <c r="AJ13" t="e">
        <f t="shared" si="13"/>
        <v>#REF!</v>
      </c>
      <c r="AK13" t="e">
        <f t="shared" si="39"/>
        <v>#REF!</v>
      </c>
      <c r="AL13" s="1" t="e">
        <f t="shared" si="14"/>
        <v>#REF!</v>
      </c>
      <c r="AN13" t="e">
        <f t="shared" si="15"/>
        <v>#REF!</v>
      </c>
      <c r="AO13" t="e">
        <f t="shared" si="55"/>
        <v>#REF!</v>
      </c>
      <c r="AP13" t="e">
        <f t="shared" si="40"/>
        <v>#REF!</v>
      </c>
      <c r="AQ13" t="e">
        <f t="shared" si="16"/>
        <v>#REF!</v>
      </c>
      <c r="AR13" t="e">
        <f t="shared" si="41"/>
        <v>#REF!</v>
      </c>
      <c r="AS13" s="1" t="e">
        <f t="shared" si="17"/>
        <v>#REF!</v>
      </c>
      <c r="AU13" t="e">
        <f t="shared" si="18"/>
        <v>#REF!</v>
      </c>
      <c r="AV13" t="e">
        <f t="shared" si="56"/>
        <v>#REF!</v>
      </c>
      <c r="AW13" t="e">
        <f t="shared" si="42"/>
        <v>#REF!</v>
      </c>
      <c r="AX13" t="e">
        <f t="shared" si="19"/>
        <v>#REF!</v>
      </c>
      <c r="AY13" t="e">
        <f t="shared" si="43"/>
        <v>#REF!</v>
      </c>
      <c r="AZ13" s="1" t="e">
        <f t="shared" si="20"/>
        <v>#REF!</v>
      </c>
      <c r="BB13" t="e">
        <f t="shared" si="21"/>
        <v>#REF!</v>
      </c>
      <c r="BC13" t="e">
        <f t="shared" si="57"/>
        <v>#REF!</v>
      </c>
      <c r="BD13" t="e">
        <f t="shared" si="44"/>
        <v>#REF!</v>
      </c>
      <c r="BE13" t="e">
        <f t="shared" si="22"/>
        <v>#REF!</v>
      </c>
      <c r="BF13" t="e">
        <f t="shared" si="45"/>
        <v>#REF!</v>
      </c>
      <c r="BG13" s="1" t="e">
        <f t="shared" si="23"/>
        <v>#REF!</v>
      </c>
      <c r="BI13" t="e">
        <f t="shared" si="24"/>
        <v>#REF!</v>
      </c>
      <c r="BJ13" t="e">
        <f t="shared" si="58"/>
        <v>#REF!</v>
      </c>
      <c r="BK13" t="e">
        <f t="shared" si="46"/>
        <v>#REF!</v>
      </c>
      <c r="BL13" t="e">
        <f t="shared" si="25"/>
        <v>#REF!</v>
      </c>
      <c r="BM13" t="e">
        <f t="shared" si="47"/>
        <v>#REF!</v>
      </c>
      <c r="BN13" s="1" t="e">
        <f t="shared" si="26"/>
        <v>#REF!</v>
      </c>
      <c r="BP13" t="e">
        <f t="shared" si="27"/>
        <v>#REF!</v>
      </c>
      <c r="BQ13" t="e">
        <f t="shared" si="59"/>
        <v>#REF!</v>
      </c>
      <c r="BR13" t="e">
        <f t="shared" si="48"/>
        <v>#REF!</v>
      </c>
      <c r="BS13" t="e">
        <f t="shared" si="28"/>
        <v>#REF!</v>
      </c>
      <c r="BT13" t="e">
        <f t="shared" si="49"/>
        <v>#REF!</v>
      </c>
      <c r="BU13" s="1" t="e">
        <f t="shared" si="29"/>
        <v>#REF!</v>
      </c>
    </row>
    <row r="14" spans="2:73" x14ac:dyDescent="0.35">
      <c r="B14" s="1">
        <f>Digitising!B14</f>
        <v>7.1</v>
      </c>
      <c r="C14">
        <f>Digitising!I14</f>
        <v>3.3000000000000002E-2</v>
      </c>
      <c r="D14">
        <f t="shared" si="30"/>
        <v>5.000000000000001E-3</v>
      </c>
      <c r="E14" s="2">
        <f t="shared" si="31"/>
        <v>30.303030303030301</v>
      </c>
      <c r="F14">
        <f t="shared" si="0"/>
        <v>5.6234132519035085E+19</v>
      </c>
      <c r="G14">
        <f t="shared" si="1"/>
        <v>2.8117066259517549E+17</v>
      </c>
      <c r="H14">
        <f t="shared" si="50"/>
        <v>1.3628089223438431E+18</v>
      </c>
      <c r="I14" s="4">
        <f t="shared" si="2"/>
        <v>1.7724246315070049E-2</v>
      </c>
      <c r="J14" s="4"/>
      <c r="L14" t="e">
        <f t="shared" si="3"/>
        <v>#REF!</v>
      </c>
      <c r="M14" t="e">
        <f t="shared" si="51"/>
        <v>#REF!</v>
      </c>
      <c r="N14" t="e">
        <f t="shared" si="32"/>
        <v>#REF!</v>
      </c>
      <c r="O14" t="e">
        <f t="shared" si="4"/>
        <v>#REF!</v>
      </c>
      <c r="P14" t="e">
        <f t="shared" si="33"/>
        <v>#REF!</v>
      </c>
      <c r="Q14" s="1" t="e">
        <f t="shared" si="5"/>
        <v>#REF!</v>
      </c>
      <c r="S14" t="e">
        <f t="shared" si="6"/>
        <v>#REF!</v>
      </c>
      <c r="T14" t="e">
        <f t="shared" si="52"/>
        <v>#REF!</v>
      </c>
      <c r="U14" t="e">
        <f t="shared" si="34"/>
        <v>#REF!</v>
      </c>
      <c r="V14" t="e">
        <f t="shared" si="7"/>
        <v>#REF!</v>
      </c>
      <c r="W14" t="e">
        <f t="shared" si="35"/>
        <v>#REF!</v>
      </c>
      <c r="X14" s="1" t="e">
        <f t="shared" si="8"/>
        <v>#REF!</v>
      </c>
      <c r="Z14" t="e">
        <f t="shared" si="9"/>
        <v>#REF!</v>
      </c>
      <c r="AA14" t="e">
        <f t="shared" si="53"/>
        <v>#REF!</v>
      </c>
      <c r="AB14" t="e">
        <f t="shared" si="36"/>
        <v>#REF!</v>
      </c>
      <c r="AC14" t="e">
        <f t="shared" si="10"/>
        <v>#REF!</v>
      </c>
      <c r="AD14" t="e">
        <f t="shared" si="37"/>
        <v>#REF!</v>
      </c>
      <c r="AE14" s="1" t="e">
        <f t="shared" si="11"/>
        <v>#REF!</v>
      </c>
      <c r="AG14" t="e">
        <f t="shared" si="12"/>
        <v>#REF!</v>
      </c>
      <c r="AH14" t="e">
        <f t="shared" si="54"/>
        <v>#REF!</v>
      </c>
      <c r="AI14" t="e">
        <f t="shared" si="38"/>
        <v>#REF!</v>
      </c>
      <c r="AJ14" t="e">
        <f t="shared" si="13"/>
        <v>#REF!</v>
      </c>
      <c r="AK14" t="e">
        <f t="shared" si="39"/>
        <v>#REF!</v>
      </c>
      <c r="AL14" s="1" t="e">
        <f t="shared" si="14"/>
        <v>#REF!</v>
      </c>
      <c r="AN14" t="e">
        <f t="shared" si="15"/>
        <v>#REF!</v>
      </c>
      <c r="AO14" t="e">
        <f t="shared" si="55"/>
        <v>#REF!</v>
      </c>
      <c r="AP14" t="e">
        <f t="shared" si="40"/>
        <v>#REF!</v>
      </c>
      <c r="AQ14" t="e">
        <f t="shared" si="16"/>
        <v>#REF!</v>
      </c>
      <c r="AR14" t="e">
        <f t="shared" si="41"/>
        <v>#REF!</v>
      </c>
      <c r="AS14" s="1" t="e">
        <f t="shared" si="17"/>
        <v>#REF!</v>
      </c>
      <c r="AU14" t="e">
        <f t="shared" si="18"/>
        <v>#REF!</v>
      </c>
      <c r="AV14" t="e">
        <f t="shared" si="56"/>
        <v>#REF!</v>
      </c>
      <c r="AW14" t="e">
        <f t="shared" si="42"/>
        <v>#REF!</v>
      </c>
      <c r="AX14" t="e">
        <f t="shared" si="19"/>
        <v>#REF!</v>
      </c>
      <c r="AY14" t="e">
        <f t="shared" si="43"/>
        <v>#REF!</v>
      </c>
      <c r="AZ14" s="1" t="e">
        <f t="shared" si="20"/>
        <v>#REF!</v>
      </c>
      <c r="BB14" t="e">
        <f t="shared" si="21"/>
        <v>#REF!</v>
      </c>
      <c r="BC14" t="e">
        <f t="shared" si="57"/>
        <v>#REF!</v>
      </c>
      <c r="BD14" t="e">
        <f t="shared" si="44"/>
        <v>#REF!</v>
      </c>
      <c r="BE14" t="e">
        <f t="shared" si="22"/>
        <v>#REF!</v>
      </c>
      <c r="BF14" t="e">
        <f t="shared" si="45"/>
        <v>#REF!</v>
      </c>
      <c r="BG14" s="1" t="e">
        <f t="shared" si="23"/>
        <v>#REF!</v>
      </c>
      <c r="BI14" t="e">
        <f t="shared" si="24"/>
        <v>#REF!</v>
      </c>
      <c r="BJ14" t="e">
        <f t="shared" si="58"/>
        <v>#REF!</v>
      </c>
      <c r="BK14" t="e">
        <f t="shared" si="46"/>
        <v>#REF!</v>
      </c>
      <c r="BL14" t="e">
        <f t="shared" si="25"/>
        <v>#REF!</v>
      </c>
      <c r="BM14" t="e">
        <f t="shared" si="47"/>
        <v>#REF!</v>
      </c>
      <c r="BN14" s="1" t="e">
        <f t="shared" si="26"/>
        <v>#REF!</v>
      </c>
      <c r="BP14" t="e">
        <f t="shared" si="27"/>
        <v>#REF!</v>
      </c>
      <c r="BQ14" t="e">
        <f t="shared" si="59"/>
        <v>#REF!</v>
      </c>
      <c r="BR14" t="e">
        <f t="shared" si="48"/>
        <v>#REF!</v>
      </c>
      <c r="BS14" t="e">
        <f t="shared" si="28"/>
        <v>#REF!</v>
      </c>
      <c r="BT14" t="e">
        <f t="shared" si="49"/>
        <v>#REF!</v>
      </c>
      <c r="BU14" s="1" t="e">
        <f t="shared" si="29"/>
        <v>#REF!</v>
      </c>
    </row>
    <row r="15" spans="2:73" x14ac:dyDescent="0.35">
      <c r="B15" s="1">
        <f>Digitising!B15</f>
        <v>7.2</v>
      </c>
      <c r="C15">
        <f>Digitising!I15</f>
        <v>2.8000000000000001E-2</v>
      </c>
      <c r="D15">
        <f t="shared" si="30"/>
        <v>4.0000000000000001E-3</v>
      </c>
      <c r="E15" s="2">
        <f t="shared" si="31"/>
        <v>35.714285714285715</v>
      </c>
      <c r="F15">
        <f t="shared" si="0"/>
        <v>7.9432823472428286E+19</v>
      </c>
      <c r="G15">
        <f t="shared" si="1"/>
        <v>3.1773129388971315E+17</v>
      </c>
      <c r="H15">
        <f t="shared" si="50"/>
        <v>1.6805402162335562E+18</v>
      </c>
      <c r="I15" s="4">
        <f t="shared" si="2"/>
        <v>2.185655541767095E-2</v>
      </c>
      <c r="J15" s="4"/>
      <c r="L15" t="e">
        <f t="shared" si="3"/>
        <v>#REF!</v>
      </c>
      <c r="M15" t="e">
        <f t="shared" si="51"/>
        <v>#REF!</v>
      </c>
      <c r="N15" t="e">
        <f t="shared" si="32"/>
        <v>#REF!</v>
      </c>
      <c r="O15" t="e">
        <f t="shared" si="4"/>
        <v>#REF!</v>
      </c>
      <c r="P15" t="e">
        <f t="shared" si="33"/>
        <v>#REF!</v>
      </c>
      <c r="Q15" s="1" t="e">
        <f t="shared" si="5"/>
        <v>#REF!</v>
      </c>
      <c r="S15" t="e">
        <f t="shared" si="6"/>
        <v>#REF!</v>
      </c>
      <c r="T15" t="e">
        <f t="shared" si="52"/>
        <v>#REF!</v>
      </c>
      <c r="U15" t="e">
        <f t="shared" si="34"/>
        <v>#REF!</v>
      </c>
      <c r="V15" t="e">
        <f t="shared" si="7"/>
        <v>#REF!</v>
      </c>
      <c r="W15" t="e">
        <f t="shared" si="35"/>
        <v>#REF!</v>
      </c>
      <c r="X15" s="1" t="e">
        <f t="shared" si="8"/>
        <v>#REF!</v>
      </c>
      <c r="Z15" t="e">
        <f t="shared" si="9"/>
        <v>#REF!</v>
      </c>
      <c r="AA15" t="e">
        <f t="shared" si="53"/>
        <v>#REF!</v>
      </c>
      <c r="AB15" t="e">
        <f t="shared" si="36"/>
        <v>#REF!</v>
      </c>
      <c r="AC15" t="e">
        <f t="shared" si="10"/>
        <v>#REF!</v>
      </c>
      <c r="AD15" t="e">
        <f t="shared" si="37"/>
        <v>#REF!</v>
      </c>
      <c r="AE15" s="1" t="e">
        <f t="shared" si="11"/>
        <v>#REF!</v>
      </c>
      <c r="AG15" t="e">
        <f t="shared" si="12"/>
        <v>#REF!</v>
      </c>
      <c r="AH15" t="e">
        <f t="shared" si="54"/>
        <v>#REF!</v>
      </c>
      <c r="AI15" t="e">
        <f t="shared" si="38"/>
        <v>#REF!</v>
      </c>
      <c r="AJ15" t="e">
        <f t="shared" si="13"/>
        <v>#REF!</v>
      </c>
      <c r="AK15" t="e">
        <f t="shared" si="39"/>
        <v>#REF!</v>
      </c>
      <c r="AL15" s="1" t="e">
        <f t="shared" si="14"/>
        <v>#REF!</v>
      </c>
      <c r="AN15" t="e">
        <f t="shared" si="15"/>
        <v>#REF!</v>
      </c>
      <c r="AO15" t="e">
        <f t="shared" si="55"/>
        <v>#REF!</v>
      </c>
      <c r="AP15" t="e">
        <f t="shared" si="40"/>
        <v>#REF!</v>
      </c>
      <c r="AQ15" t="e">
        <f t="shared" si="16"/>
        <v>#REF!</v>
      </c>
      <c r="AR15" t="e">
        <f t="shared" si="41"/>
        <v>#REF!</v>
      </c>
      <c r="AS15" s="1" t="e">
        <f t="shared" si="17"/>
        <v>#REF!</v>
      </c>
      <c r="AU15" t="e">
        <f t="shared" si="18"/>
        <v>#REF!</v>
      </c>
      <c r="AV15" t="e">
        <f t="shared" si="56"/>
        <v>#REF!</v>
      </c>
      <c r="AW15" t="e">
        <f t="shared" si="42"/>
        <v>#REF!</v>
      </c>
      <c r="AX15" t="e">
        <f t="shared" si="19"/>
        <v>#REF!</v>
      </c>
      <c r="AY15" t="e">
        <f t="shared" si="43"/>
        <v>#REF!</v>
      </c>
      <c r="AZ15" s="1" t="e">
        <f t="shared" si="20"/>
        <v>#REF!</v>
      </c>
      <c r="BB15" t="e">
        <f t="shared" si="21"/>
        <v>#REF!</v>
      </c>
      <c r="BC15" t="e">
        <f t="shared" si="57"/>
        <v>#REF!</v>
      </c>
      <c r="BD15" t="e">
        <f t="shared" si="44"/>
        <v>#REF!</v>
      </c>
      <c r="BE15" t="e">
        <f t="shared" si="22"/>
        <v>#REF!</v>
      </c>
      <c r="BF15" t="e">
        <f t="shared" si="45"/>
        <v>#REF!</v>
      </c>
      <c r="BG15" s="1" t="e">
        <f t="shared" si="23"/>
        <v>#REF!</v>
      </c>
      <c r="BI15" t="e">
        <f t="shared" si="24"/>
        <v>#REF!</v>
      </c>
      <c r="BJ15" t="e">
        <f t="shared" si="58"/>
        <v>#REF!</v>
      </c>
      <c r="BK15" t="e">
        <f t="shared" si="46"/>
        <v>#REF!</v>
      </c>
      <c r="BL15" t="e">
        <f t="shared" si="25"/>
        <v>#REF!</v>
      </c>
      <c r="BM15" t="e">
        <f t="shared" si="47"/>
        <v>#REF!</v>
      </c>
      <c r="BN15" s="1" t="e">
        <f t="shared" si="26"/>
        <v>#REF!</v>
      </c>
      <c r="BP15" t="e">
        <f t="shared" si="27"/>
        <v>#REF!</v>
      </c>
      <c r="BQ15" t="e">
        <f t="shared" si="59"/>
        <v>#REF!</v>
      </c>
      <c r="BR15" t="e">
        <f t="shared" si="48"/>
        <v>#REF!</v>
      </c>
      <c r="BS15" t="e">
        <f t="shared" si="28"/>
        <v>#REF!</v>
      </c>
      <c r="BT15" t="e">
        <f t="shared" si="49"/>
        <v>#REF!</v>
      </c>
      <c r="BU15" s="1" t="e">
        <f t="shared" si="29"/>
        <v>#REF!</v>
      </c>
    </row>
    <row r="16" spans="2:73" x14ac:dyDescent="0.35">
      <c r="B16" s="1">
        <f>Digitising!B16</f>
        <v>7.3</v>
      </c>
      <c r="C16">
        <f>Digitising!I16</f>
        <v>2.4E-2</v>
      </c>
      <c r="D16">
        <f t="shared" si="30"/>
        <v>4.0000000000000001E-3</v>
      </c>
      <c r="E16" s="2">
        <f t="shared" si="31"/>
        <v>41.666666666666664</v>
      </c>
      <c r="F16">
        <f t="shared" si="0"/>
        <v>1.1220184543019637E+20</v>
      </c>
      <c r="G16">
        <f t="shared" si="1"/>
        <v>4.4880738172078547E+17</v>
      </c>
      <c r="H16">
        <f t="shared" si="50"/>
        <v>2.1293475979543416E+18</v>
      </c>
      <c r="I16" s="4">
        <f t="shared" si="2"/>
        <v>2.7693597171081073E-2</v>
      </c>
      <c r="J16" s="4"/>
      <c r="L16" t="e">
        <f t="shared" si="3"/>
        <v>#REF!</v>
      </c>
      <c r="M16" t="e">
        <f t="shared" si="51"/>
        <v>#REF!</v>
      </c>
      <c r="N16" t="e">
        <f t="shared" si="32"/>
        <v>#REF!</v>
      </c>
      <c r="O16" t="e">
        <f t="shared" si="4"/>
        <v>#REF!</v>
      </c>
      <c r="P16" t="e">
        <f t="shared" si="33"/>
        <v>#REF!</v>
      </c>
      <c r="Q16" s="1" t="e">
        <f t="shared" si="5"/>
        <v>#REF!</v>
      </c>
      <c r="S16" t="e">
        <f t="shared" si="6"/>
        <v>#REF!</v>
      </c>
      <c r="T16" t="e">
        <f t="shared" si="52"/>
        <v>#REF!</v>
      </c>
      <c r="U16" t="e">
        <f t="shared" si="34"/>
        <v>#REF!</v>
      </c>
      <c r="V16" t="e">
        <f t="shared" si="7"/>
        <v>#REF!</v>
      </c>
      <c r="W16" t="e">
        <f t="shared" si="35"/>
        <v>#REF!</v>
      </c>
      <c r="X16" s="1" t="e">
        <f t="shared" si="8"/>
        <v>#REF!</v>
      </c>
      <c r="Z16" t="e">
        <f t="shared" si="9"/>
        <v>#REF!</v>
      </c>
      <c r="AA16" t="e">
        <f t="shared" si="53"/>
        <v>#REF!</v>
      </c>
      <c r="AB16" t="e">
        <f t="shared" si="36"/>
        <v>#REF!</v>
      </c>
      <c r="AC16" t="e">
        <f t="shared" si="10"/>
        <v>#REF!</v>
      </c>
      <c r="AD16" t="e">
        <f t="shared" si="37"/>
        <v>#REF!</v>
      </c>
      <c r="AE16" s="1" t="e">
        <f t="shared" si="11"/>
        <v>#REF!</v>
      </c>
      <c r="AG16" t="e">
        <f t="shared" si="12"/>
        <v>#REF!</v>
      </c>
      <c r="AH16" t="e">
        <f t="shared" si="54"/>
        <v>#REF!</v>
      </c>
      <c r="AI16" t="e">
        <f t="shared" si="38"/>
        <v>#REF!</v>
      </c>
      <c r="AJ16" t="e">
        <f t="shared" si="13"/>
        <v>#REF!</v>
      </c>
      <c r="AK16" t="e">
        <f t="shared" si="39"/>
        <v>#REF!</v>
      </c>
      <c r="AL16" s="1" t="e">
        <f t="shared" si="14"/>
        <v>#REF!</v>
      </c>
      <c r="AN16" t="e">
        <f t="shared" si="15"/>
        <v>#REF!</v>
      </c>
      <c r="AO16" t="e">
        <f t="shared" si="55"/>
        <v>#REF!</v>
      </c>
      <c r="AP16" t="e">
        <f t="shared" si="40"/>
        <v>#REF!</v>
      </c>
      <c r="AQ16" t="e">
        <f t="shared" si="16"/>
        <v>#REF!</v>
      </c>
      <c r="AR16" t="e">
        <f t="shared" si="41"/>
        <v>#REF!</v>
      </c>
      <c r="AS16" s="1" t="e">
        <f t="shared" si="17"/>
        <v>#REF!</v>
      </c>
      <c r="AU16" t="e">
        <f t="shared" si="18"/>
        <v>#REF!</v>
      </c>
      <c r="AV16" t="e">
        <f t="shared" si="56"/>
        <v>#REF!</v>
      </c>
      <c r="AW16" t="e">
        <f t="shared" si="42"/>
        <v>#REF!</v>
      </c>
      <c r="AX16" t="e">
        <f t="shared" si="19"/>
        <v>#REF!</v>
      </c>
      <c r="AY16" t="e">
        <f t="shared" si="43"/>
        <v>#REF!</v>
      </c>
      <c r="AZ16" s="1" t="e">
        <f t="shared" si="20"/>
        <v>#REF!</v>
      </c>
      <c r="BB16" t="e">
        <f t="shared" si="21"/>
        <v>#REF!</v>
      </c>
      <c r="BC16" t="e">
        <f t="shared" si="57"/>
        <v>#REF!</v>
      </c>
      <c r="BD16" t="e">
        <f t="shared" si="44"/>
        <v>#REF!</v>
      </c>
      <c r="BE16" t="e">
        <f t="shared" si="22"/>
        <v>#REF!</v>
      </c>
      <c r="BF16" t="e">
        <f t="shared" si="45"/>
        <v>#REF!</v>
      </c>
      <c r="BG16" s="1" t="e">
        <f t="shared" si="23"/>
        <v>#REF!</v>
      </c>
      <c r="BI16" t="e">
        <f t="shared" si="24"/>
        <v>#REF!</v>
      </c>
      <c r="BJ16" t="e">
        <f t="shared" si="58"/>
        <v>#REF!</v>
      </c>
      <c r="BK16" t="e">
        <f t="shared" si="46"/>
        <v>#REF!</v>
      </c>
      <c r="BL16" t="e">
        <f t="shared" si="25"/>
        <v>#REF!</v>
      </c>
      <c r="BM16" t="e">
        <f t="shared" si="47"/>
        <v>#REF!</v>
      </c>
      <c r="BN16" s="1" t="e">
        <f t="shared" si="26"/>
        <v>#REF!</v>
      </c>
      <c r="BP16" t="e">
        <f t="shared" si="27"/>
        <v>#REF!</v>
      </c>
      <c r="BQ16" t="e">
        <f t="shared" si="59"/>
        <v>#REF!</v>
      </c>
      <c r="BR16" t="e">
        <f t="shared" si="48"/>
        <v>#REF!</v>
      </c>
      <c r="BS16" t="e">
        <f t="shared" si="28"/>
        <v>#REF!</v>
      </c>
      <c r="BT16" t="e">
        <f t="shared" si="49"/>
        <v>#REF!</v>
      </c>
      <c r="BU16" s="1" t="e">
        <f t="shared" si="29"/>
        <v>#REF!</v>
      </c>
    </row>
    <row r="17" spans="2:73" x14ac:dyDescent="0.35">
      <c r="B17" s="1">
        <f>Digitising!B17</f>
        <v>7.4</v>
      </c>
      <c r="C17">
        <f>Digitising!I17</f>
        <v>0.02</v>
      </c>
      <c r="D17">
        <f t="shared" si="30"/>
        <v>2.9999999999999992E-3</v>
      </c>
      <c r="E17" s="2">
        <f t="shared" si="31"/>
        <v>50</v>
      </c>
      <c r="F17">
        <f t="shared" si="0"/>
        <v>1.5848931924611341E+20</v>
      </c>
      <c r="G17">
        <f t="shared" si="1"/>
        <v>4.754679577383401E+17</v>
      </c>
      <c r="H17">
        <f t="shared" si="50"/>
        <v>2.6048155556926817E+18</v>
      </c>
      <c r="I17" s="4">
        <f t="shared" si="2"/>
        <v>3.3877377640747976E-2</v>
      </c>
      <c r="J17" s="4"/>
      <c r="L17" t="e">
        <f t="shared" si="3"/>
        <v>#REF!</v>
      </c>
      <c r="M17" t="e">
        <f t="shared" si="51"/>
        <v>#REF!</v>
      </c>
      <c r="N17" t="e">
        <f t="shared" si="32"/>
        <v>#REF!</v>
      </c>
      <c r="O17" t="e">
        <f t="shared" si="4"/>
        <v>#REF!</v>
      </c>
      <c r="P17" t="e">
        <f t="shared" si="33"/>
        <v>#REF!</v>
      </c>
      <c r="Q17" s="1" t="e">
        <f t="shared" si="5"/>
        <v>#REF!</v>
      </c>
      <c r="S17" t="e">
        <f t="shared" si="6"/>
        <v>#REF!</v>
      </c>
      <c r="T17" t="e">
        <f t="shared" si="52"/>
        <v>#REF!</v>
      </c>
      <c r="U17" t="e">
        <f t="shared" si="34"/>
        <v>#REF!</v>
      </c>
      <c r="V17" t="e">
        <f t="shared" si="7"/>
        <v>#REF!</v>
      </c>
      <c r="W17" t="e">
        <f t="shared" si="35"/>
        <v>#REF!</v>
      </c>
      <c r="X17" s="1" t="e">
        <f t="shared" si="8"/>
        <v>#REF!</v>
      </c>
      <c r="Z17" t="e">
        <f t="shared" si="9"/>
        <v>#REF!</v>
      </c>
      <c r="AA17" t="e">
        <f t="shared" si="53"/>
        <v>#REF!</v>
      </c>
      <c r="AB17" t="e">
        <f t="shared" si="36"/>
        <v>#REF!</v>
      </c>
      <c r="AC17" t="e">
        <f t="shared" si="10"/>
        <v>#REF!</v>
      </c>
      <c r="AD17" t="e">
        <f t="shared" si="37"/>
        <v>#REF!</v>
      </c>
      <c r="AE17" s="1" t="e">
        <f t="shared" si="11"/>
        <v>#REF!</v>
      </c>
      <c r="AG17" t="e">
        <f t="shared" si="12"/>
        <v>#REF!</v>
      </c>
      <c r="AH17" t="e">
        <f t="shared" si="54"/>
        <v>#REF!</v>
      </c>
      <c r="AI17" t="e">
        <f t="shared" si="38"/>
        <v>#REF!</v>
      </c>
      <c r="AJ17" t="e">
        <f t="shared" si="13"/>
        <v>#REF!</v>
      </c>
      <c r="AK17" t="e">
        <f t="shared" si="39"/>
        <v>#REF!</v>
      </c>
      <c r="AL17" s="1" t="e">
        <f t="shared" si="14"/>
        <v>#REF!</v>
      </c>
      <c r="AN17" t="e">
        <f t="shared" si="15"/>
        <v>#REF!</v>
      </c>
      <c r="AO17" t="e">
        <f t="shared" si="55"/>
        <v>#REF!</v>
      </c>
      <c r="AP17" t="e">
        <f t="shared" si="40"/>
        <v>#REF!</v>
      </c>
      <c r="AQ17" t="e">
        <f t="shared" si="16"/>
        <v>#REF!</v>
      </c>
      <c r="AR17" t="e">
        <f t="shared" si="41"/>
        <v>#REF!</v>
      </c>
      <c r="AS17" s="1" t="e">
        <f t="shared" si="17"/>
        <v>#REF!</v>
      </c>
      <c r="AU17" t="e">
        <f t="shared" si="18"/>
        <v>#REF!</v>
      </c>
      <c r="AV17" t="e">
        <f t="shared" si="56"/>
        <v>#REF!</v>
      </c>
      <c r="AW17" t="e">
        <f t="shared" si="42"/>
        <v>#REF!</v>
      </c>
      <c r="AX17" t="e">
        <f t="shared" si="19"/>
        <v>#REF!</v>
      </c>
      <c r="AY17" t="e">
        <f t="shared" si="43"/>
        <v>#REF!</v>
      </c>
      <c r="AZ17" s="1" t="e">
        <f t="shared" si="20"/>
        <v>#REF!</v>
      </c>
      <c r="BB17" t="e">
        <f t="shared" si="21"/>
        <v>#REF!</v>
      </c>
      <c r="BC17" t="e">
        <f t="shared" si="57"/>
        <v>#REF!</v>
      </c>
      <c r="BD17" t="e">
        <f t="shared" si="44"/>
        <v>#REF!</v>
      </c>
      <c r="BE17" t="e">
        <f t="shared" si="22"/>
        <v>#REF!</v>
      </c>
      <c r="BF17" t="e">
        <f t="shared" si="45"/>
        <v>#REF!</v>
      </c>
      <c r="BG17" s="1" t="e">
        <f t="shared" si="23"/>
        <v>#REF!</v>
      </c>
      <c r="BI17" t="e">
        <f t="shared" si="24"/>
        <v>#REF!</v>
      </c>
      <c r="BJ17" t="e">
        <f t="shared" si="58"/>
        <v>#REF!</v>
      </c>
      <c r="BK17" t="e">
        <f t="shared" si="46"/>
        <v>#REF!</v>
      </c>
      <c r="BL17" t="e">
        <f t="shared" si="25"/>
        <v>#REF!</v>
      </c>
      <c r="BM17" t="e">
        <f t="shared" si="47"/>
        <v>#REF!</v>
      </c>
      <c r="BN17" s="1" t="e">
        <f t="shared" si="26"/>
        <v>#REF!</v>
      </c>
      <c r="BP17" t="e">
        <f t="shared" si="27"/>
        <v>#REF!</v>
      </c>
      <c r="BQ17" t="e">
        <f t="shared" si="59"/>
        <v>#REF!</v>
      </c>
      <c r="BR17" t="e">
        <f t="shared" si="48"/>
        <v>#REF!</v>
      </c>
      <c r="BS17" t="e">
        <f t="shared" si="28"/>
        <v>#REF!</v>
      </c>
      <c r="BT17" t="e">
        <f t="shared" si="49"/>
        <v>#REF!</v>
      </c>
      <c r="BU17" s="1" t="e">
        <f t="shared" si="29"/>
        <v>#REF!</v>
      </c>
    </row>
    <row r="18" spans="2:73" x14ac:dyDescent="0.35">
      <c r="B18" s="1">
        <f>Digitising!B18</f>
        <v>7.4999999999999902</v>
      </c>
      <c r="C18">
        <f>Digitising!I18</f>
        <v>1.7000000000000001E-2</v>
      </c>
      <c r="D18">
        <f t="shared" si="30"/>
        <v>2.0000000000000018E-3</v>
      </c>
      <c r="E18" s="2">
        <f t="shared" si="31"/>
        <v>58.823529411764703</v>
      </c>
      <c r="F18">
        <f t="shared" si="0"/>
        <v>2.238721138568286E+20</v>
      </c>
      <c r="G18">
        <f t="shared" si="1"/>
        <v>4.477442277136576E+17</v>
      </c>
      <c r="H18">
        <f t="shared" si="50"/>
        <v>3.0525597834063391E+18</v>
      </c>
      <c r="I18" s="4">
        <f t="shared" si="2"/>
        <v>3.9700592361487382E-2</v>
      </c>
      <c r="J18" s="4"/>
      <c r="L18" t="e">
        <f t="shared" si="3"/>
        <v>#REF!</v>
      </c>
      <c r="M18" t="e">
        <f t="shared" si="51"/>
        <v>#REF!</v>
      </c>
      <c r="N18" t="e">
        <f t="shared" si="32"/>
        <v>#REF!</v>
      </c>
      <c r="O18" t="e">
        <f t="shared" si="4"/>
        <v>#REF!</v>
      </c>
      <c r="P18" t="e">
        <f t="shared" si="33"/>
        <v>#REF!</v>
      </c>
      <c r="Q18" s="1" t="e">
        <f t="shared" si="5"/>
        <v>#REF!</v>
      </c>
      <c r="S18" t="e">
        <f t="shared" si="6"/>
        <v>#REF!</v>
      </c>
      <c r="T18" t="e">
        <f t="shared" si="52"/>
        <v>#REF!</v>
      </c>
      <c r="U18" t="e">
        <f t="shared" si="34"/>
        <v>#REF!</v>
      </c>
      <c r="V18" t="e">
        <f t="shared" si="7"/>
        <v>#REF!</v>
      </c>
      <c r="W18" t="e">
        <f t="shared" si="35"/>
        <v>#REF!</v>
      </c>
      <c r="X18" s="1" t="e">
        <f t="shared" si="8"/>
        <v>#REF!</v>
      </c>
      <c r="Z18" t="e">
        <f t="shared" si="9"/>
        <v>#REF!</v>
      </c>
      <c r="AA18" t="e">
        <f t="shared" si="53"/>
        <v>#REF!</v>
      </c>
      <c r="AB18" t="e">
        <f t="shared" si="36"/>
        <v>#REF!</v>
      </c>
      <c r="AC18" t="e">
        <f t="shared" si="10"/>
        <v>#REF!</v>
      </c>
      <c r="AD18" t="e">
        <f t="shared" si="37"/>
        <v>#REF!</v>
      </c>
      <c r="AE18" s="1" t="e">
        <f t="shared" si="11"/>
        <v>#REF!</v>
      </c>
      <c r="AG18" t="e">
        <f t="shared" si="12"/>
        <v>#REF!</v>
      </c>
      <c r="AH18" t="e">
        <f t="shared" si="54"/>
        <v>#REF!</v>
      </c>
      <c r="AI18" t="e">
        <f t="shared" si="38"/>
        <v>#REF!</v>
      </c>
      <c r="AJ18" t="e">
        <f t="shared" si="13"/>
        <v>#REF!</v>
      </c>
      <c r="AK18" t="e">
        <f t="shared" si="39"/>
        <v>#REF!</v>
      </c>
      <c r="AL18" s="1" t="e">
        <f t="shared" si="14"/>
        <v>#REF!</v>
      </c>
      <c r="AN18" t="e">
        <f t="shared" si="15"/>
        <v>#REF!</v>
      </c>
      <c r="AO18" t="e">
        <f t="shared" si="55"/>
        <v>#REF!</v>
      </c>
      <c r="AP18" t="e">
        <f t="shared" si="40"/>
        <v>#REF!</v>
      </c>
      <c r="AQ18" t="e">
        <f t="shared" si="16"/>
        <v>#REF!</v>
      </c>
      <c r="AR18" t="e">
        <f t="shared" si="41"/>
        <v>#REF!</v>
      </c>
      <c r="AS18" s="1" t="e">
        <f t="shared" si="17"/>
        <v>#REF!</v>
      </c>
      <c r="AU18" t="e">
        <f t="shared" si="18"/>
        <v>#REF!</v>
      </c>
      <c r="AV18" t="e">
        <f t="shared" si="56"/>
        <v>#REF!</v>
      </c>
      <c r="AW18" t="e">
        <f t="shared" si="42"/>
        <v>#REF!</v>
      </c>
      <c r="AX18" t="e">
        <f t="shared" si="19"/>
        <v>#REF!</v>
      </c>
      <c r="AY18" t="e">
        <f t="shared" si="43"/>
        <v>#REF!</v>
      </c>
      <c r="AZ18" s="1" t="e">
        <f t="shared" si="20"/>
        <v>#REF!</v>
      </c>
      <c r="BB18" t="e">
        <f t="shared" si="21"/>
        <v>#REF!</v>
      </c>
      <c r="BC18" t="e">
        <f t="shared" si="57"/>
        <v>#REF!</v>
      </c>
      <c r="BD18" t="e">
        <f t="shared" si="44"/>
        <v>#REF!</v>
      </c>
      <c r="BE18" t="e">
        <f t="shared" si="22"/>
        <v>#REF!</v>
      </c>
      <c r="BF18" t="e">
        <f t="shared" si="45"/>
        <v>#REF!</v>
      </c>
      <c r="BG18" s="1" t="e">
        <f t="shared" si="23"/>
        <v>#REF!</v>
      </c>
      <c r="BI18" t="e">
        <f t="shared" si="24"/>
        <v>#REF!</v>
      </c>
      <c r="BJ18" t="e">
        <f t="shared" si="58"/>
        <v>#REF!</v>
      </c>
      <c r="BK18" t="e">
        <f t="shared" si="46"/>
        <v>#REF!</v>
      </c>
      <c r="BL18" t="e">
        <f t="shared" si="25"/>
        <v>#REF!</v>
      </c>
      <c r="BM18" t="e">
        <f t="shared" si="47"/>
        <v>#REF!</v>
      </c>
      <c r="BN18" s="1" t="e">
        <f t="shared" si="26"/>
        <v>#REF!</v>
      </c>
      <c r="BP18" t="e">
        <f t="shared" si="27"/>
        <v>#REF!</v>
      </c>
      <c r="BQ18" t="e">
        <f t="shared" si="59"/>
        <v>#REF!</v>
      </c>
      <c r="BR18" t="e">
        <f t="shared" si="48"/>
        <v>#REF!</v>
      </c>
      <c r="BS18" t="e">
        <f t="shared" si="28"/>
        <v>#REF!</v>
      </c>
      <c r="BT18" t="e">
        <f t="shared" si="49"/>
        <v>#REF!</v>
      </c>
      <c r="BU18" s="1" t="e">
        <f t="shared" si="29"/>
        <v>#REF!</v>
      </c>
    </row>
    <row r="19" spans="2:73" x14ac:dyDescent="0.35">
      <c r="B19" s="1">
        <f>Digitising!B19</f>
        <v>7.5999999999999899</v>
      </c>
      <c r="C19">
        <f>Digitising!I19</f>
        <v>1.4999999999999999E-2</v>
      </c>
      <c r="D19">
        <f t="shared" si="30"/>
        <v>2.4999999999999988E-3</v>
      </c>
      <c r="E19" s="2">
        <f t="shared" si="31"/>
        <v>66.666666666666671</v>
      </c>
      <c r="F19">
        <f t="shared" si="0"/>
        <v>3.1622776601682995E+20</v>
      </c>
      <c r="G19">
        <f t="shared" si="1"/>
        <v>7.905694150420745E+17</v>
      </c>
      <c r="H19">
        <f t="shared" si="50"/>
        <v>3.8431291984484137E+18</v>
      </c>
      <c r="I19" s="4">
        <f t="shared" si="2"/>
        <v>4.9982479140792763E-2</v>
      </c>
      <c r="J19" s="4"/>
      <c r="L19" t="e">
        <f t="shared" si="3"/>
        <v>#REF!</v>
      </c>
      <c r="M19" t="e">
        <f t="shared" si="51"/>
        <v>#REF!</v>
      </c>
      <c r="N19" t="e">
        <f t="shared" si="32"/>
        <v>#REF!</v>
      </c>
      <c r="O19" t="e">
        <f t="shared" si="4"/>
        <v>#REF!</v>
      </c>
      <c r="P19" t="e">
        <f t="shared" si="33"/>
        <v>#REF!</v>
      </c>
      <c r="Q19" s="1" t="e">
        <f t="shared" si="5"/>
        <v>#REF!</v>
      </c>
      <c r="S19" t="e">
        <f t="shared" si="6"/>
        <v>#REF!</v>
      </c>
      <c r="T19" t="e">
        <f t="shared" si="52"/>
        <v>#REF!</v>
      </c>
      <c r="U19" t="e">
        <f t="shared" si="34"/>
        <v>#REF!</v>
      </c>
      <c r="V19" t="e">
        <f t="shared" si="7"/>
        <v>#REF!</v>
      </c>
      <c r="W19" t="e">
        <f t="shared" si="35"/>
        <v>#REF!</v>
      </c>
      <c r="X19" s="1" t="e">
        <f t="shared" si="8"/>
        <v>#REF!</v>
      </c>
      <c r="Z19" t="e">
        <f t="shared" si="9"/>
        <v>#REF!</v>
      </c>
      <c r="AA19" t="e">
        <f t="shared" si="53"/>
        <v>#REF!</v>
      </c>
      <c r="AB19" t="e">
        <f t="shared" si="36"/>
        <v>#REF!</v>
      </c>
      <c r="AC19" t="e">
        <f t="shared" si="10"/>
        <v>#REF!</v>
      </c>
      <c r="AD19" t="e">
        <f t="shared" si="37"/>
        <v>#REF!</v>
      </c>
      <c r="AE19" s="1" t="e">
        <f t="shared" si="11"/>
        <v>#REF!</v>
      </c>
      <c r="AG19" t="e">
        <f t="shared" si="12"/>
        <v>#REF!</v>
      </c>
      <c r="AH19" t="e">
        <f t="shared" si="54"/>
        <v>#REF!</v>
      </c>
      <c r="AI19" t="e">
        <f t="shared" si="38"/>
        <v>#REF!</v>
      </c>
      <c r="AJ19" t="e">
        <f t="shared" si="13"/>
        <v>#REF!</v>
      </c>
      <c r="AK19" t="e">
        <f t="shared" si="39"/>
        <v>#REF!</v>
      </c>
      <c r="AL19" s="1" t="e">
        <f t="shared" si="14"/>
        <v>#REF!</v>
      </c>
      <c r="AN19" t="e">
        <f t="shared" si="15"/>
        <v>#REF!</v>
      </c>
      <c r="AO19" t="e">
        <f t="shared" si="55"/>
        <v>#REF!</v>
      </c>
      <c r="AP19" t="e">
        <f t="shared" si="40"/>
        <v>#REF!</v>
      </c>
      <c r="AQ19" t="e">
        <f t="shared" si="16"/>
        <v>#REF!</v>
      </c>
      <c r="AR19" t="e">
        <f t="shared" si="41"/>
        <v>#REF!</v>
      </c>
      <c r="AS19" s="1" t="e">
        <f t="shared" si="17"/>
        <v>#REF!</v>
      </c>
      <c r="AU19" t="e">
        <f t="shared" si="18"/>
        <v>#REF!</v>
      </c>
      <c r="AV19" t="e">
        <f t="shared" si="56"/>
        <v>#REF!</v>
      </c>
      <c r="AW19" t="e">
        <f t="shared" si="42"/>
        <v>#REF!</v>
      </c>
      <c r="AX19" t="e">
        <f t="shared" si="19"/>
        <v>#REF!</v>
      </c>
      <c r="AY19" t="e">
        <f t="shared" si="43"/>
        <v>#REF!</v>
      </c>
      <c r="AZ19" s="1" t="e">
        <f t="shared" si="20"/>
        <v>#REF!</v>
      </c>
      <c r="BB19" t="e">
        <f t="shared" si="21"/>
        <v>#REF!</v>
      </c>
      <c r="BC19" t="e">
        <f t="shared" si="57"/>
        <v>#REF!</v>
      </c>
      <c r="BD19" t="e">
        <f t="shared" si="44"/>
        <v>#REF!</v>
      </c>
      <c r="BE19" t="e">
        <f t="shared" si="22"/>
        <v>#REF!</v>
      </c>
      <c r="BF19" t="e">
        <f t="shared" si="45"/>
        <v>#REF!</v>
      </c>
      <c r="BG19" s="1" t="e">
        <f t="shared" si="23"/>
        <v>#REF!</v>
      </c>
      <c r="BI19" t="e">
        <f t="shared" si="24"/>
        <v>#REF!</v>
      </c>
      <c r="BJ19" t="e">
        <f t="shared" si="58"/>
        <v>#REF!</v>
      </c>
      <c r="BK19" t="e">
        <f t="shared" si="46"/>
        <v>#REF!</v>
      </c>
      <c r="BL19" t="e">
        <f t="shared" si="25"/>
        <v>#REF!</v>
      </c>
      <c r="BM19" t="e">
        <f t="shared" si="47"/>
        <v>#REF!</v>
      </c>
      <c r="BN19" s="1" t="e">
        <f t="shared" si="26"/>
        <v>#REF!</v>
      </c>
      <c r="BP19" t="e">
        <f t="shared" si="27"/>
        <v>#REF!</v>
      </c>
      <c r="BQ19" t="e">
        <f t="shared" si="59"/>
        <v>#REF!</v>
      </c>
      <c r="BR19" t="e">
        <f t="shared" si="48"/>
        <v>#REF!</v>
      </c>
      <c r="BS19" t="e">
        <f t="shared" si="28"/>
        <v>#REF!</v>
      </c>
      <c r="BT19" t="e">
        <f t="shared" si="49"/>
        <v>#REF!</v>
      </c>
      <c r="BU19" s="1" t="e">
        <f t="shared" si="29"/>
        <v>#REF!</v>
      </c>
    </row>
    <row r="20" spans="2:73" x14ac:dyDescent="0.35">
      <c r="B20" s="1">
        <f>Digitising!B20</f>
        <v>7.6999999999999904</v>
      </c>
      <c r="C20">
        <f>Digitising!I20</f>
        <v>1.2500000000000001E-2</v>
      </c>
      <c r="D20">
        <f t="shared" si="30"/>
        <v>2E-3</v>
      </c>
      <c r="E20" s="2">
        <f t="shared" si="31"/>
        <v>80</v>
      </c>
      <c r="F20">
        <f t="shared" si="0"/>
        <v>4.4668359215094799E+20</v>
      </c>
      <c r="G20">
        <f t="shared" si="1"/>
        <v>8.9336718430189594E+17</v>
      </c>
      <c r="H20">
        <f t="shared" si="50"/>
        <v>4.7364963827503094E+18</v>
      </c>
      <c r="I20" s="4">
        <f t="shared" si="2"/>
        <v>6.1601320025056007E-2</v>
      </c>
      <c r="J20" s="4"/>
      <c r="L20" t="e">
        <f t="shared" si="3"/>
        <v>#REF!</v>
      </c>
      <c r="M20" t="e">
        <f t="shared" si="51"/>
        <v>#REF!</v>
      </c>
      <c r="N20" t="e">
        <f t="shared" si="32"/>
        <v>#REF!</v>
      </c>
      <c r="O20" t="e">
        <f t="shared" si="4"/>
        <v>#REF!</v>
      </c>
      <c r="P20" t="e">
        <f t="shared" si="33"/>
        <v>#REF!</v>
      </c>
      <c r="Q20" s="1" t="e">
        <f t="shared" si="5"/>
        <v>#REF!</v>
      </c>
      <c r="S20" t="e">
        <f t="shared" si="6"/>
        <v>#REF!</v>
      </c>
      <c r="T20" t="e">
        <f t="shared" si="52"/>
        <v>#REF!</v>
      </c>
      <c r="U20" t="e">
        <f t="shared" si="34"/>
        <v>#REF!</v>
      </c>
      <c r="V20" t="e">
        <f t="shared" si="7"/>
        <v>#REF!</v>
      </c>
      <c r="W20" t="e">
        <f t="shared" si="35"/>
        <v>#REF!</v>
      </c>
      <c r="X20" s="1" t="e">
        <f t="shared" si="8"/>
        <v>#REF!</v>
      </c>
      <c r="Z20" t="e">
        <f t="shared" si="9"/>
        <v>#REF!</v>
      </c>
      <c r="AA20" t="e">
        <f t="shared" si="53"/>
        <v>#REF!</v>
      </c>
      <c r="AB20" t="e">
        <f t="shared" si="36"/>
        <v>#REF!</v>
      </c>
      <c r="AC20" t="e">
        <f t="shared" si="10"/>
        <v>#REF!</v>
      </c>
      <c r="AD20" t="e">
        <f t="shared" si="37"/>
        <v>#REF!</v>
      </c>
      <c r="AE20" s="1" t="e">
        <f t="shared" si="11"/>
        <v>#REF!</v>
      </c>
      <c r="AG20" t="e">
        <f t="shared" si="12"/>
        <v>#REF!</v>
      </c>
      <c r="AH20" t="e">
        <f t="shared" si="54"/>
        <v>#REF!</v>
      </c>
      <c r="AI20" t="e">
        <f t="shared" si="38"/>
        <v>#REF!</v>
      </c>
      <c r="AJ20" t="e">
        <f t="shared" si="13"/>
        <v>#REF!</v>
      </c>
      <c r="AK20" t="e">
        <f t="shared" si="39"/>
        <v>#REF!</v>
      </c>
      <c r="AL20" s="1" t="e">
        <f t="shared" si="14"/>
        <v>#REF!</v>
      </c>
      <c r="AN20" t="e">
        <f t="shared" si="15"/>
        <v>#REF!</v>
      </c>
      <c r="AO20" t="e">
        <f t="shared" si="55"/>
        <v>#REF!</v>
      </c>
      <c r="AP20" t="e">
        <f t="shared" si="40"/>
        <v>#REF!</v>
      </c>
      <c r="AQ20" t="e">
        <f t="shared" si="16"/>
        <v>#REF!</v>
      </c>
      <c r="AR20" t="e">
        <f t="shared" si="41"/>
        <v>#REF!</v>
      </c>
      <c r="AS20" s="1" t="e">
        <f t="shared" si="17"/>
        <v>#REF!</v>
      </c>
      <c r="AU20" t="e">
        <f t="shared" si="18"/>
        <v>#REF!</v>
      </c>
      <c r="AV20" t="e">
        <f t="shared" si="56"/>
        <v>#REF!</v>
      </c>
      <c r="AW20" t="e">
        <f t="shared" si="42"/>
        <v>#REF!</v>
      </c>
      <c r="AX20" t="e">
        <f t="shared" si="19"/>
        <v>#REF!</v>
      </c>
      <c r="AY20" t="e">
        <f t="shared" si="43"/>
        <v>#REF!</v>
      </c>
      <c r="AZ20" s="1" t="e">
        <f t="shared" si="20"/>
        <v>#REF!</v>
      </c>
      <c r="BB20" t="e">
        <f t="shared" si="21"/>
        <v>#REF!</v>
      </c>
      <c r="BC20" t="e">
        <f t="shared" si="57"/>
        <v>#REF!</v>
      </c>
      <c r="BD20" t="e">
        <f t="shared" si="44"/>
        <v>#REF!</v>
      </c>
      <c r="BE20" t="e">
        <f t="shared" si="22"/>
        <v>#REF!</v>
      </c>
      <c r="BF20" t="e">
        <f t="shared" si="45"/>
        <v>#REF!</v>
      </c>
      <c r="BG20" s="1" t="e">
        <f t="shared" si="23"/>
        <v>#REF!</v>
      </c>
      <c r="BI20" t="e">
        <f t="shared" si="24"/>
        <v>#REF!</v>
      </c>
      <c r="BJ20" t="e">
        <f t="shared" si="58"/>
        <v>#REF!</v>
      </c>
      <c r="BK20" t="e">
        <f t="shared" si="46"/>
        <v>#REF!</v>
      </c>
      <c r="BL20" t="e">
        <f t="shared" si="25"/>
        <v>#REF!</v>
      </c>
      <c r="BM20" t="e">
        <f t="shared" si="47"/>
        <v>#REF!</v>
      </c>
      <c r="BN20" s="1" t="e">
        <f t="shared" si="26"/>
        <v>#REF!</v>
      </c>
      <c r="BP20" t="e">
        <f t="shared" si="27"/>
        <v>#REF!</v>
      </c>
      <c r="BQ20" t="e">
        <f t="shared" si="59"/>
        <v>#REF!</v>
      </c>
      <c r="BR20" t="e">
        <f t="shared" si="48"/>
        <v>#REF!</v>
      </c>
      <c r="BS20" t="e">
        <f t="shared" si="28"/>
        <v>#REF!</v>
      </c>
      <c r="BT20" t="e">
        <f t="shared" si="49"/>
        <v>#REF!</v>
      </c>
      <c r="BU20" s="1" t="e">
        <f t="shared" si="29"/>
        <v>#REF!</v>
      </c>
    </row>
    <row r="21" spans="2:73" x14ac:dyDescent="0.35">
      <c r="B21" s="1">
        <f>Digitising!B21</f>
        <v>7.7999999999999901</v>
      </c>
      <c r="C21">
        <f>Digitising!I21</f>
        <v>1.0500000000000001E-2</v>
      </c>
      <c r="D21">
        <f t="shared" si="30"/>
        <v>1.5000000000000013E-3</v>
      </c>
      <c r="E21" s="2">
        <f t="shared" si="31"/>
        <v>95.238095238095227</v>
      </c>
      <c r="F21">
        <f t="shared" si="0"/>
        <v>6.30957344480171E+20</v>
      </c>
      <c r="G21">
        <f t="shared" si="1"/>
        <v>9.4643601672025728E+17</v>
      </c>
      <c r="H21">
        <f t="shared" si="50"/>
        <v>5.6829323994705664E+18</v>
      </c>
      <c r="I21" s="4">
        <f t="shared" si="2"/>
        <v>7.3910356755570755E-2</v>
      </c>
      <c r="J21" s="4"/>
      <c r="L21" t="e">
        <f t="shared" si="3"/>
        <v>#REF!</v>
      </c>
      <c r="M21" t="e">
        <f t="shared" si="51"/>
        <v>#REF!</v>
      </c>
      <c r="N21" t="e">
        <f t="shared" si="32"/>
        <v>#REF!</v>
      </c>
      <c r="O21" t="e">
        <f t="shared" si="4"/>
        <v>#REF!</v>
      </c>
      <c r="P21" t="e">
        <f t="shared" si="33"/>
        <v>#REF!</v>
      </c>
      <c r="Q21" s="1" t="e">
        <f t="shared" si="5"/>
        <v>#REF!</v>
      </c>
      <c r="S21" t="e">
        <f t="shared" si="6"/>
        <v>#REF!</v>
      </c>
      <c r="T21" t="e">
        <f t="shared" si="52"/>
        <v>#REF!</v>
      </c>
      <c r="U21" t="e">
        <f t="shared" si="34"/>
        <v>#REF!</v>
      </c>
      <c r="V21" t="e">
        <f t="shared" si="7"/>
        <v>#REF!</v>
      </c>
      <c r="W21" t="e">
        <f t="shared" si="35"/>
        <v>#REF!</v>
      </c>
      <c r="X21" s="1" t="e">
        <f t="shared" si="8"/>
        <v>#REF!</v>
      </c>
      <c r="Z21" t="e">
        <f t="shared" si="9"/>
        <v>#REF!</v>
      </c>
      <c r="AA21" t="e">
        <f t="shared" si="53"/>
        <v>#REF!</v>
      </c>
      <c r="AB21" t="e">
        <f t="shared" si="36"/>
        <v>#REF!</v>
      </c>
      <c r="AC21" t="e">
        <f t="shared" si="10"/>
        <v>#REF!</v>
      </c>
      <c r="AD21" t="e">
        <f t="shared" si="37"/>
        <v>#REF!</v>
      </c>
      <c r="AE21" s="1" t="e">
        <f t="shared" si="11"/>
        <v>#REF!</v>
      </c>
      <c r="AG21" t="e">
        <f t="shared" si="12"/>
        <v>#REF!</v>
      </c>
      <c r="AH21" t="e">
        <f t="shared" si="54"/>
        <v>#REF!</v>
      </c>
      <c r="AI21" t="e">
        <f t="shared" si="38"/>
        <v>#REF!</v>
      </c>
      <c r="AJ21" t="e">
        <f t="shared" si="13"/>
        <v>#REF!</v>
      </c>
      <c r="AK21" t="e">
        <f t="shared" si="39"/>
        <v>#REF!</v>
      </c>
      <c r="AL21" s="1" t="e">
        <f t="shared" si="14"/>
        <v>#REF!</v>
      </c>
      <c r="AN21" t="e">
        <f t="shared" si="15"/>
        <v>#REF!</v>
      </c>
      <c r="AO21" t="e">
        <f t="shared" si="55"/>
        <v>#REF!</v>
      </c>
      <c r="AP21" t="e">
        <f t="shared" si="40"/>
        <v>#REF!</v>
      </c>
      <c r="AQ21" t="e">
        <f t="shared" si="16"/>
        <v>#REF!</v>
      </c>
      <c r="AR21" t="e">
        <f t="shared" si="41"/>
        <v>#REF!</v>
      </c>
      <c r="AS21" s="1" t="e">
        <f t="shared" si="17"/>
        <v>#REF!</v>
      </c>
      <c r="AU21" t="e">
        <f t="shared" si="18"/>
        <v>#REF!</v>
      </c>
      <c r="AV21" t="e">
        <f t="shared" si="56"/>
        <v>#REF!</v>
      </c>
      <c r="AW21" t="e">
        <f t="shared" si="42"/>
        <v>#REF!</v>
      </c>
      <c r="AX21" t="e">
        <f t="shared" si="19"/>
        <v>#REF!</v>
      </c>
      <c r="AY21" t="e">
        <f t="shared" si="43"/>
        <v>#REF!</v>
      </c>
      <c r="AZ21" s="1" t="e">
        <f t="shared" si="20"/>
        <v>#REF!</v>
      </c>
      <c r="BB21" t="e">
        <f t="shared" si="21"/>
        <v>#REF!</v>
      </c>
      <c r="BC21" t="e">
        <f t="shared" si="57"/>
        <v>#REF!</v>
      </c>
      <c r="BD21" t="e">
        <f t="shared" si="44"/>
        <v>#REF!</v>
      </c>
      <c r="BE21" t="e">
        <f t="shared" si="22"/>
        <v>#REF!</v>
      </c>
      <c r="BF21" t="e">
        <f t="shared" si="45"/>
        <v>#REF!</v>
      </c>
      <c r="BG21" s="1" t="e">
        <f t="shared" si="23"/>
        <v>#REF!</v>
      </c>
      <c r="BI21" t="e">
        <f t="shared" si="24"/>
        <v>#REF!</v>
      </c>
      <c r="BJ21" t="e">
        <f t="shared" si="58"/>
        <v>#REF!</v>
      </c>
      <c r="BK21" t="e">
        <f t="shared" si="46"/>
        <v>#REF!</v>
      </c>
      <c r="BL21" t="e">
        <f t="shared" si="25"/>
        <v>#REF!</v>
      </c>
      <c r="BM21" t="e">
        <f t="shared" si="47"/>
        <v>#REF!</v>
      </c>
      <c r="BN21" s="1" t="e">
        <f t="shared" si="26"/>
        <v>#REF!</v>
      </c>
      <c r="BP21" t="e">
        <f t="shared" si="27"/>
        <v>#REF!</v>
      </c>
      <c r="BQ21" t="e">
        <f t="shared" si="59"/>
        <v>#REF!</v>
      </c>
      <c r="BR21" t="e">
        <f t="shared" si="48"/>
        <v>#REF!</v>
      </c>
      <c r="BS21" t="e">
        <f t="shared" si="28"/>
        <v>#REF!</v>
      </c>
      <c r="BT21" t="e">
        <f t="shared" si="49"/>
        <v>#REF!</v>
      </c>
      <c r="BU21" s="1" t="e">
        <f t="shared" si="29"/>
        <v>#REF!</v>
      </c>
    </row>
    <row r="22" spans="2:73" x14ac:dyDescent="0.35">
      <c r="B22" s="1">
        <f>Digitising!B22</f>
        <v>7.8999999999999897</v>
      </c>
      <c r="C22">
        <f>Digitising!I22</f>
        <v>8.9999999999999993E-3</v>
      </c>
      <c r="D22">
        <f t="shared" si="30"/>
        <v>1.4999999999999996E-3</v>
      </c>
      <c r="E22" s="2">
        <f t="shared" si="31"/>
        <v>111.11111111111111</v>
      </c>
      <c r="F22">
        <f t="shared" si="0"/>
        <v>8.9125093813371286E+20</v>
      </c>
      <c r="G22">
        <f t="shared" si="1"/>
        <v>1.3368764072005688E+18</v>
      </c>
      <c r="H22">
        <f t="shared" si="50"/>
        <v>7.0198088066711347E+18</v>
      </c>
      <c r="I22" s="4">
        <f t="shared" si="2"/>
        <v>9.1297333275563317E-2</v>
      </c>
      <c r="J22" s="4"/>
      <c r="L22" t="e">
        <f t="shared" si="3"/>
        <v>#REF!</v>
      </c>
      <c r="M22" t="e">
        <f t="shared" si="51"/>
        <v>#REF!</v>
      </c>
      <c r="N22" t="e">
        <f t="shared" si="32"/>
        <v>#REF!</v>
      </c>
      <c r="O22" t="e">
        <f t="shared" si="4"/>
        <v>#REF!</v>
      </c>
      <c r="P22" t="e">
        <f t="shared" si="33"/>
        <v>#REF!</v>
      </c>
      <c r="Q22" s="1" t="e">
        <f t="shared" si="5"/>
        <v>#REF!</v>
      </c>
      <c r="S22" t="e">
        <f t="shared" si="6"/>
        <v>#REF!</v>
      </c>
      <c r="T22" t="e">
        <f t="shared" si="52"/>
        <v>#REF!</v>
      </c>
      <c r="U22" t="e">
        <f t="shared" si="34"/>
        <v>#REF!</v>
      </c>
      <c r="V22" t="e">
        <f t="shared" si="7"/>
        <v>#REF!</v>
      </c>
      <c r="W22" t="e">
        <f t="shared" si="35"/>
        <v>#REF!</v>
      </c>
      <c r="X22" s="1" t="e">
        <f t="shared" si="8"/>
        <v>#REF!</v>
      </c>
      <c r="Z22" t="e">
        <f t="shared" si="9"/>
        <v>#REF!</v>
      </c>
      <c r="AA22" t="e">
        <f t="shared" si="53"/>
        <v>#REF!</v>
      </c>
      <c r="AB22" t="e">
        <f t="shared" si="36"/>
        <v>#REF!</v>
      </c>
      <c r="AC22" t="e">
        <f t="shared" si="10"/>
        <v>#REF!</v>
      </c>
      <c r="AD22" t="e">
        <f t="shared" si="37"/>
        <v>#REF!</v>
      </c>
      <c r="AE22" s="1" t="e">
        <f t="shared" si="11"/>
        <v>#REF!</v>
      </c>
      <c r="AG22" t="e">
        <f t="shared" si="12"/>
        <v>#REF!</v>
      </c>
      <c r="AH22" t="e">
        <f t="shared" si="54"/>
        <v>#REF!</v>
      </c>
      <c r="AI22" t="e">
        <f t="shared" si="38"/>
        <v>#REF!</v>
      </c>
      <c r="AJ22" t="e">
        <f t="shared" si="13"/>
        <v>#REF!</v>
      </c>
      <c r="AK22" t="e">
        <f t="shared" si="39"/>
        <v>#REF!</v>
      </c>
      <c r="AL22" s="1" t="e">
        <f t="shared" si="14"/>
        <v>#REF!</v>
      </c>
      <c r="AN22" t="e">
        <f t="shared" si="15"/>
        <v>#REF!</v>
      </c>
      <c r="AO22" t="e">
        <f t="shared" si="55"/>
        <v>#REF!</v>
      </c>
      <c r="AP22" t="e">
        <f t="shared" si="40"/>
        <v>#REF!</v>
      </c>
      <c r="AQ22" t="e">
        <f t="shared" si="16"/>
        <v>#REF!</v>
      </c>
      <c r="AR22" t="e">
        <f t="shared" si="41"/>
        <v>#REF!</v>
      </c>
      <c r="AS22" s="1" t="e">
        <f t="shared" si="17"/>
        <v>#REF!</v>
      </c>
      <c r="AU22" t="e">
        <f t="shared" si="18"/>
        <v>#REF!</v>
      </c>
      <c r="AV22" t="e">
        <f t="shared" si="56"/>
        <v>#REF!</v>
      </c>
      <c r="AW22" t="e">
        <f t="shared" si="42"/>
        <v>#REF!</v>
      </c>
      <c r="AX22" t="e">
        <f t="shared" si="19"/>
        <v>#REF!</v>
      </c>
      <c r="AY22" t="e">
        <f t="shared" si="43"/>
        <v>#REF!</v>
      </c>
      <c r="AZ22" s="1" t="e">
        <f t="shared" si="20"/>
        <v>#REF!</v>
      </c>
      <c r="BB22" t="e">
        <f t="shared" si="21"/>
        <v>#REF!</v>
      </c>
      <c r="BC22" t="e">
        <f t="shared" si="57"/>
        <v>#REF!</v>
      </c>
      <c r="BD22" t="e">
        <f t="shared" si="44"/>
        <v>#REF!</v>
      </c>
      <c r="BE22" t="e">
        <f t="shared" si="22"/>
        <v>#REF!</v>
      </c>
      <c r="BF22" t="e">
        <f t="shared" si="45"/>
        <v>#REF!</v>
      </c>
      <c r="BG22" s="1" t="e">
        <f t="shared" si="23"/>
        <v>#REF!</v>
      </c>
      <c r="BI22" t="e">
        <f t="shared" si="24"/>
        <v>#REF!</v>
      </c>
      <c r="BJ22" t="e">
        <f t="shared" si="58"/>
        <v>#REF!</v>
      </c>
      <c r="BK22" t="e">
        <f t="shared" si="46"/>
        <v>#REF!</v>
      </c>
      <c r="BL22" t="e">
        <f t="shared" si="25"/>
        <v>#REF!</v>
      </c>
      <c r="BM22" t="e">
        <f t="shared" si="47"/>
        <v>#REF!</v>
      </c>
      <c r="BN22" s="1" t="e">
        <f t="shared" si="26"/>
        <v>#REF!</v>
      </c>
      <c r="BP22" t="e">
        <f t="shared" si="27"/>
        <v>#REF!</v>
      </c>
      <c r="BQ22" t="e">
        <f t="shared" si="59"/>
        <v>#REF!</v>
      </c>
      <c r="BR22" t="e">
        <f t="shared" si="48"/>
        <v>#REF!</v>
      </c>
      <c r="BS22" t="e">
        <f t="shared" si="28"/>
        <v>#REF!</v>
      </c>
      <c r="BT22" t="e">
        <f t="shared" si="49"/>
        <v>#REF!</v>
      </c>
      <c r="BU22" s="1" t="e">
        <f t="shared" si="29"/>
        <v>#REF!</v>
      </c>
    </row>
    <row r="23" spans="2:73" x14ac:dyDescent="0.35">
      <c r="B23" s="1">
        <f>Digitising!B23</f>
        <v>7.9999999999999902</v>
      </c>
      <c r="C23">
        <f>Digitising!I23</f>
        <v>7.4999999999999997E-3</v>
      </c>
      <c r="D23">
        <f t="shared" si="30"/>
        <v>1E-3</v>
      </c>
      <c r="E23" s="2">
        <f t="shared" si="31"/>
        <v>133.33333333333334</v>
      </c>
      <c r="F23">
        <f t="shared" si="0"/>
        <v>1.2589254117941371E+21</v>
      </c>
      <c r="G23">
        <f t="shared" si="1"/>
        <v>1.2589254117941371E+18</v>
      </c>
      <c r="H23">
        <f t="shared" si="50"/>
        <v>8.2787342184652718E+18</v>
      </c>
      <c r="I23" s="4">
        <f t="shared" si="2"/>
        <v>0.10767050469020605</v>
      </c>
      <c r="J23" s="4"/>
      <c r="L23" t="e">
        <f t="shared" si="3"/>
        <v>#REF!</v>
      </c>
      <c r="M23" t="e">
        <f t="shared" si="51"/>
        <v>#REF!</v>
      </c>
      <c r="N23" t="e">
        <f t="shared" si="32"/>
        <v>#REF!</v>
      </c>
      <c r="O23" t="e">
        <f t="shared" si="4"/>
        <v>#REF!</v>
      </c>
      <c r="P23" t="e">
        <f t="shared" si="33"/>
        <v>#REF!</v>
      </c>
      <c r="Q23" s="1" t="e">
        <f t="shared" si="5"/>
        <v>#REF!</v>
      </c>
      <c r="S23" t="e">
        <f t="shared" si="6"/>
        <v>#REF!</v>
      </c>
      <c r="T23" t="e">
        <f t="shared" si="52"/>
        <v>#REF!</v>
      </c>
      <c r="U23" t="e">
        <f t="shared" si="34"/>
        <v>#REF!</v>
      </c>
      <c r="V23" t="e">
        <f t="shared" si="7"/>
        <v>#REF!</v>
      </c>
      <c r="W23" t="e">
        <f t="shared" si="35"/>
        <v>#REF!</v>
      </c>
      <c r="X23" s="1" t="e">
        <f t="shared" si="8"/>
        <v>#REF!</v>
      </c>
      <c r="Z23" t="e">
        <f t="shared" si="9"/>
        <v>#REF!</v>
      </c>
      <c r="AA23" t="e">
        <f t="shared" si="53"/>
        <v>#REF!</v>
      </c>
      <c r="AB23" t="e">
        <f t="shared" si="36"/>
        <v>#REF!</v>
      </c>
      <c r="AC23" t="e">
        <f t="shared" si="10"/>
        <v>#REF!</v>
      </c>
      <c r="AD23" t="e">
        <f t="shared" si="37"/>
        <v>#REF!</v>
      </c>
      <c r="AE23" s="1" t="e">
        <f t="shared" si="11"/>
        <v>#REF!</v>
      </c>
      <c r="AG23" t="e">
        <f t="shared" si="12"/>
        <v>#REF!</v>
      </c>
      <c r="AH23" t="e">
        <f t="shared" si="54"/>
        <v>#REF!</v>
      </c>
      <c r="AI23" t="e">
        <f t="shared" si="38"/>
        <v>#REF!</v>
      </c>
      <c r="AJ23" t="e">
        <f t="shared" si="13"/>
        <v>#REF!</v>
      </c>
      <c r="AK23" t="e">
        <f t="shared" si="39"/>
        <v>#REF!</v>
      </c>
      <c r="AL23" s="1" t="e">
        <f t="shared" si="14"/>
        <v>#REF!</v>
      </c>
      <c r="AN23" t="e">
        <f t="shared" si="15"/>
        <v>#REF!</v>
      </c>
      <c r="AO23" t="e">
        <f t="shared" si="55"/>
        <v>#REF!</v>
      </c>
      <c r="AP23" t="e">
        <f t="shared" si="40"/>
        <v>#REF!</v>
      </c>
      <c r="AQ23" t="e">
        <f t="shared" si="16"/>
        <v>#REF!</v>
      </c>
      <c r="AR23" t="e">
        <f t="shared" si="41"/>
        <v>#REF!</v>
      </c>
      <c r="AS23" s="1" t="e">
        <f t="shared" si="17"/>
        <v>#REF!</v>
      </c>
      <c r="AU23" t="e">
        <f t="shared" si="18"/>
        <v>#REF!</v>
      </c>
      <c r="AV23" t="e">
        <f t="shared" si="56"/>
        <v>#REF!</v>
      </c>
      <c r="AW23" t="e">
        <f t="shared" si="42"/>
        <v>#REF!</v>
      </c>
      <c r="AX23" t="e">
        <f t="shared" si="19"/>
        <v>#REF!</v>
      </c>
      <c r="AY23" t="e">
        <f t="shared" si="43"/>
        <v>#REF!</v>
      </c>
      <c r="AZ23" s="1" t="e">
        <f t="shared" si="20"/>
        <v>#REF!</v>
      </c>
      <c r="BB23" t="e">
        <f t="shared" si="21"/>
        <v>#REF!</v>
      </c>
      <c r="BC23" t="e">
        <f t="shared" si="57"/>
        <v>#REF!</v>
      </c>
      <c r="BD23" t="e">
        <f t="shared" si="44"/>
        <v>#REF!</v>
      </c>
      <c r="BE23" t="e">
        <f t="shared" si="22"/>
        <v>#REF!</v>
      </c>
      <c r="BF23" t="e">
        <f t="shared" si="45"/>
        <v>#REF!</v>
      </c>
      <c r="BG23" s="1" t="e">
        <f t="shared" si="23"/>
        <v>#REF!</v>
      </c>
      <c r="BI23" t="e">
        <f t="shared" si="24"/>
        <v>#REF!</v>
      </c>
      <c r="BJ23" t="e">
        <f t="shared" si="58"/>
        <v>#REF!</v>
      </c>
      <c r="BK23" t="e">
        <f t="shared" si="46"/>
        <v>#REF!</v>
      </c>
      <c r="BL23" t="e">
        <f t="shared" si="25"/>
        <v>#REF!</v>
      </c>
      <c r="BM23" t="e">
        <f t="shared" si="47"/>
        <v>#REF!</v>
      </c>
      <c r="BN23" s="1" t="e">
        <f t="shared" si="26"/>
        <v>#REF!</v>
      </c>
      <c r="BP23" t="e">
        <f t="shared" si="27"/>
        <v>#REF!</v>
      </c>
      <c r="BQ23" t="e">
        <f t="shared" si="59"/>
        <v>#REF!</v>
      </c>
      <c r="BR23" t="e">
        <f t="shared" si="48"/>
        <v>#REF!</v>
      </c>
      <c r="BS23" t="e">
        <f t="shared" si="28"/>
        <v>#REF!</v>
      </c>
      <c r="BT23" t="e">
        <f t="shared" si="49"/>
        <v>#REF!</v>
      </c>
      <c r="BU23" s="1" t="e">
        <f t="shared" si="29"/>
        <v>#REF!</v>
      </c>
    </row>
    <row r="24" spans="2:73" x14ac:dyDescent="0.35">
      <c r="B24" s="1">
        <f>Digitising!B24</f>
        <v>8.0999999999999908</v>
      </c>
      <c r="C24">
        <f>Digitising!I24</f>
        <v>6.4999999999999997E-3</v>
      </c>
      <c r="D24">
        <f t="shared" si="30"/>
        <v>1.0999999999999994E-3</v>
      </c>
      <c r="E24" s="2">
        <f t="shared" si="31"/>
        <v>153.84615384615384</v>
      </c>
      <c r="F24">
        <f t="shared" si="0"/>
        <v>1.7782794100388777E+21</v>
      </c>
      <c r="G24">
        <f t="shared" si="1"/>
        <v>1.9561073510427645E+18</v>
      </c>
      <c r="H24">
        <f t="shared" si="50"/>
        <v>1.0234841569508037E+19</v>
      </c>
      <c r="I24" s="4">
        <f t="shared" si="2"/>
        <v>0.13311099597270559</v>
      </c>
      <c r="J24" s="4"/>
      <c r="L24" t="e">
        <f t="shared" si="3"/>
        <v>#REF!</v>
      </c>
      <c r="M24" t="e">
        <f t="shared" si="51"/>
        <v>#REF!</v>
      </c>
      <c r="N24" t="e">
        <f t="shared" si="32"/>
        <v>#REF!</v>
      </c>
      <c r="O24" t="e">
        <f t="shared" si="4"/>
        <v>#REF!</v>
      </c>
      <c r="P24" t="e">
        <f t="shared" si="33"/>
        <v>#REF!</v>
      </c>
      <c r="Q24" s="1" t="e">
        <f t="shared" si="5"/>
        <v>#REF!</v>
      </c>
      <c r="S24" t="e">
        <f t="shared" si="6"/>
        <v>#REF!</v>
      </c>
      <c r="T24" t="e">
        <f t="shared" si="52"/>
        <v>#REF!</v>
      </c>
      <c r="U24" t="e">
        <f t="shared" si="34"/>
        <v>#REF!</v>
      </c>
      <c r="V24" t="e">
        <f t="shared" si="7"/>
        <v>#REF!</v>
      </c>
      <c r="W24" t="e">
        <f t="shared" si="35"/>
        <v>#REF!</v>
      </c>
      <c r="X24" s="1" t="e">
        <f t="shared" si="8"/>
        <v>#REF!</v>
      </c>
      <c r="Z24" t="e">
        <f t="shared" si="9"/>
        <v>#REF!</v>
      </c>
      <c r="AA24" t="e">
        <f t="shared" si="53"/>
        <v>#REF!</v>
      </c>
      <c r="AB24" t="e">
        <f t="shared" si="36"/>
        <v>#REF!</v>
      </c>
      <c r="AC24" t="e">
        <f t="shared" si="10"/>
        <v>#REF!</v>
      </c>
      <c r="AD24" t="e">
        <f t="shared" si="37"/>
        <v>#REF!</v>
      </c>
      <c r="AE24" s="1" t="e">
        <f t="shared" si="11"/>
        <v>#REF!</v>
      </c>
      <c r="AG24" t="e">
        <f t="shared" si="12"/>
        <v>#REF!</v>
      </c>
      <c r="AH24" t="e">
        <f t="shared" si="54"/>
        <v>#REF!</v>
      </c>
      <c r="AI24" t="e">
        <f t="shared" si="38"/>
        <v>#REF!</v>
      </c>
      <c r="AJ24" t="e">
        <f t="shared" si="13"/>
        <v>#REF!</v>
      </c>
      <c r="AK24" t="e">
        <f t="shared" si="39"/>
        <v>#REF!</v>
      </c>
      <c r="AL24" s="1" t="e">
        <f t="shared" si="14"/>
        <v>#REF!</v>
      </c>
      <c r="AN24" t="e">
        <f t="shared" si="15"/>
        <v>#REF!</v>
      </c>
      <c r="AO24" t="e">
        <f t="shared" si="55"/>
        <v>#REF!</v>
      </c>
      <c r="AP24" t="e">
        <f t="shared" si="40"/>
        <v>#REF!</v>
      </c>
      <c r="AQ24" t="e">
        <f t="shared" si="16"/>
        <v>#REF!</v>
      </c>
      <c r="AR24" t="e">
        <f t="shared" si="41"/>
        <v>#REF!</v>
      </c>
      <c r="AS24" s="1" t="e">
        <f t="shared" si="17"/>
        <v>#REF!</v>
      </c>
      <c r="AU24" t="e">
        <f t="shared" si="18"/>
        <v>#REF!</v>
      </c>
      <c r="AV24" t="e">
        <f t="shared" si="56"/>
        <v>#REF!</v>
      </c>
      <c r="AW24" t="e">
        <f t="shared" si="42"/>
        <v>#REF!</v>
      </c>
      <c r="AX24" t="e">
        <f t="shared" si="19"/>
        <v>#REF!</v>
      </c>
      <c r="AY24" t="e">
        <f t="shared" si="43"/>
        <v>#REF!</v>
      </c>
      <c r="AZ24" s="1" t="e">
        <f t="shared" si="20"/>
        <v>#REF!</v>
      </c>
      <c r="BB24" t="e">
        <f t="shared" si="21"/>
        <v>#REF!</v>
      </c>
      <c r="BC24" t="e">
        <f t="shared" si="57"/>
        <v>#REF!</v>
      </c>
      <c r="BD24" t="e">
        <f t="shared" si="44"/>
        <v>#REF!</v>
      </c>
      <c r="BE24" t="e">
        <f t="shared" si="22"/>
        <v>#REF!</v>
      </c>
      <c r="BF24" t="e">
        <f t="shared" si="45"/>
        <v>#REF!</v>
      </c>
      <c r="BG24" s="1" t="e">
        <f t="shared" si="23"/>
        <v>#REF!</v>
      </c>
      <c r="BI24" t="e">
        <f t="shared" si="24"/>
        <v>#REF!</v>
      </c>
      <c r="BJ24" t="e">
        <f t="shared" si="58"/>
        <v>#REF!</v>
      </c>
      <c r="BK24" t="e">
        <f t="shared" si="46"/>
        <v>#REF!</v>
      </c>
      <c r="BL24" t="e">
        <f t="shared" si="25"/>
        <v>#REF!</v>
      </c>
      <c r="BM24" t="e">
        <f t="shared" si="47"/>
        <v>#REF!</v>
      </c>
      <c r="BN24" s="1" t="e">
        <f t="shared" si="26"/>
        <v>#REF!</v>
      </c>
      <c r="BP24" t="e">
        <f t="shared" si="27"/>
        <v>#REF!</v>
      </c>
      <c r="BQ24" t="e">
        <f t="shared" si="59"/>
        <v>#REF!</v>
      </c>
      <c r="BR24" t="e">
        <f t="shared" si="48"/>
        <v>#REF!</v>
      </c>
      <c r="BS24" t="e">
        <f t="shared" si="28"/>
        <v>#REF!</v>
      </c>
      <c r="BT24" t="e">
        <f t="shared" si="49"/>
        <v>#REF!</v>
      </c>
      <c r="BU24" s="1" t="e">
        <f t="shared" si="29"/>
        <v>#REF!</v>
      </c>
    </row>
    <row r="25" spans="2:73" x14ac:dyDescent="0.35">
      <c r="B25" s="1">
        <f>Digitising!B25</f>
        <v>8.1999999999999904</v>
      </c>
      <c r="C25">
        <f>Digitising!I25</f>
        <v>5.4000000000000003E-3</v>
      </c>
      <c r="D25">
        <f t="shared" si="30"/>
        <v>1E-3</v>
      </c>
      <c r="E25" s="2">
        <f t="shared" si="31"/>
        <v>185.18518518518516</v>
      </c>
      <c r="F25">
        <f t="shared" si="0"/>
        <v>2.5118864315094952E+21</v>
      </c>
      <c r="G25">
        <f t="shared" si="1"/>
        <v>2.5118864315094953E+18</v>
      </c>
      <c r="H25">
        <f t="shared" si="50"/>
        <v>1.2746728001017532E+19</v>
      </c>
      <c r="I25" s="4">
        <f t="shared" si="2"/>
        <v>0.16577976787286763</v>
      </c>
      <c r="J25" s="4"/>
      <c r="L25" t="e">
        <f t="shared" si="3"/>
        <v>#REF!</v>
      </c>
      <c r="M25" t="e">
        <f t="shared" si="51"/>
        <v>#REF!</v>
      </c>
      <c r="N25" t="e">
        <f t="shared" si="32"/>
        <v>#REF!</v>
      </c>
      <c r="O25" t="e">
        <f t="shared" si="4"/>
        <v>#REF!</v>
      </c>
      <c r="P25" t="e">
        <f t="shared" si="33"/>
        <v>#REF!</v>
      </c>
      <c r="Q25" s="1" t="e">
        <f t="shared" si="5"/>
        <v>#REF!</v>
      </c>
      <c r="S25" t="e">
        <f t="shared" si="6"/>
        <v>#REF!</v>
      </c>
      <c r="T25" t="e">
        <f t="shared" si="52"/>
        <v>#REF!</v>
      </c>
      <c r="U25" t="e">
        <f t="shared" si="34"/>
        <v>#REF!</v>
      </c>
      <c r="V25" t="e">
        <f t="shared" si="7"/>
        <v>#REF!</v>
      </c>
      <c r="W25" t="e">
        <f t="shared" si="35"/>
        <v>#REF!</v>
      </c>
      <c r="X25" s="1" t="e">
        <f t="shared" si="8"/>
        <v>#REF!</v>
      </c>
      <c r="Z25" t="e">
        <f t="shared" si="9"/>
        <v>#REF!</v>
      </c>
      <c r="AA25" t="e">
        <f t="shared" si="53"/>
        <v>#REF!</v>
      </c>
      <c r="AB25" t="e">
        <f t="shared" si="36"/>
        <v>#REF!</v>
      </c>
      <c r="AC25" t="e">
        <f t="shared" si="10"/>
        <v>#REF!</v>
      </c>
      <c r="AD25" t="e">
        <f t="shared" si="37"/>
        <v>#REF!</v>
      </c>
      <c r="AE25" s="1" t="e">
        <f t="shared" si="11"/>
        <v>#REF!</v>
      </c>
      <c r="AG25" t="e">
        <f t="shared" si="12"/>
        <v>#REF!</v>
      </c>
      <c r="AH25" t="e">
        <f t="shared" si="54"/>
        <v>#REF!</v>
      </c>
      <c r="AI25" t="e">
        <f t="shared" si="38"/>
        <v>#REF!</v>
      </c>
      <c r="AJ25" t="e">
        <f t="shared" si="13"/>
        <v>#REF!</v>
      </c>
      <c r="AK25" t="e">
        <f t="shared" si="39"/>
        <v>#REF!</v>
      </c>
      <c r="AL25" s="1" t="e">
        <f t="shared" si="14"/>
        <v>#REF!</v>
      </c>
      <c r="AN25" t="e">
        <f t="shared" si="15"/>
        <v>#REF!</v>
      </c>
      <c r="AO25" t="e">
        <f t="shared" si="55"/>
        <v>#REF!</v>
      </c>
      <c r="AP25" t="e">
        <f t="shared" si="40"/>
        <v>#REF!</v>
      </c>
      <c r="AQ25" t="e">
        <f t="shared" si="16"/>
        <v>#REF!</v>
      </c>
      <c r="AR25" t="e">
        <f t="shared" si="41"/>
        <v>#REF!</v>
      </c>
      <c r="AS25" s="1" t="e">
        <f t="shared" si="17"/>
        <v>#REF!</v>
      </c>
      <c r="AU25" t="e">
        <f t="shared" si="18"/>
        <v>#REF!</v>
      </c>
      <c r="AV25" t="e">
        <f t="shared" si="56"/>
        <v>#REF!</v>
      </c>
      <c r="AW25" t="e">
        <f t="shared" si="42"/>
        <v>#REF!</v>
      </c>
      <c r="AX25" t="e">
        <f t="shared" si="19"/>
        <v>#REF!</v>
      </c>
      <c r="AY25" t="e">
        <f t="shared" si="43"/>
        <v>#REF!</v>
      </c>
      <c r="AZ25" s="1" t="e">
        <f t="shared" si="20"/>
        <v>#REF!</v>
      </c>
      <c r="BB25" t="e">
        <f t="shared" si="21"/>
        <v>#REF!</v>
      </c>
      <c r="BC25" t="e">
        <f t="shared" si="57"/>
        <v>#REF!</v>
      </c>
      <c r="BD25" t="e">
        <f t="shared" si="44"/>
        <v>#REF!</v>
      </c>
      <c r="BE25" t="e">
        <f t="shared" si="22"/>
        <v>#REF!</v>
      </c>
      <c r="BF25" t="e">
        <f t="shared" si="45"/>
        <v>#REF!</v>
      </c>
      <c r="BG25" s="1" t="e">
        <f t="shared" si="23"/>
        <v>#REF!</v>
      </c>
      <c r="BI25" t="e">
        <f t="shared" si="24"/>
        <v>#REF!</v>
      </c>
      <c r="BJ25" t="e">
        <f t="shared" si="58"/>
        <v>#REF!</v>
      </c>
      <c r="BK25" t="e">
        <f t="shared" si="46"/>
        <v>#REF!</v>
      </c>
      <c r="BL25" t="e">
        <f t="shared" si="25"/>
        <v>#REF!</v>
      </c>
      <c r="BM25" t="e">
        <f t="shared" si="47"/>
        <v>#REF!</v>
      </c>
      <c r="BN25" s="1" t="e">
        <f t="shared" si="26"/>
        <v>#REF!</v>
      </c>
      <c r="BP25" t="e">
        <f t="shared" si="27"/>
        <v>#REF!</v>
      </c>
      <c r="BQ25" t="e">
        <f t="shared" si="59"/>
        <v>#REF!</v>
      </c>
      <c r="BR25" t="e">
        <f t="shared" si="48"/>
        <v>#REF!</v>
      </c>
      <c r="BS25" t="e">
        <f t="shared" si="28"/>
        <v>#REF!</v>
      </c>
      <c r="BT25" t="e">
        <f t="shared" si="49"/>
        <v>#REF!</v>
      </c>
      <c r="BU25" s="1" t="e">
        <f t="shared" si="29"/>
        <v>#REF!</v>
      </c>
    </row>
    <row r="26" spans="2:73" x14ac:dyDescent="0.35">
      <c r="B26" s="1">
        <f>Digitising!B26</f>
        <v>8.2999999999999901</v>
      </c>
      <c r="C26">
        <f>Digitising!I26</f>
        <v>4.4000000000000003E-3</v>
      </c>
      <c r="D26">
        <f t="shared" si="30"/>
        <v>8.0000000000000036E-4</v>
      </c>
      <c r="E26" s="2">
        <f t="shared" si="31"/>
        <v>227.27272727272725</v>
      </c>
      <c r="F26">
        <f t="shared" si="0"/>
        <v>3.548133892335629E+21</v>
      </c>
      <c r="G26">
        <f t="shared" si="1"/>
        <v>2.8385071138685046E+18</v>
      </c>
      <c r="H26">
        <f t="shared" si="50"/>
        <v>1.5585235114886038E+19</v>
      </c>
      <c r="I26" s="4">
        <f t="shared" si="2"/>
        <v>0.20269646134942415</v>
      </c>
      <c r="J26" s="4"/>
      <c r="L26" t="e">
        <f t="shared" si="3"/>
        <v>#REF!</v>
      </c>
      <c r="M26" t="e">
        <f t="shared" si="51"/>
        <v>#REF!</v>
      </c>
      <c r="N26" t="e">
        <f t="shared" si="32"/>
        <v>#REF!</v>
      </c>
      <c r="O26" t="e">
        <f t="shared" si="4"/>
        <v>#REF!</v>
      </c>
      <c r="P26" t="e">
        <f t="shared" si="33"/>
        <v>#REF!</v>
      </c>
      <c r="Q26" s="1" t="e">
        <f t="shared" si="5"/>
        <v>#REF!</v>
      </c>
      <c r="S26" t="e">
        <f t="shared" si="6"/>
        <v>#REF!</v>
      </c>
      <c r="T26" t="e">
        <f t="shared" si="52"/>
        <v>#REF!</v>
      </c>
      <c r="U26" t="e">
        <f t="shared" si="34"/>
        <v>#REF!</v>
      </c>
      <c r="V26" t="e">
        <f t="shared" si="7"/>
        <v>#REF!</v>
      </c>
      <c r="W26" t="e">
        <f t="shared" si="35"/>
        <v>#REF!</v>
      </c>
      <c r="X26" s="1" t="e">
        <f t="shared" si="8"/>
        <v>#REF!</v>
      </c>
      <c r="Z26" t="e">
        <f t="shared" si="9"/>
        <v>#REF!</v>
      </c>
      <c r="AA26" t="e">
        <f t="shared" si="53"/>
        <v>#REF!</v>
      </c>
      <c r="AB26" t="e">
        <f t="shared" si="36"/>
        <v>#REF!</v>
      </c>
      <c r="AC26" t="e">
        <f t="shared" si="10"/>
        <v>#REF!</v>
      </c>
      <c r="AD26" t="e">
        <f t="shared" si="37"/>
        <v>#REF!</v>
      </c>
      <c r="AE26" s="1" t="e">
        <f t="shared" si="11"/>
        <v>#REF!</v>
      </c>
      <c r="AG26" t="e">
        <f t="shared" si="12"/>
        <v>#REF!</v>
      </c>
      <c r="AH26" t="e">
        <f t="shared" si="54"/>
        <v>#REF!</v>
      </c>
      <c r="AI26" t="e">
        <f t="shared" si="38"/>
        <v>#REF!</v>
      </c>
      <c r="AJ26" t="e">
        <f t="shared" si="13"/>
        <v>#REF!</v>
      </c>
      <c r="AK26" t="e">
        <f t="shared" si="39"/>
        <v>#REF!</v>
      </c>
      <c r="AL26" s="1" t="e">
        <f t="shared" si="14"/>
        <v>#REF!</v>
      </c>
      <c r="AN26" t="e">
        <f t="shared" si="15"/>
        <v>#REF!</v>
      </c>
      <c r="AO26" t="e">
        <f t="shared" si="55"/>
        <v>#REF!</v>
      </c>
      <c r="AP26" t="e">
        <f t="shared" si="40"/>
        <v>#REF!</v>
      </c>
      <c r="AQ26" t="e">
        <f t="shared" si="16"/>
        <v>#REF!</v>
      </c>
      <c r="AR26" t="e">
        <f t="shared" si="41"/>
        <v>#REF!</v>
      </c>
      <c r="AS26" s="1" t="e">
        <f t="shared" si="17"/>
        <v>#REF!</v>
      </c>
      <c r="AU26" t="e">
        <f t="shared" si="18"/>
        <v>#REF!</v>
      </c>
      <c r="AV26" t="e">
        <f t="shared" si="56"/>
        <v>#REF!</v>
      </c>
      <c r="AW26" t="e">
        <f t="shared" si="42"/>
        <v>#REF!</v>
      </c>
      <c r="AX26" t="e">
        <f t="shared" si="19"/>
        <v>#REF!</v>
      </c>
      <c r="AY26" t="e">
        <f t="shared" si="43"/>
        <v>#REF!</v>
      </c>
      <c r="AZ26" s="1" t="e">
        <f t="shared" si="20"/>
        <v>#REF!</v>
      </c>
      <c r="BB26" t="e">
        <f t="shared" si="21"/>
        <v>#REF!</v>
      </c>
      <c r="BC26" t="e">
        <f t="shared" si="57"/>
        <v>#REF!</v>
      </c>
      <c r="BD26" t="e">
        <f t="shared" si="44"/>
        <v>#REF!</v>
      </c>
      <c r="BE26" t="e">
        <f t="shared" si="22"/>
        <v>#REF!</v>
      </c>
      <c r="BF26" t="e">
        <f t="shared" si="45"/>
        <v>#REF!</v>
      </c>
      <c r="BG26" s="1" t="e">
        <f t="shared" si="23"/>
        <v>#REF!</v>
      </c>
      <c r="BI26" t="e">
        <f t="shared" si="24"/>
        <v>#REF!</v>
      </c>
      <c r="BJ26" t="e">
        <f t="shared" si="58"/>
        <v>#REF!</v>
      </c>
      <c r="BK26" t="e">
        <f t="shared" si="46"/>
        <v>#REF!</v>
      </c>
      <c r="BL26" t="e">
        <f t="shared" si="25"/>
        <v>#REF!</v>
      </c>
      <c r="BM26" t="e">
        <f t="shared" si="47"/>
        <v>#REF!</v>
      </c>
      <c r="BN26" s="1" t="e">
        <f t="shared" si="26"/>
        <v>#REF!</v>
      </c>
      <c r="BP26" t="e">
        <f t="shared" si="27"/>
        <v>#REF!</v>
      </c>
      <c r="BQ26" t="e">
        <f t="shared" si="59"/>
        <v>#REF!</v>
      </c>
      <c r="BR26" t="e">
        <f t="shared" si="48"/>
        <v>#REF!</v>
      </c>
      <c r="BS26" t="e">
        <f t="shared" si="28"/>
        <v>#REF!</v>
      </c>
      <c r="BT26" t="e">
        <f t="shared" si="49"/>
        <v>#REF!</v>
      </c>
      <c r="BU26" s="1" t="e">
        <f t="shared" si="29"/>
        <v>#REF!</v>
      </c>
    </row>
    <row r="27" spans="2:73" x14ac:dyDescent="0.35">
      <c r="B27" s="1">
        <f>Digitising!B27</f>
        <v>8.3999999999999897</v>
      </c>
      <c r="C27">
        <f>Digitising!I27</f>
        <v>3.5999999999999999E-3</v>
      </c>
      <c r="D27">
        <f t="shared" si="30"/>
        <v>5.9999999999999984E-4</v>
      </c>
      <c r="E27" s="2">
        <f t="shared" si="31"/>
        <v>277.77777777777777</v>
      </c>
      <c r="F27">
        <f t="shared" si="0"/>
        <v>5.0118723362725382E+21</v>
      </c>
      <c r="G27">
        <f t="shared" si="1"/>
        <v>3.007123401763522E+18</v>
      </c>
      <c r="H27">
        <f t="shared" si="50"/>
        <v>1.8592358516649558E+19</v>
      </c>
      <c r="I27" s="4">
        <f t="shared" si="2"/>
        <v>0.24180612301864854</v>
      </c>
      <c r="J27" s="4"/>
      <c r="L27" t="e">
        <f t="shared" si="3"/>
        <v>#REF!</v>
      </c>
      <c r="M27" t="e">
        <f t="shared" si="51"/>
        <v>#REF!</v>
      </c>
      <c r="N27" t="e">
        <f t="shared" si="32"/>
        <v>#REF!</v>
      </c>
      <c r="O27" t="e">
        <f t="shared" si="4"/>
        <v>#REF!</v>
      </c>
      <c r="P27" t="e">
        <f t="shared" si="33"/>
        <v>#REF!</v>
      </c>
      <c r="Q27" s="1" t="e">
        <f t="shared" si="5"/>
        <v>#REF!</v>
      </c>
      <c r="S27" t="e">
        <f t="shared" si="6"/>
        <v>#REF!</v>
      </c>
      <c r="T27" t="e">
        <f t="shared" si="52"/>
        <v>#REF!</v>
      </c>
      <c r="U27" t="e">
        <f t="shared" si="34"/>
        <v>#REF!</v>
      </c>
      <c r="V27" t="e">
        <f t="shared" si="7"/>
        <v>#REF!</v>
      </c>
      <c r="W27" t="e">
        <f t="shared" si="35"/>
        <v>#REF!</v>
      </c>
      <c r="X27" s="1" t="e">
        <f t="shared" si="8"/>
        <v>#REF!</v>
      </c>
      <c r="Z27" t="e">
        <f t="shared" si="9"/>
        <v>#REF!</v>
      </c>
      <c r="AA27" t="e">
        <f t="shared" si="53"/>
        <v>#REF!</v>
      </c>
      <c r="AB27" t="e">
        <f t="shared" si="36"/>
        <v>#REF!</v>
      </c>
      <c r="AC27" t="e">
        <f t="shared" si="10"/>
        <v>#REF!</v>
      </c>
      <c r="AD27" t="e">
        <f t="shared" si="37"/>
        <v>#REF!</v>
      </c>
      <c r="AE27" s="1" t="e">
        <f t="shared" si="11"/>
        <v>#REF!</v>
      </c>
      <c r="AG27" t="e">
        <f t="shared" si="12"/>
        <v>#REF!</v>
      </c>
      <c r="AH27" t="e">
        <f t="shared" si="54"/>
        <v>#REF!</v>
      </c>
      <c r="AI27" t="e">
        <f t="shared" si="38"/>
        <v>#REF!</v>
      </c>
      <c r="AJ27" t="e">
        <f t="shared" si="13"/>
        <v>#REF!</v>
      </c>
      <c r="AK27" t="e">
        <f t="shared" si="39"/>
        <v>#REF!</v>
      </c>
      <c r="AL27" s="1" t="e">
        <f t="shared" si="14"/>
        <v>#REF!</v>
      </c>
      <c r="AN27" t="e">
        <f t="shared" si="15"/>
        <v>#REF!</v>
      </c>
      <c r="AO27" t="e">
        <f t="shared" si="55"/>
        <v>#REF!</v>
      </c>
      <c r="AP27" t="e">
        <f t="shared" si="40"/>
        <v>#REF!</v>
      </c>
      <c r="AQ27" t="e">
        <f t="shared" si="16"/>
        <v>#REF!</v>
      </c>
      <c r="AR27" t="e">
        <f t="shared" si="41"/>
        <v>#REF!</v>
      </c>
      <c r="AS27" s="1" t="e">
        <f t="shared" si="17"/>
        <v>#REF!</v>
      </c>
      <c r="AU27" t="e">
        <f t="shared" si="18"/>
        <v>#REF!</v>
      </c>
      <c r="AV27" t="e">
        <f t="shared" si="56"/>
        <v>#REF!</v>
      </c>
      <c r="AW27" t="e">
        <f t="shared" si="42"/>
        <v>#REF!</v>
      </c>
      <c r="AX27" t="e">
        <f t="shared" si="19"/>
        <v>#REF!</v>
      </c>
      <c r="AY27" t="e">
        <f t="shared" si="43"/>
        <v>#REF!</v>
      </c>
      <c r="AZ27" s="1" t="e">
        <f t="shared" si="20"/>
        <v>#REF!</v>
      </c>
      <c r="BB27" t="e">
        <f t="shared" si="21"/>
        <v>#REF!</v>
      </c>
      <c r="BC27" t="e">
        <f t="shared" si="57"/>
        <v>#REF!</v>
      </c>
      <c r="BD27" t="e">
        <f t="shared" si="44"/>
        <v>#REF!</v>
      </c>
      <c r="BE27" t="e">
        <f t="shared" si="22"/>
        <v>#REF!</v>
      </c>
      <c r="BF27" t="e">
        <f t="shared" si="45"/>
        <v>#REF!</v>
      </c>
      <c r="BG27" s="1" t="e">
        <f t="shared" si="23"/>
        <v>#REF!</v>
      </c>
      <c r="BI27" t="e">
        <f t="shared" si="24"/>
        <v>#REF!</v>
      </c>
      <c r="BJ27" t="e">
        <f t="shared" si="58"/>
        <v>#REF!</v>
      </c>
      <c r="BK27" t="e">
        <f t="shared" si="46"/>
        <v>#REF!</v>
      </c>
      <c r="BL27" t="e">
        <f t="shared" si="25"/>
        <v>#REF!</v>
      </c>
      <c r="BM27" t="e">
        <f t="shared" si="47"/>
        <v>#REF!</v>
      </c>
      <c r="BN27" s="1" t="e">
        <f t="shared" si="26"/>
        <v>#REF!</v>
      </c>
      <c r="BP27" t="e">
        <f t="shared" si="27"/>
        <v>#REF!</v>
      </c>
      <c r="BQ27" t="e">
        <f t="shared" si="59"/>
        <v>#REF!</v>
      </c>
      <c r="BR27" t="e">
        <f t="shared" si="48"/>
        <v>#REF!</v>
      </c>
      <c r="BS27" t="e">
        <f t="shared" si="28"/>
        <v>#REF!</v>
      </c>
      <c r="BT27" t="e">
        <f t="shared" si="49"/>
        <v>#REF!</v>
      </c>
      <c r="BU27" s="1" t="e">
        <f t="shared" si="29"/>
        <v>#REF!</v>
      </c>
    </row>
    <row r="28" spans="2:73" x14ac:dyDescent="0.35">
      <c r="B28" s="1">
        <f>Digitising!B28</f>
        <v>8.4999999999999893</v>
      </c>
      <c r="C28">
        <f>Digitising!I28</f>
        <v>3.0000000000000001E-3</v>
      </c>
      <c r="D28">
        <f t="shared" si="30"/>
        <v>7.000000000000001E-4</v>
      </c>
      <c r="E28" s="2">
        <f t="shared" si="31"/>
        <v>333.33333333333331</v>
      </c>
      <c r="F28">
        <f t="shared" si="0"/>
        <v>7.0794578438411591E+21</v>
      </c>
      <c r="G28">
        <f t="shared" si="1"/>
        <v>4.955620490688812E+18</v>
      </c>
      <c r="H28">
        <f t="shared" si="50"/>
        <v>2.3547979007338369E+19</v>
      </c>
      <c r="I28" s="4">
        <f t="shared" si="2"/>
        <v>0.30625729939480062</v>
      </c>
      <c r="J28" s="4"/>
      <c r="L28" t="e">
        <f t="shared" si="3"/>
        <v>#REF!</v>
      </c>
      <c r="M28" t="e">
        <f t="shared" si="51"/>
        <v>#REF!</v>
      </c>
      <c r="N28" t="e">
        <f t="shared" si="32"/>
        <v>#REF!</v>
      </c>
      <c r="O28" t="e">
        <f t="shared" si="4"/>
        <v>#REF!</v>
      </c>
      <c r="P28" t="e">
        <f t="shared" si="33"/>
        <v>#REF!</v>
      </c>
      <c r="Q28" s="1" t="e">
        <f t="shared" si="5"/>
        <v>#REF!</v>
      </c>
      <c r="S28" t="e">
        <f t="shared" si="6"/>
        <v>#REF!</v>
      </c>
      <c r="T28" t="e">
        <f t="shared" si="52"/>
        <v>#REF!</v>
      </c>
      <c r="U28" t="e">
        <f t="shared" si="34"/>
        <v>#REF!</v>
      </c>
      <c r="V28" t="e">
        <f t="shared" si="7"/>
        <v>#REF!</v>
      </c>
      <c r="W28" t="e">
        <f t="shared" si="35"/>
        <v>#REF!</v>
      </c>
      <c r="X28" s="1" t="e">
        <f t="shared" si="8"/>
        <v>#REF!</v>
      </c>
      <c r="Z28" t="e">
        <f t="shared" si="9"/>
        <v>#REF!</v>
      </c>
      <c r="AA28" t="e">
        <f t="shared" si="53"/>
        <v>#REF!</v>
      </c>
      <c r="AB28" t="e">
        <f t="shared" si="36"/>
        <v>#REF!</v>
      </c>
      <c r="AC28" t="e">
        <f t="shared" si="10"/>
        <v>#REF!</v>
      </c>
      <c r="AD28" t="e">
        <f t="shared" si="37"/>
        <v>#REF!</v>
      </c>
      <c r="AE28" s="1" t="e">
        <f t="shared" si="11"/>
        <v>#REF!</v>
      </c>
      <c r="AG28" t="e">
        <f t="shared" si="12"/>
        <v>#REF!</v>
      </c>
      <c r="AH28" t="e">
        <f t="shared" si="54"/>
        <v>#REF!</v>
      </c>
      <c r="AI28" t="e">
        <f t="shared" si="38"/>
        <v>#REF!</v>
      </c>
      <c r="AJ28" t="e">
        <f t="shared" si="13"/>
        <v>#REF!</v>
      </c>
      <c r="AK28" t="e">
        <f t="shared" si="39"/>
        <v>#REF!</v>
      </c>
      <c r="AL28" s="1" t="e">
        <f t="shared" si="14"/>
        <v>#REF!</v>
      </c>
      <c r="AN28" t="e">
        <f t="shared" si="15"/>
        <v>#REF!</v>
      </c>
      <c r="AO28" t="e">
        <f t="shared" si="55"/>
        <v>#REF!</v>
      </c>
      <c r="AP28" t="e">
        <f t="shared" si="40"/>
        <v>#REF!</v>
      </c>
      <c r="AQ28" t="e">
        <f t="shared" si="16"/>
        <v>#REF!</v>
      </c>
      <c r="AR28" t="e">
        <f t="shared" si="41"/>
        <v>#REF!</v>
      </c>
      <c r="AS28" s="1" t="e">
        <f t="shared" si="17"/>
        <v>#REF!</v>
      </c>
      <c r="AU28" t="e">
        <f t="shared" si="18"/>
        <v>#REF!</v>
      </c>
      <c r="AV28" t="e">
        <f t="shared" si="56"/>
        <v>#REF!</v>
      </c>
      <c r="AW28" t="e">
        <f t="shared" si="42"/>
        <v>#REF!</v>
      </c>
      <c r="AX28" t="e">
        <f t="shared" si="19"/>
        <v>#REF!</v>
      </c>
      <c r="AY28" t="e">
        <f t="shared" si="43"/>
        <v>#REF!</v>
      </c>
      <c r="AZ28" s="1" t="e">
        <f t="shared" si="20"/>
        <v>#REF!</v>
      </c>
      <c r="BB28" t="e">
        <f t="shared" si="21"/>
        <v>#REF!</v>
      </c>
      <c r="BC28" t="e">
        <f t="shared" si="57"/>
        <v>#REF!</v>
      </c>
      <c r="BD28" t="e">
        <f t="shared" si="44"/>
        <v>#REF!</v>
      </c>
      <c r="BE28" t="e">
        <f t="shared" si="22"/>
        <v>#REF!</v>
      </c>
      <c r="BF28" t="e">
        <f t="shared" si="45"/>
        <v>#REF!</v>
      </c>
      <c r="BG28" s="1" t="e">
        <f t="shared" si="23"/>
        <v>#REF!</v>
      </c>
      <c r="BI28" t="e">
        <f t="shared" si="24"/>
        <v>#REF!</v>
      </c>
      <c r="BJ28" t="e">
        <f t="shared" si="58"/>
        <v>#REF!</v>
      </c>
      <c r="BK28" t="e">
        <f t="shared" si="46"/>
        <v>#REF!</v>
      </c>
      <c r="BL28" t="e">
        <f t="shared" si="25"/>
        <v>#REF!</v>
      </c>
      <c r="BM28" t="e">
        <f t="shared" si="47"/>
        <v>#REF!</v>
      </c>
      <c r="BN28" s="1" t="e">
        <f t="shared" si="26"/>
        <v>#REF!</v>
      </c>
      <c r="BP28" t="e">
        <f t="shared" si="27"/>
        <v>#REF!</v>
      </c>
      <c r="BQ28" t="e">
        <f t="shared" si="59"/>
        <v>#REF!</v>
      </c>
      <c r="BR28" t="e">
        <f t="shared" si="48"/>
        <v>#REF!</v>
      </c>
      <c r="BS28" t="e">
        <f t="shared" si="28"/>
        <v>#REF!</v>
      </c>
      <c r="BT28" t="e">
        <f t="shared" si="49"/>
        <v>#REF!</v>
      </c>
      <c r="BU28" s="1" t="e">
        <f t="shared" si="29"/>
        <v>#REF!</v>
      </c>
    </row>
    <row r="29" spans="2:73" x14ac:dyDescent="0.35">
      <c r="B29" s="1">
        <f>Digitising!B29</f>
        <v>8.5999999999999908</v>
      </c>
      <c r="C29">
        <f>Digitising!I29</f>
        <v>2.3E-3</v>
      </c>
      <c r="D29">
        <f t="shared" si="30"/>
        <v>5.4999999999999992E-4</v>
      </c>
      <c r="E29" s="2">
        <f t="shared" si="31"/>
        <v>434.78260869565219</v>
      </c>
      <c r="F29">
        <f t="shared" si="0"/>
        <v>9.9999999999997462E+21</v>
      </c>
      <c r="G29">
        <f t="shared" si="1"/>
        <v>5.4999999999998597E+18</v>
      </c>
      <c r="H29">
        <f t="shared" si="50"/>
        <v>2.904797900733823E+19</v>
      </c>
      <c r="I29" s="4">
        <f t="shared" si="2"/>
        <v>0.37778849730127229</v>
      </c>
      <c r="J29" s="4"/>
      <c r="L29" t="e">
        <f t="shared" si="3"/>
        <v>#REF!</v>
      </c>
      <c r="M29" t="e">
        <f t="shared" si="51"/>
        <v>#REF!</v>
      </c>
      <c r="N29" t="e">
        <f t="shared" si="32"/>
        <v>#REF!</v>
      </c>
      <c r="O29" t="e">
        <f t="shared" si="4"/>
        <v>#REF!</v>
      </c>
      <c r="P29" t="e">
        <f t="shared" si="33"/>
        <v>#REF!</v>
      </c>
      <c r="Q29" s="1" t="e">
        <f t="shared" si="5"/>
        <v>#REF!</v>
      </c>
      <c r="S29" t="e">
        <f t="shared" si="6"/>
        <v>#REF!</v>
      </c>
      <c r="T29" t="e">
        <f t="shared" si="52"/>
        <v>#REF!</v>
      </c>
      <c r="U29" t="e">
        <f t="shared" si="34"/>
        <v>#REF!</v>
      </c>
      <c r="V29" t="e">
        <f t="shared" si="7"/>
        <v>#REF!</v>
      </c>
      <c r="W29" t="e">
        <f t="shared" si="35"/>
        <v>#REF!</v>
      </c>
      <c r="X29" s="1" t="e">
        <f t="shared" si="8"/>
        <v>#REF!</v>
      </c>
      <c r="Z29" t="e">
        <f t="shared" si="9"/>
        <v>#REF!</v>
      </c>
      <c r="AA29" t="e">
        <f t="shared" si="53"/>
        <v>#REF!</v>
      </c>
      <c r="AB29" t="e">
        <f t="shared" si="36"/>
        <v>#REF!</v>
      </c>
      <c r="AC29" t="e">
        <f t="shared" si="10"/>
        <v>#REF!</v>
      </c>
      <c r="AD29" t="e">
        <f t="shared" si="37"/>
        <v>#REF!</v>
      </c>
      <c r="AE29" s="1" t="e">
        <f t="shared" si="11"/>
        <v>#REF!</v>
      </c>
      <c r="AG29" t="e">
        <f t="shared" si="12"/>
        <v>#REF!</v>
      </c>
      <c r="AH29" t="e">
        <f t="shared" si="54"/>
        <v>#REF!</v>
      </c>
      <c r="AI29" t="e">
        <f t="shared" si="38"/>
        <v>#REF!</v>
      </c>
      <c r="AJ29" t="e">
        <f t="shared" si="13"/>
        <v>#REF!</v>
      </c>
      <c r="AK29" t="e">
        <f t="shared" si="39"/>
        <v>#REF!</v>
      </c>
      <c r="AL29" s="1" t="e">
        <f t="shared" si="14"/>
        <v>#REF!</v>
      </c>
      <c r="AN29" t="e">
        <f t="shared" si="15"/>
        <v>#REF!</v>
      </c>
      <c r="AO29" t="e">
        <f t="shared" si="55"/>
        <v>#REF!</v>
      </c>
      <c r="AP29" t="e">
        <f t="shared" si="40"/>
        <v>#REF!</v>
      </c>
      <c r="AQ29" t="e">
        <f t="shared" si="16"/>
        <v>#REF!</v>
      </c>
      <c r="AR29" t="e">
        <f t="shared" si="41"/>
        <v>#REF!</v>
      </c>
      <c r="AS29" s="1" t="e">
        <f t="shared" si="17"/>
        <v>#REF!</v>
      </c>
      <c r="AU29" t="e">
        <f t="shared" si="18"/>
        <v>#REF!</v>
      </c>
      <c r="AV29" t="e">
        <f t="shared" si="56"/>
        <v>#REF!</v>
      </c>
      <c r="AW29" t="e">
        <f t="shared" si="42"/>
        <v>#REF!</v>
      </c>
      <c r="AX29" t="e">
        <f t="shared" si="19"/>
        <v>#REF!</v>
      </c>
      <c r="AY29" t="e">
        <f t="shared" si="43"/>
        <v>#REF!</v>
      </c>
      <c r="AZ29" s="1" t="e">
        <f t="shared" si="20"/>
        <v>#REF!</v>
      </c>
      <c r="BB29" t="e">
        <f t="shared" si="21"/>
        <v>#REF!</v>
      </c>
      <c r="BC29" t="e">
        <f t="shared" si="57"/>
        <v>#REF!</v>
      </c>
      <c r="BD29" t="e">
        <f t="shared" si="44"/>
        <v>#REF!</v>
      </c>
      <c r="BE29" t="e">
        <f t="shared" si="22"/>
        <v>#REF!</v>
      </c>
      <c r="BF29" t="e">
        <f t="shared" si="45"/>
        <v>#REF!</v>
      </c>
      <c r="BG29" s="1" t="e">
        <f t="shared" si="23"/>
        <v>#REF!</v>
      </c>
      <c r="BI29" t="e">
        <f t="shared" si="24"/>
        <v>#REF!</v>
      </c>
      <c r="BJ29" t="e">
        <f t="shared" si="58"/>
        <v>#REF!</v>
      </c>
      <c r="BK29" t="e">
        <f t="shared" si="46"/>
        <v>#REF!</v>
      </c>
      <c r="BL29" t="e">
        <f t="shared" si="25"/>
        <v>#REF!</v>
      </c>
      <c r="BM29" t="e">
        <f t="shared" si="47"/>
        <v>#REF!</v>
      </c>
      <c r="BN29" s="1" t="e">
        <f t="shared" si="26"/>
        <v>#REF!</v>
      </c>
      <c r="BP29" t="e">
        <f t="shared" si="27"/>
        <v>#REF!</v>
      </c>
      <c r="BQ29" t="e">
        <f t="shared" si="59"/>
        <v>#REF!</v>
      </c>
      <c r="BR29" t="e">
        <f t="shared" si="48"/>
        <v>#REF!</v>
      </c>
      <c r="BS29" t="e">
        <f t="shared" si="28"/>
        <v>#REF!</v>
      </c>
      <c r="BT29" t="e">
        <f t="shared" si="49"/>
        <v>#REF!</v>
      </c>
      <c r="BU29" s="1" t="e">
        <f t="shared" si="29"/>
        <v>#REF!</v>
      </c>
    </row>
    <row r="30" spans="2:73" x14ac:dyDescent="0.35">
      <c r="B30" s="1">
        <f>Digitising!B30</f>
        <v>8.6999999999999904</v>
      </c>
      <c r="C30">
        <f>Digitising!I30</f>
        <v>1.75E-3</v>
      </c>
      <c r="D30">
        <f t="shared" si="30"/>
        <v>5.8E-4</v>
      </c>
      <c r="E30" s="2">
        <f t="shared" si="31"/>
        <v>571.42857142857144</v>
      </c>
      <c r="F30">
        <f t="shared" si="0"/>
        <v>1.4125375446227064E+22</v>
      </c>
      <c r="G30">
        <f t="shared" si="1"/>
        <v>8.1927177588116972E+18</v>
      </c>
      <c r="H30">
        <f t="shared" si="50"/>
        <v>3.7240696766149927E+19</v>
      </c>
      <c r="I30" s="4">
        <f t="shared" si="2"/>
        <v>0.48434030010080664</v>
      </c>
      <c r="J30" s="4"/>
      <c r="L30" t="e">
        <f t="shared" si="3"/>
        <v>#REF!</v>
      </c>
      <c r="M30" t="e">
        <f t="shared" si="51"/>
        <v>#REF!</v>
      </c>
      <c r="N30" t="e">
        <f t="shared" si="32"/>
        <v>#REF!</v>
      </c>
      <c r="O30" t="e">
        <f t="shared" si="4"/>
        <v>#REF!</v>
      </c>
      <c r="P30" t="e">
        <f t="shared" si="33"/>
        <v>#REF!</v>
      </c>
      <c r="Q30" s="1" t="e">
        <f t="shared" si="5"/>
        <v>#REF!</v>
      </c>
      <c r="S30" t="e">
        <f t="shared" si="6"/>
        <v>#REF!</v>
      </c>
      <c r="T30" t="e">
        <f t="shared" si="52"/>
        <v>#REF!</v>
      </c>
      <c r="U30" t="e">
        <f t="shared" si="34"/>
        <v>#REF!</v>
      </c>
      <c r="V30" t="e">
        <f t="shared" si="7"/>
        <v>#REF!</v>
      </c>
      <c r="W30" t="e">
        <f t="shared" si="35"/>
        <v>#REF!</v>
      </c>
      <c r="X30" s="1" t="e">
        <f t="shared" si="8"/>
        <v>#REF!</v>
      </c>
      <c r="Z30" t="e">
        <f t="shared" si="9"/>
        <v>#REF!</v>
      </c>
      <c r="AA30" t="e">
        <f t="shared" si="53"/>
        <v>#REF!</v>
      </c>
      <c r="AB30" t="e">
        <f t="shared" si="36"/>
        <v>#REF!</v>
      </c>
      <c r="AC30" t="e">
        <f t="shared" si="10"/>
        <v>#REF!</v>
      </c>
      <c r="AD30" t="e">
        <f t="shared" si="37"/>
        <v>#REF!</v>
      </c>
      <c r="AE30" s="1" t="e">
        <f t="shared" si="11"/>
        <v>#REF!</v>
      </c>
      <c r="AG30" t="e">
        <f t="shared" si="12"/>
        <v>#REF!</v>
      </c>
      <c r="AH30" t="e">
        <f t="shared" si="54"/>
        <v>#REF!</v>
      </c>
      <c r="AI30" t="e">
        <f t="shared" si="38"/>
        <v>#REF!</v>
      </c>
      <c r="AJ30" t="e">
        <f t="shared" si="13"/>
        <v>#REF!</v>
      </c>
      <c r="AK30" t="e">
        <f t="shared" si="39"/>
        <v>#REF!</v>
      </c>
      <c r="AL30" s="1" t="e">
        <f t="shared" si="14"/>
        <v>#REF!</v>
      </c>
      <c r="AN30" t="e">
        <f t="shared" si="15"/>
        <v>#REF!</v>
      </c>
      <c r="AO30" t="e">
        <f t="shared" si="55"/>
        <v>#REF!</v>
      </c>
      <c r="AP30" t="e">
        <f t="shared" si="40"/>
        <v>#REF!</v>
      </c>
      <c r="AQ30" t="e">
        <f t="shared" si="16"/>
        <v>#REF!</v>
      </c>
      <c r="AR30" t="e">
        <f t="shared" si="41"/>
        <v>#REF!</v>
      </c>
      <c r="AS30" s="1" t="e">
        <f t="shared" si="17"/>
        <v>#REF!</v>
      </c>
      <c r="AU30" t="e">
        <f t="shared" si="18"/>
        <v>#REF!</v>
      </c>
      <c r="AV30" t="e">
        <f t="shared" si="56"/>
        <v>#REF!</v>
      </c>
      <c r="AW30" t="e">
        <f t="shared" si="42"/>
        <v>#REF!</v>
      </c>
      <c r="AX30" t="e">
        <f t="shared" si="19"/>
        <v>#REF!</v>
      </c>
      <c r="AY30" t="e">
        <f t="shared" si="43"/>
        <v>#REF!</v>
      </c>
      <c r="AZ30" s="1" t="e">
        <f t="shared" si="20"/>
        <v>#REF!</v>
      </c>
      <c r="BB30" t="e">
        <f t="shared" si="21"/>
        <v>#REF!</v>
      </c>
      <c r="BC30" t="e">
        <f t="shared" si="57"/>
        <v>#REF!</v>
      </c>
      <c r="BD30" t="e">
        <f t="shared" si="44"/>
        <v>#REF!</v>
      </c>
      <c r="BE30" t="e">
        <f t="shared" si="22"/>
        <v>#REF!</v>
      </c>
      <c r="BF30" t="e">
        <f t="shared" si="45"/>
        <v>#REF!</v>
      </c>
      <c r="BG30" s="1" t="e">
        <f t="shared" si="23"/>
        <v>#REF!</v>
      </c>
      <c r="BI30" t="e">
        <f t="shared" si="24"/>
        <v>#REF!</v>
      </c>
      <c r="BJ30" t="e">
        <f t="shared" si="58"/>
        <v>#REF!</v>
      </c>
      <c r="BK30" t="e">
        <f t="shared" si="46"/>
        <v>#REF!</v>
      </c>
      <c r="BL30" t="e">
        <f t="shared" si="25"/>
        <v>#REF!</v>
      </c>
      <c r="BM30" t="e">
        <f t="shared" si="47"/>
        <v>#REF!</v>
      </c>
      <c r="BN30" s="1" t="e">
        <f t="shared" si="26"/>
        <v>#REF!</v>
      </c>
      <c r="BP30" t="e">
        <f t="shared" si="27"/>
        <v>#REF!</v>
      </c>
      <c r="BQ30" t="e">
        <f t="shared" si="59"/>
        <v>#REF!</v>
      </c>
      <c r="BR30" t="e">
        <f t="shared" si="48"/>
        <v>#REF!</v>
      </c>
      <c r="BS30" t="e">
        <f t="shared" si="28"/>
        <v>#REF!</v>
      </c>
      <c r="BT30" t="e">
        <f t="shared" si="49"/>
        <v>#REF!</v>
      </c>
      <c r="BU30" s="1" t="e">
        <f t="shared" si="29"/>
        <v>#REF!</v>
      </c>
    </row>
    <row r="31" spans="2:73" x14ac:dyDescent="0.35">
      <c r="B31" s="1">
        <f>Digitising!B31</f>
        <v>8.7999999999999901</v>
      </c>
      <c r="C31">
        <f>Digitising!I31</f>
        <v>1.17E-3</v>
      </c>
      <c r="D31">
        <f t="shared" si="30"/>
        <v>4.7000000000000004E-4</v>
      </c>
      <c r="E31" s="2">
        <f t="shared" si="31"/>
        <v>854.70085470085462</v>
      </c>
      <c r="F31">
        <f t="shared" si="0"/>
        <v>1.995262314968809E+22</v>
      </c>
      <c r="G31">
        <f t="shared" si="1"/>
        <v>9.3777328803534029E+18</v>
      </c>
      <c r="H31">
        <f t="shared" si="50"/>
        <v>4.661842964650333E+19</v>
      </c>
      <c r="I31" s="4">
        <f t="shared" si="2"/>
        <v>0.6063040212969163</v>
      </c>
      <c r="J31" s="4"/>
      <c r="L31" t="e">
        <f t="shared" si="3"/>
        <v>#REF!</v>
      </c>
      <c r="M31" t="e">
        <f t="shared" si="51"/>
        <v>#REF!</v>
      </c>
      <c r="N31" t="e">
        <f t="shared" si="32"/>
        <v>#REF!</v>
      </c>
      <c r="O31" t="e">
        <f t="shared" si="4"/>
        <v>#REF!</v>
      </c>
      <c r="P31" t="e">
        <f t="shared" si="33"/>
        <v>#REF!</v>
      </c>
      <c r="Q31" s="1" t="e">
        <f t="shared" si="5"/>
        <v>#REF!</v>
      </c>
      <c r="S31" t="e">
        <f t="shared" si="6"/>
        <v>#REF!</v>
      </c>
      <c r="T31" t="e">
        <f t="shared" si="52"/>
        <v>#REF!</v>
      </c>
      <c r="U31" t="e">
        <f t="shared" si="34"/>
        <v>#REF!</v>
      </c>
      <c r="V31" t="e">
        <f t="shared" si="7"/>
        <v>#REF!</v>
      </c>
      <c r="W31" t="e">
        <f t="shared" si="35"/>
        <v>#REF!</v>
      </c>
      <c r="X31" s="1" t="e">
        <f t="shared" si="8"/>
        <v>#REF!</v>
      </c>
      <c r="Z31" t="e">
        <f t="shared" si="9"/>
        <v>#REF!</v>
      </c>
      <c r="AA31" t="e">
        <f t="shared" si="53"/>
        <v>#REF!</v>
      </c>
      <c r="AB31" t="e">
        <f t="shared" si="36"/>
        <v>#REF!</v>
      </c>
      <c r="AC31" t="e">
        <f t="shared" si="10"/>
        <v>#REF!</v>
      </c>
      <c r="AD31" t="e">
        <f t="shared" si="37"/>
        <v>#REF!</v>
      </c>
      <c r="AE31" s="1" t="e">
        <f t="shared" si="11"/>
        <v>#REF!</v>
      </c>
      <c r="AG31" t="e">
        <f t="shared" si="12"/>
        <v>#REF!</v>
      </c>
      <c r="AH31" t="e">
        <f t="shared" si="54"/>
        <v>#REF!</v>
      </c>
      <c r="AI31" t="e">
        <f t="shared" si="38"/>
        <v>#REF!</v>
      </c>
      <c r="AJ31" t="e">
        <f t="shared" si="13"/>
        <v>#REF!</v>
      </c>
      <c r="AK31" t="e">
        <f t="shared" si="39"/>
        <v>#REF!</v>
      </c>
      <c r="AL31" s="1" t="e">
        <f t="shared" si="14"/>
        <v>#REF!</v>
      </c>
      <c r="AN31" t="e">
        <f t="shared" si="15"/>
        <v>#REF!</v>
      </c>
      <c r="AO31" t="e">
        <f t="shared" si="55"/>
        <v>#REF!</v>
      </c>
      <c r="AP31" t="e">
        <f t="shared" si="40"/>
        <v>#REF!</v>
      </c>
      <c r="AQ31" t="e">
        <f t="shared" si="16"/>
        <v>#REF!</v>
      </c>
      <c r="AR31" t="e">
        <f t="shared" si="41"/>
        <v>#REF!</v>
      </c>
      <c r="AS31" s="1" t="e">
        <f t="shared" si="17"/>
        <v>#REF!</v>
      </c>
      <c r="AU31" t="e">
        <f t="shared" si="18"/>
        <v>#REF!</v>
      </c>
      <c r="AV31" t="e">
        <f t="shared" si="56"/>
        <v>#REF!</v>
      </c>
      <c r="AW31" t="e">
        <f t="shared" si="42"/>
        <v>#REF!</v>
      </c>
      <c r="AX31" t="e">
        <f t="shared" si="19"/>
        <v>#REF!</v>
      </c>
      <c r="AY31" t="e">
        <f t="shared" si="43"/>
        <v>#REF!</v>
      </c>
      <c r="AZ31" s="1" t="e">
        <f t="shared" si="20"/>
        <v>#REF!</v>
      </c>
      <c r="BB31" t="e">
        <f t="shared" si="21"/>
        <v>#REF!</v>
      </c>
      <c r="BC31" t="e">
        <f t="shared" si="57"/>
        <v>#REF!</v>
      </c>
      <c r="BD31" t="e">
        <f t="shared" si="44"/>
        <v>#REF!</v>
      </c>
      <c r="BE31" t="e">
        <f t="shared" si="22"/>
        <v>#REF!</v>
      </c>
      <c r="BF31" t="e">
        <f t="shared" si="45"/>
        <v>#REF!</v>
      </c>
      <c r="BG31" s="1" t="e">
        <f t="shared" si="23"/>
        <v>#REF!</v>
      </c>
      <c r="BI31" t="e">
        <f t="shared" si="24"/>
        <v>#REF!</v>
      </c>
      <c r="BJ31" t="e">
        <f t="shared" si="58"/>
        <v>#REF!</v>
      </c>
      <c r="BK31" t="e">
        <f t="shared" si="46"/>
        <v>#REF!</v>
      </c>
      <c r="BL31" t="e">
        <f t="shared" si="25"/>
        <v>#REF!</v>
      </c>
      <c r="BM31" t="e">
        <f t="shared" si="47"/>
        <v>#REF!</v>
      </c>
      <c r="BN31" s="1" t="e">
        <f t="shared" si="26"/>
        <v>#REF!</v>
      </c>
      <c r="BP31" t="e">
        <f t="shared" si="27"/>
        <v>#REF!</v>
      </c>
      <c r="BQ31" t="e">
        <f t="shared" si="59"/>
        <v>#REF!</v>
      </c>
      <c r="BR31" t="e">
        <f t="shared" si="48"/>
        <v>#REF!</v>
      </c>
      <c r="BS31" t="e">
        <f t="shared" si="28"/>
        <v>#REF!</v>
      </c>
      <c r="BT31" t="e">
        <f t="shared" si="49"/>
        <v>#REF!</v>
      </c>
      <c r="BU31" s="1" t="e">
        <f t="shared" si="29"/>
        <v>#REF!</v>
      </c>
    </row>
    <row r="32" spans="2:73" x14ac:dyDescent="0.35">
      <c r="B32" s="1">
        <f>Digitising!B32</f>
        <v>8.8999999999999897</v>
      </c>
      <c r="C32">
        <f>Digitising!I32</f>
        <v>6.9999999999999999E-4</v>
      </c>
      <c r="D32">
        <f t="shared" si="30"/>
        <v>2.9999999999999997E-4</v>
      </c>
      <c r="E32" s="2">
        <f t="shared" si="31"/>
        <v>1428.5714285714287</v>
      </c>
      <c r="F32">
        <f t="shared" si="0"/>
        <v>2.8183829312643499E+22</v>
      </c>
      <c r="G32">
        <f t="shared" si="1"/>
        <v>8.4551487937930486E+18</v>
      </c>
      <c r="H32">
        <f t="shared" si="50"/>
        <v>5.5073578440296382E+19</v>
      </c>
      <c r="I32" s="4">
        <f t="shared" si="2"/>
        <v>0.71626891615100552</v>
      </c>
      <c r="J32" s="4"/>
      <c r="L32" t="e">
        <f t="shared" si="3"/>
        <v>#REF!</v>
      </c>
      <c r="M32" t="e">
        <f t="shared" si="51"/>
        <v>#REF!</v>
      </c>
      <c r="N32" t="e">
        <f t="shared" si="32"/>
        <v>#REF!</v>
      </c>
      <c r="O32" t="e">
        <f t="shared" si="4"/>
        <v>#REF!</v>
      </c>
      <c r="P32" t="e">
        <f t="shared" si="33"/>
        <v>#REF!</v>
      </c>
      <c r="Q32" s="1" t="e">
        <f t="shared" si="5"/>
        <v>#REF!</v>
      </c>
      <c r="S32" t="e">
        <f t="shared" si="6"/>
        <v>#REF!</v>
      </c>
      <c r="T32" t="e">
        <f t="shared" si="52"/>
        <v>#REF!</v>
      </c>
      <c r="U32" t="e">
        <f t="shared" si="34"/>
        <v>#REF!</v>
      </c>
      <c r="V32" t="e">
        <f t="shared" si="7"/>
        <v>#REF!</v>
      </c>
      <c r="W32" t="e">
        <f t="shared" si="35"/>
        <v>#REF!</v>
      </c>
      <c r="X32" s="1" t="e">
        <f t="shared" si="8"/>
        <v>#REF!</v>
      </c>
      <c r="Z32" t="e">
        <f t="shared" si="9"/>
        <v>#REF!</v>
      </c>
      <c r="AA32" t="e">
        <f t="shared" si="53"/>
        <v>#REF!</v>
      </c>
      <c r="AB32" t="e">
        <f t="shared" si="36"/>
        <v>#REF!</v>
      </c>
      <c r="AC32" t="e">
        <f t="shared" si="10"/>
        <v>#REF!</v>
      </c>
      <c r="AD32" t="e">
        <f t="shared" si="37"/>
        <v>#REF!</v>
      </c>
      <c r="AE32" s="1" t="e">
        <f t="shared" si="11"/>
        <v>#REF!</v>
      </c>
      <c r="AG32" t="e">
        <f t="shared" si="12"/>
        <v>#REF!</v>
      </c>
      <c r="AH32" t="e">
        <f t="shared" si="54"/>
        <v>#REF!</v>
      </c>
      <c r="AI32" t="e">
        <f t="shared" si="38"/>
        <v>#REF!</v>
      </c>
      <c r="AJ32" t="e">
        <f t="shared" si="13"/>
        <v>#REF!</v>
      </c>
      <c r="AK32" t="e">
        <f t="shared" si="39"/>
        <v>#REF!</v>
      </c>
      <c r="AL32" s="1" t="e">
        <f t="shared" si="14"/>
        <v>#REF!</v>
      </c>
      <c r="AN32" t="e">
        <f t="shared" si="15"/>
        <v>#REF!</v>
      </c>
      <c r="AO32" t="e">
        <f t="shared" si="55"/>
        <v>#REF!</v>
      </c>
      <c r="AP32" t="e">
        <f t="shared" si="40"/>
        <v>#REF!</v>
      </c>
      <c r="AQ32" t="e">
        <f t="shared" si="16"/>
        <v>#REF!</v>
      </c>
      <c r="AR32" t="e">
        <f t="shared" si="41"/>
        <v>#REF!</v>
      </c>
      <c r="AS32" s="1" t="e">
        <f t="shared" si="17"/>
        <v>#REF!</v>
      </c>
      <c r="AU32" t="e">
        <f t="shared" si="18"/>
        <v>#REF!</v>
      </c>
      <c r="AV32" t="e">
        <f t="shared" si="56"/>
        <v>#REF!</v>
      </c>
      <c r="AW32" t="e">
        <f t="shared" si="42"/>
        <v>#REF!</v>
      </c>
      <c r="AX32" t="e">
        <f t="shared" si="19"/>
        <v>#REF!</v>
      </c>
      <c r="AY32" t="e">
        <f t="shared" si="43"/>
        <v>#REF!</v>
      </c>
      <c r="AZ32" s="1" t="e">
        <f t="shared" si="20"/>
        <v>#REF!</v>
      </c>
      <c r="BB32" t="e">
        <f t="shared" si="21"/>
        <v>#REF!</v>
      </c>
      <c r="BC32" t="e">
        <f t="shared" si="57"/>
        <v>#REF!</v>
      </c>
      <c r="BD32" t="e">
        <f t="shared" si="44"/>
        <v>#REF!</v>
      </c>
      <c r="BE32" t="e">
        <f t="shared" si="22"/>
        <v>#REF!</v>
      </c>
      <c r="BF32" t="e">
        <f t="shared" si="45"/>
        <v>#REF!</v>
      </c>
      <c r="BG32" s="1" t="e">
        <f t="shared" si="23"/>
        <v>#REF!</v>
      </c>
      <c r="BI32" t="e">
        <f t="shared" si="24"/>
        <v>#REF!</v>
      </c>
      <c r="BJ32" t="e">
        <f t="shared" si="58"/>
        <v>#REF!</v>
      </c>
      <c r="BK32" t="e">
        <f t="shared" si="46"/>
        <v>#REF!</v>
      </c>
      <c r="BL32" t="e">
        <f t="shared" si="25"/>
        <v>#REF!</v>
      </c>
      <c r="BM32" t="e">
        <f t="shared" si="47"/>
        <v>#REF!</v>
      </c>
      <c r="BN32" s="1" t="e">
        <f t="shared" si="26"/>
        <v>#REF!</v>
      </c>
      <c r="BP32" t="e">
        <f t="shared" si="27"/>
        <v>#REF!</v>
      </c>
      <c r="BQ32" t="e">
        <f t="shared" si="59"/>
        <v>#REF!</v>
      </c>
      <c r="BR32" t="e">
        <f t="shared" si="48"/>
        <v>#REF!</v>
      </c>
      <c r="BS32" t="e">
        <f t="shared" si="28"/>
        <v>#REF!</v>
      </c>
      <c r="BT32" t="e">
        <f t="shared" si="49"/>
        <v>#REF!</v>
      </c>
      <c r="BU32" s="1" t="e">
        <f t="shared" si="29"/>
        <v>#REF!</v>
      </c>
    </row>
    <row r="33" spans="2:73" x14ac:dyDescent="0.35">
      <c r="B33" s="1">
        <f>Digitising!B33</f>
        <v>8.9999999999999893</v>
      </c>
      <c r="C33">
        <f>Digitising!I33</f>
        <v>4.0000000000000002E-4</v>
      </c>
      <c r="D33">
        <f t="shared" si="30"/>
        <v>2.0000000000000001E-4</v>
      </c>
      <c r="E33" s="2">
        <f t="shared" si="31"/>
        <v>2500</v>
      </c>
      <c r="F33">
        <f t="shared" si="0"/>
        <v>3.9810717055348485E+22</v>
      </c>
      <c r="G33">
        <f t="shared" si="1"/>
        <v>7.962143411069697E+18</v>
      </c>
      <c r="H33">
        <f t="shared" si="50"/>
        <v>6.3035721851366081E+19</v>
      </c>
      <c r="I33" s="4">
        <f t="shared" si="2"/>
        <v>0.8198219445322692</v>
      </c>
      <c r="J33" s="4"/>
      <c r="L33" t="e">
        <f t="shared" si="3"/>
        <v>#REF!</v>
      </c>
      <c r="M33" t="e">
        <f t="shared" si="51"/>
        <v>#REF!</v>
      </c>
      <c r="N33" t="e">
        <f t="shared" si="32"/>
        <v>#REF!</v>
      </c>
      <c r="O33" t="e">
        <f t="shared" si="4"/>
        <v>#REF!</v>
      </c>
      <c r="P33" t="e">
        <f t="shared" si="33"/>
        <v>#REF!</v>
      </c>
      <c r="Q33" s="1" t="e">
        <f t="shared" si="5"/>
        <v>#REF!</v>
      </c>
      <c r="S33" t="e">
        <f t="shared" si="6"/>
        <v>#REF!</v>
      </c>
      <c r="T33" t="e">
        <f t="shared" si="52"/>
        <v>#REF!</v>
      </c>
      <c r="U33" t="e">
        <f t="shared" si="34"/>
        <v>#REF!</v>
      </c>
      <c r="V33" t="e">
        <f t="shared" si="7"/>
        <v>#REF!</v>
      </c>
      <c r="W33" t="e">
        <f t="shared" si="35"/>
        <v>#REF!</v>
      </c>
      <c r="X33" s="1" t="e">
        <f t="shared" si="8"/>
        <v>#REF!</v>
      </c>
      <c r="Z33" t="e">
        <f t="shared" si="9"/>
        <v>#REF!</v>
      </c>
      <c r="AA33" t="e">
        <f t="shared" si="53"/>
        <v>#REF!</v>
      </c>
      <c r="AB33" t="e">
        <f t="shared" si="36"/>
        <v>#REF!</v>
      </c>
      <c r="AC33" t="e">
        <f t="shared" si="10"/>
        <v>#REF!</v>
      </c>
      <c r="AD33" t="e">
        <f t="shared" si="37"/>
        <v>#REF!</v>
      </c>
      <c r="AE33" s="1" t="e">
        <f t="shared" si="11"/>
        <v>#REF!</v>
      </c>
      <c r="AG33" t="e">
        <f t="shared" si="12"/>
        <v>#REF!</v>
      </c>
      <c r="AH33" t="e">
        <f t="shared" si="54"/>
        <v>#REF!</v>
      </c>
      <c r="AI33" t="e">
        <f t="shared" si="38"/>
        <v>#REF!</v>
      </c>
      <c r="AJ33" t="e">
        <f t="shared" si="13"/>
        <v>#REF!</v>
      </c>
      <c r="AK33" t="e">
        <f t="shared" si="39"/>
        <v>#REF!</v>
      </c>
      <c r="AL33" s="1" t="e">
        <f t="shared" si="14"/>
        <v>#REF!</v>
      </c>
      <c r="AN33" t="e">
        <f t="shared" si="15"/>
        <v>#REF!</v>
      </c>
      <c r="AO33" t="e">
        <f t="shared" si="55"/>
        <v>#REF!</v>
      </c>
      <c r="AP33" t="e">
        <f t="shared" si="40"/>
        <v>#REF!</v>
      </c>
      <c r="AQ33" t="e">
        <f t="shared" si="16"/>
        <v>#REF!</v>
      </c>
      <c r="AR33" t="e">
        <f t="shared" si="41"/>
        <v>#REF!</v>
      </c>
      <c r="AS33" s="1" t="e">
        <f t="shared" si="17"/>
        <v>#REF!</v>
      </c>
      <c r="AU33" t="e">
        <f t="shared" si="18"/>
        <v>#REF!</v>
      </c>
      <c r="AV33" t="e">
        <f t="shared" si="56"/>
        <v>#REF!</v>
      </c>
      <c r="AW33" t="e">
        <f t="shared" si="42"/>
        <v>#REF!</v>
      </c>
      <c r="AX33" t="e">
        <f t="shared" si="19"/>
        <v>#REF!</v>
      </c>
      <c r="AY33" t="e">
        <f t="shared" si="43"/>
        <v>#REF!</v>
      </c>
      <c r="AZ33" s="1" t="e">
        <f t="shared" si="20"/>
        <v>#REF!</v>
      </c>
      <c r="BB33" t="e">
        <f t="shared" si="21"/>
        <v>#REF!</v>
      </c>
      <c r="BC33" t="e">
        <f t="shared" si="57"/>
        <v>#REF!</v>
      </c>
      <c r="BD33" t="e">
        <f t="shared" si="44"/>
        <v>#REF!</v>
      </c>
      <c r="BE33" t="e">
        <f t="shared" si="22"/>
        <v>#REF!</v>
      </c>
      <c r="BF33" t="e">
        <f t="shared" si="45"/>
        <v>#REF!</v>
      </c>
      <c r="BG33" s="1" t="e">
        <f t="shared" si="23"/>
        <v>#REF!</v>
      </c>
      <c r="BI33" t="e">
        <f t="shared" si="24"/>
        <v>#REF!</v>
      </c>
      <c r="BJ33" t="e">
        <f t="shared" si="58"/>
        <v>#REF!</v>
      </c>
      <c r="BK33" t="e">
        <f t="shared" si="46"/>
        <v>#REF!</v>
      </c>
      <c r="BL33" t="e">
        <f t="shared" si="25"/>
        <v>#REF!</v>
      </c>
      <c r="BM33" t="e">
        <f t="shared" si="47"/>
        <v>#REF!</v>
      </c>
      <c r="BN33" s="1" t="e">
        <f t="shared" si="26"/>
        <v>#REF!</v>
      </c>
      <c r="BP33" t="e">
        <f t="shared" si="27"/>
        <v>#REF!</v>
      </c>
      <c r="BQ33" t="e">
        <f t="shared" si="59"/>
        <v>#REF!</v>
      </c>
      <c r="BR33" t="e">
        <f t="shared" si="48"/>
        <v>#REF!</v>
      </c>
      <c r="BS33" t="e">
        <f t="shared" si="28"/>
        <v>#REF!</v>
      </c>
      <c r="BT33" t="e">
        <f t="shared" si="49"/>
        <v>#REF!</v>
      </c>
      <c r="BU33" s="1" t="e">
        <f t="shared" si="29"/>
        <v>#REF!</v>
      </c>
    </row>
    <row r="34" spans="2:73" x14ac:dyDescent="0.35">
      <c r="B34" s="1">
        <f>Digitising!B34</f>
        <v>9.0999999999999908</v>
      </c>
      <c r="C34">
        <f>Digitising!I34</f>
        <v>2.0000000000000001E-4</v>
      </c>
      <c r="D34">
        <f t="shared" si="30"/>
        <v>1.3000000000000002E-4</v>
      </c>
      <c r="E34" s="2">
        <f t="shared" si="31"/>
        <v>5000</v>
      </c>
      <c r="F34">
        <f t="shared" si="0"/>
        <v>5.6234132519033472E+22</v>
      </c>
      <c r="G34">
        <f t="shared" si="1"/>
        <v>7.3104372274743521E+18</v>
      </c>
      <c r="H34">
        <f t="shared" si="50"/>
        <v>7.0346159078840435E+19</v>
      </c>
      <c r="I34" s="4">
        <f t="shared" si="2"/>
        <v>0.91489909582341822</v>
      </c>
      <c r="J34" s="4"/>
      <c r="L34" t="e">
        <f t="shared" si="3"/>
        <v>#REF!</v>
      </c>
      <c r="M34" t="e">
        <f t="shared" si="51"/>
        <v>#REF!</v>
      </c>
      <c r="N34" t="e">
        <f t="shared" si="32"/>
        <v>#REF!</v>
      </c>
      <c r="O34" t="e">
        <f>N34+O35</f>
        <v>#REF!</v>
      </c>
      <c r="P34" t="e">
        <f t="shared" si="33"/>
        <v>#REF!</v>
      </c>
      <c r="Q34" s="1" t="e">
        <f t="shared" si="5"/>
        <v>#REF!</v>
      </c>
      <c r="S34" t="e">
        <f t="shared" si="6"/>
        <v>#REF!</v>
      </c>
      <c r="T34" t="e">
        <f t="shared" si="52"/>
        <v>#REF!</v>
      </c>
      <c r="U34" t="e">
        <f t="shared" si="34"/>
        <v>#REF!</v>
      </c>
      <c r="V34" t="e">
        <f>U34+V35</f>
        <v>#REF!</v>
      </c>
      <c r="W34" t="e">
        <f t="shared" si="35"/>
        <v>#REF!</v>
      </c>
      <c r="X34" s="1" t="e">
        <f t="shared" si="8"/>
        <v>#REF!</v>
      </c>
      <c r="Z34" t="e">
        <f t="shared" si="9"/>
        <v>#REF!</v>
      </c>
      <c r="AA34" t="e">
        <f t="shared" si="53"/>
        <v>#REF!</v>
      </c>
      <c r="AB34" t="e">
        <f t="shared" si="36"/>
        <v>#REF!</v>
      </c>
      <c r="AC34" t="e">
        <f>AB34+AC35</f>
        <v>#REF!</v>
      </c>
      <c r="AD34" t="e">
        <f t="shared" si="37"/>
        <v>#REF!</v>
      </c>
      <c r="AE34" s="1" t="e">
        <f t="shared" si="11"/>
        <v>#REF!</v>
      </c>
      <c r="AG34" t="e">
        <f t="shared" si="12"/>
        <v>#REF!</v>
      </c>
      <c r="AH34" t="e">
        <f t="shared" si="54"/>
        <v>#REF!</v>
      </c>
      <c r="AI34" t="e">
        <f t="shared" si="38"/>
        <v>#REF!</v>
      </c>
      <c r="AJ34" t="e">
        <f>AI34+AJ35</f>
        <v>#REF!</v>
      </c>
      <c r="AK34" t="e">
        <f t="shared" si="39"/>
        <v>#REF!</v>
      </c>
      <c r="AL34" s="1" t="e">
        <f t="shared" si="14"/>
        <v>#REF!</v>
      </c>
      <c r="AN34" t="e">
        <f t="shared" si="15"/>
        <v>#REF!</v>
      </c>
      <c r="AO34" t="e">
        <f t="shared" si="55"/>
        <v>#REF!</v>
      </c>
      <c r="AP34" t="e">
        <f t="shared" si="40"/>
        <v>#REF!</v>
      </c>
      <c r="AQ34" t="e">
        <f>AP34+AQ35</f>
        <v>#REF!</v>
      </c>
      <c r="AR34" t="e">
        <f t="shared" si="41"/>
        <v>#REF!</v>
      </c>
      <c r="AS34" s="1" t="e">
        <f t="shared" si="17"/>
        <v>#REF!</v>
      </c>
      <c r="AU34" t="e">
        <f t="shared" si="18"/>
        <v>#REF!</v>
      </c>
      <c r="AV34" t="e">
        <f t="shared" si="56"/>
        <v>#REF!</v>
      </c>
      <c r="AW34" t="e">
        <f t="shared" si="42"/>
        <v>#REF!</v>
      </c>
      <c r="AX34" t="e">
        <f>AW34+AX35</f>
        <v>#REF!</v>
      </c>
      <c r="AY34" t="e">
        <f t="shared" si="43"/>
        <v>#REF!</v>
      </c>
      <c r="AZ34" s="1" t="e">
        <f t="shared" si="20"/>
        <v>#REF!</v>
      </c>
      <c r="BB34" t="e">
        <f t="shared" si="21"/>
        <v>#REF!</v>
      </c>
      <c r="BC34" t="e">
        <f t="shared" si="57"/>
        <v>#REF!</v>
      </c>
      <c r="BD34" t="e">
        <f t="shared" si="44"/>
        <v>#REF!</v>
      </c>
      <c r="BE34" t="e">
        <f>BD34+BE35</f>
        <v>#REF!</v>
      </c>
      <c r="BF34" t="e">
        <f t="shared" si="45"/>
        <v>#REF!</v>
      </c>
      <c r="BG34" s="1" t="e">
        <f t="shared" si="23"/>
        <v>#REF!</v>
      </c>
      <c r="BI34" t="e">
        <f t="shared" si="24"/>
        <v>#REF!</v>
      </c>
      <c r="BJ34" t="e">
        <f t="shared" si="58"/>
        <v>#REF!</v>
      </c>
      <c r="BK34" t="e">
        <f t="shared" si="46"/>
        <v>#REF!</v>
      </c>
      <c r="BL34" t="e">
        <f>BK34+BL35</f>
        <v>#REF!</v>
      </c>
      <c r="BM34" t="e">
        <f t="shared" si="47"/>
        <v>#REF!</v>
      </c>
      <c r="BN34" s="1" t="e">
        <f t="shared" si="26"/>
        <v>#REF!</v>
      </c>
      <c r="BP34" t="e">
        <f t="shared" si="27"/>
        <v>#REF!</v>
      </c>
      <c r="BQ34" t="e">
        <f t="shared" si="59"/>
        <v>#REF!</v>
      </c>
      <c r="BR34" t="e">
        <f t="shared" si="48"/>
        <v>#REF!</v>
      </c>
      <c r="BS34" t="e">
        <f>BR34+BS35</f>
        <v>#REF!</v>
      </c>
      <c r="BT34" t="e">
        <f t="shared" si="49"/>
        <v>#REF!</v>
      </c>
      <c r="BU34" s="1" t="e">
        <f t="shared" si="29"/>
        <v>#REF!</v>
      </c>
    </row>
    <row r="35" spans="2:73" x14ac:dyDescent="0.35">
      <c r="B35" s="1">
        <f>Digitising!B35</f>
        <v>9.1999999999999904</v>
      </c>
      <c r="C35">
        <f>Digitising!I35</f>
        <v>6.9999999999999994E-5</v>
      </c>
      <c r="D35">
        <f t="shared" si="30"/>
        <v>3.9999999999999996E-5</v>
      </c>
      <c r="E35" s="2">
        <f t="shared" si="31"/>
        <v>14285.714285714286</v>
      </c>
      <c r="F35">
        <f t="shared" si="0"/>
        <v>7.9432823472425443E+22</v>
      </c>
      <c r="G35">
        <f t="shared" si="1"/>
        <v>3.1773129388970173E+18</v>
      </c>
      <c r="H35">
        <f t="shared" si="50"/>
        <v>7.3523472017737449E+19</v>
      </c>
      <c r="I35" s="4">
        <f t="shared" si="2"/>
        <v>0.95622218684942561</v>
      </c>
      <c r="J35" s="4"/>
      <c r="L35" t="e">
        <f t="shared" si="3"/>
        <v>#REF!</v>
      </c>
      <c r="M35" t="e">
        <f t="shared" si="51"/>
        <v>#REF!</v>
      </c>
      <c r="N35" t="e">
        <f t="shared" si="32"/>
        <v>#REF!</v>
      </c>
      <c r="O35" t="e">
        <f>N35+O36</f>
        <v>#REF!</v>
      </c>
      <c r="P35" t="e">
        <f t="shared" si="33"/>
        <v>#REF!</v>
      </c>
      <c r="Q35" s="1" t="e">
        <f t="shared" si="5"/>
        <v>#REF!</v>
      </c>
      <c r="S35" t="e">
        <f t="shared" si="6"/>
        <v>#REF!</v>
      </c>
      <c r="T35" t="e">
        <f t="shared" si="52"/>
        <v>#REF!</v>
      </c>
      <c r="U35" t="e">
        <f t="shared" si="34"/>
        <v>#REF!</v>
      </c>
      <c r="V35" t="e">
        <f>U35+V36</f>
        <v>#REF!</v>
      </c>
      <c r="W35" t="e">
        <f t="shared" si="35"/>
        <v>#REF!</v>
      </c>
      <c r="X35" s="1" t="e">
        <f t="shared" si="8"/>
        <v>#REF!</v>
      </c>
      <c r="Z35" t="e">
        <f t="shared" si="9"/>
        <v>#REF!</v>
      </c>
      <c r="AA35" t="e">
        <f t="shared" si="53"/>
        <v>#REF!</v>
      </c>
      <c r="AB35" t="e">
        <f t="shared" si="36"/>
        <v>#REF!</v>
      </c>
      <c r="AC35" t="e">
        <f>AB35+AC36</f>
        <v>#REF!</v>
      </c>
      <c r="AD35" t="e">
        <f t="shared" si="37"/>
        <v>#REF!</v>
      </c>
      <c r="AE35" s="1" t="e">
        <f t="shared" si="11"/>
        <v>#REF!</v>
      </c>
      <c r="AG35" t="e">
        <f t="shared" si="12"/>
        <v>#REF!</v>
      </c>
      <c r="AH35" t="e">
        <f t="shared" si="54"/>
        <v>#REF!</v>
      </c>
      <c r="AI35" t="e">
        <f t="shared" si="38"/>
        <v>#REF!</v>
      </c>
      <c r="AJ35" t="e">
        <f>AI35+AJ36</f>
        <v>#REF!</v>
      </c>
      <c r="AK35" t="e">
        <f t="shared" si="39"/>
        <v>#REF!</v>
      </c>
      <c r="AL35" s="1" t="e">
        <f t="shared" si="14"/>
        <v>#REF!</v>
      </c>
      <c r="AN35" t="e">
        <f t="shared" si="15"/>
        <v>#REF!</v>
      </c>
      <c r="AO35" t="e">
        <f t="shared" si="55"/>
        <v>#REF!</v>
      </c>
      <c r="AP35" t="e">
        <f t="shared" si="40"/>
        <v>#REF!</v>
      </c>
      <c r="AQ35" t="e">
        <f>AP35+AQ36</f>
        <v>#REF!</v>
      </c>
      <c r="AR35" t="e">
        <f t="shared" si="41"/>
        <v>#REF!</v>
      </c>
      <c r="AS35" s="1" t="e">
        <f t="shared" si="17"/>
        <v>#REF!</v>
      </c>
      <c r="AU35" t="e">
        <f t="shared" si="18"/>
        <v>#REF!</v>
      </c>
      <c r="AV35" t="e">
        <f t="shared" si="56"/>
        <v>#REF!</v>
      </c>
      <c r="AW35" t="e">
        <f t="shared" si="42"/>
        <v>#REF!</v>
      </c>
      <c r="AX35" t="e">
        <f>AW35+AX36</f>
        <v>#REF!</v>
      </c>
      <c r="AY35" t="e">
        <f t="shared" si="43"/>
        <v>#REF!</v>
      </c>
      <c r="AZ35" s="1" t="e">
        <f t="shared" si="20"/>
        <v>#REF!</v>
      </c>
      <c r="BB35" t="e">
        <f t="shared" si="21"/>
        <v>#REF!</v>
      </c>
      <c r="BC35" t="e">
        <f t="shared" si="57"/>
        <v>#REF!</v>
      </c>
      <c r="BD35" t="e">
        <f t="shared" si="44"/>
        <v>#REF!</v>
      </c>
      <c r="BE35" t="e">
        <f>BD35+BE36</f>
        <v>#REF!</v>
      </c>
      <c r="BF35" t="e">
        <f t="shared" si="45"/>
        <v>#REF!</v>
      </c>
      <c r="BG35" s="1" t="e">
        <f t="shared" si="23"/>
        <v>#REF!</v>
      </c>
      <c r="BI35" t="e">
        <f t="shared" si="24"/>
        <v>#REF!</v>
      </c>
      <c r="BJ35" t="e">
        <f t="shared" si="58"/>
        <v>#REF!</v>
      </c>
      <c r="BK35" t="e">
        <f t="shared" si="46"/>
        <v>#REF!</v>
      </c>
      <c r="BL35" t="e">
        <f>BK35+BL36</f>
        <v>#REF!</v>
      </c>
      <c r="BM35" t="e">
        <f t="shared" si="47"/>
        <v>#REF!</v>
      </c>
      <c r="BN35" s="1" t="e">
        <f t="shared" si="26"/>
        <v>#REF!</v>
      </c>
      <c r="BP35" t="e">
        <f t="shared" si="27"/>
        <v>#REF!</v>
      </c>
      <c r="BQ35" t="e">
        <f t="shared" si="59"/>
        <v>#REF!</v>
      </c>
      <c r="BR35" t="e">
        <f t="shared" si="48"/>
        <v>#REF!</v>
      </c>
      <c r="BS35" t="e">
        <f>BR35+BS36</f>
        <v>#REF!</v>
      </c>
      <c r="BT35" t="e">
        <f t="shared" si="49"/>
        <v>#REF!</v>
      </c>
      <c r="BU35" s="1" t="e">
        <f t="shared" si="29"/>
        <v>#REF!</v>
      </c>
    </row>
    <row r="36" spans="2:73" x14ac:dyDescent="0.35">
      <c r="B36" s="1">
        <f>Digitising!B36</f>
        <v>9.2999999999999901</v>
      </c>
      <c r="C36">
        <f>Digitising!I36</f>
        <v>3.0000000000000001E-5</v>
      </c>
      <c r="D36">
        <f t="shared" si="30"/>
        <v>3.0000000000000001E-5</v>
      </c>
      <c r="E36" s="2">
        <f t="shared" si="31"/>
        <v>33333.333333333336</v>
      </c>
      <c r="F36">
        <f t="shared" si="0"/>
        <v>1.1220184543019237E+23</v>
      </c>
      <c r="G36">
        <f t="shared" si="1"/>
        <v>3.366055362905771E+18</v>
      </c>
      <c r="H36">
        <f t="shared" si="50"/>
        <v>7.6889527380643217E+19</v>
      </c>
      <c r="I36" s="4">
        <f t="shared" si="2"/>
        <v>1</v>
      </c>
      <c r="J36" s="4"/>
      <c r="L36" t="e">
        <f t="shared" si="3"/>
        <v>#REF!</v>
      </c>
      <c r="M36" t="e">
        <f t="shared" si="51"/>
        <v>#REF!</v>
      </c>
      <c r="N36" t="e">
        <f t="shared" si="32"/>
        <v>#REF!</v>
      </c>
      <c r="O36" t="e">
        <f>N36</f>
        <v>#REF!</v>
      </c>
      <c r="P36" t="e">
        <f t="shared" si="33"/>
        <v>#REF!</v>
      </c>
      <c r="Q36" s="1" t="e">
        <f t="shared" si="5"/>
        <v>#REF!</v>
      </c>
      <c r="S36" t="e">
        <f t="shared" si="6"/>
        <v>#REF!</v>
      </c>
      <c r="T36" t="e">
        <f t="shared" si="52"/>
        <v>#REF!</v>
      </c>
      <c r="U36" t="e">
        <f t="shared" si="34"/>
        <v>#REF!</v>
      </c>
      <c r="V36" t="e">
        <f>U36</f>
        <v>#REF!</v>
      </c>
      <c r="W36" t="e">
        <f t="shared" si="35"/>
        <v>#REF!</v>
      </c>
      <c r="X36" s="1" t="e">
        <f t="shared" si="8"/>
        <v>#REF!</v>
      </c>
      <c r="Z36" t="e">
        <f t="shared" si="9"/>
        <v>#REF!</v>
      </c>
      <c r="AA36" t="e">
        <f t="shared" si="53"/>
        <v>#REF!</v>
      </c>
      <c r="AB36" t="e">
        <f t="shared" si="36"/>
        <v>#REF!</v>
      </c>
      <c r="AC36" t="e">
        <f>AB36</f>
        <v>#REF!</v>
      </c>
      <c r="AD36" t="e">
        <f t="shared" si="37"/>
        <v>#REF!</v>
      </c>
      <c r="AE36" s="1" t="e">
        <f t="shared" si="11"/>
        <v>#REF!</v>
      </c>
      <c r="AG36" t="e">
        <f t="shared" si="12"/>
        <v>#REF!</v>
      </c>
      <c r="AH36" t="e">
        <f t="shared" si="54"/>
        <v>#REF!</v>
      </c>
      <c r="AI36" t="e">
        <f t="shared" si="38"/>
        <v>#REF!</v>
      </c>
      <c r="AJ36" t="e">
        <f>AI36</f>
        <v>#REF!</v>
      </c>
      <c r="AK36" t="e">
        <f t="shared" si="39"/>
        <v>#REF!</v>
      </c>
      <c r="AL36" s="1" t="e">
        <f t="shared" si="14"/>
        <v>#REF!</v>
      </c>
      <c r="AN36" t="e">
        <f t="shared" si="15"/>
        <v>#REF!</v>
      </c>
      <c r="AO36" t="e">
        <f t="shared" si="55"/>
        <v>#REF!</v>
      </c>
      <c r="AP36" t="e">
        <f t="shared" si="40"/>
        <v>#REF!</v>
      </c>
      <c r="AQ36" t="e">
        <f>AP36</f>
        <v>#REF!</v>
      </c>
      <c r="AR36" t="e">
        <f t="shared" si="41"/>
        <v>#REF!</v>
      </c>
      <c r="AS36" s="1" t="e">
        <f t="shared" si="17"/>
        <v>#REF!</v>
      </c>
      <c r="AU36" t="e">
        <f t="shared" si="18"/>
        <v>#REF!</v>
      </c>
      <c r="AV36" t="e">
        <f t="shared" si="56"/>
        <v>#REF!</v>
      </c>
      <c r="AW36" t="e">
        <f t="shared" si="42"/>
        <v>#REF!</v>
      </c>
      <c r="AX36" t="e">
        <f>AW36</f>
        <v>#REF!</v>
      </c>
      <c r="AY36" t="e">
        <f t="shared" si="43"/>
        <v>#REF!</v>
      </c>
      <c r="AZ36" s="1" t="e">
        <f t="shared" si="20"/>
        <v>#REF!</v>
      </c>
      <c r="BB36" t="e">
        <f t="shared" si="21"/>
        <v>#REF!</v>
      </c>
      <c r="BC36" t="e">
        <f t="shared" si="57"/>
        <v>#REF!</v>
      </c>
      <c r="BD36" t="e">
        <f t="shared" si="44"/>
        <v>#REF!</v>
      </c>
      <c r="BE36" t="e">
        <f>BD36</f>
        <v>#REF!</v>
      </c>
      <c r="BF36" t="e">
        <f t="shared" si="45"/>
        <v>#REF!</v>
      </c>
      <c r="BG36" s="1" t="e">
        <f t="shared" si="23"/>
        <v>#REF!</v>
      </c>
      <c r="BI36" t="e">
        <f t="shared" si="24"/>
        <v>#REF!</v>
      </c>
      <c r="BJ36" t="e">
        <f t="shared" si="58"/>
        <v>#REF!</v>
      </c>
      <c r="BK36" t="e">
        <f t="shared" si="46"/>
        <v>#REF!</v>
      </c>
      <c r="BL36" t="e">
        <f>BK36</f>
        <v>#REF!</v>
      </c>
      <c r="BM36" t="e">
        <f t="shared" si="47"/>
        <v>#REF!</v>
      </c>
      <c r="BN36" s="1" t="e">
        <f t="shared" si="26"/>
        <v>#REF!</v>
      </c>
      <c r="BP36" t="e">
        <f t="shared" si="27"/>
        <v>#REF!</v>
      </c>
      <c r="BQ36" t="e">
        <f t="shared" si="59"/>
        <v>#REF!</v>
      </c>
      <c r="BR36" t="e">
        <f t="shared" si="48"/>
        <v>#REF!</v>
      </c>
      <c r="BS36" t="e">
        <f>BR36</f>
        <v>#REF!</v>
      </c>
      <c r="BT36" t="e">
        <f t="shared" si="49"/>
        <v>#REF!</v>
      </c>
      <c r="BU36" s="1" t="e">
        <f t="shared" si="29"/>
        <v>#REF!</v>
      </c>
    </row>
    <row r="41" spans="2:73" x14ac:dyDescent="0.35">
      <c r="C41" s="3" t="s">
        <v>49</v>
      </c>
      <c r="D41" t="s">
        <v>50</v>
      </c>
      <c r="E41" t="s">
        <v>51</v>
      </c>
      <c r="G41" t="s">
        <v>52</v>
      </c>
    </row>
    <row r="42" spans="2:73" x14ac:dyDescent="0.35">
      <c r="C42" t="str">
        <f>'Rate and area inputs'!AB2</f>
        <v>ESR-U+A-U</v>
      </c>
      <c r="D42" t="e">
        <f>'Rate and area inputs'!#REF!</f>
        <v>#REF!</v>
      </c>
      <c r="E42" t="e">
        <f>'Rate and area inputs'!#REF!</f>
        <v>#REF!</v>
      </c>
      <c r="G42" s="11" t="e">
        <f>D42/H$36</f>
        <v>#REF!</v>
      </c>
      <c r="H42" t="e">
        <f>E42*G42</f>
        <v>#REF!</v>
      </c>
    </row>
    <row r="43" spans="2:73" x14ac:dyDescent="0.35">
      <c r="C43" t="str">
        <f>'Rate and area inputs'!AD2</f>
        <v>ESR-U+A-P</v>
      </c>
      <c r="D43" t="e">
        <f>'Rate and area inputs'!#REF!</f>
        <v>#REF!</v>
      </c>
      <c r="E43" t="e">
        <f>'Rate and area inputs'!#REF!</f>
        <v>#REF!</v>
      </c>
      <c r="G43" s="11" t="e">
        <f t="shared" ref="G43:G50" si="60">D43/H$36</f>
        <v>#REF!</v>
      </c>
      <c r="H43" t="e">
        <f t="shared" ref="H43:H50" si="61">E43*G43</f>
        <v>#REF!</v>
      </c>
    </row>
    <row r="44" spans="2:73" x14ac:dyDescent="0.35">
      <c r="C44" t="str">
        <f>'Rate and area inputs'!AF2</f>
        <v>ESR-U+A-L</v>
      </c>
      <c r="D44" t="e">
        <f>'Rate and area inputs'!#REF!</f>
        <v>#REF!</v>
      </c>
      <c r="E44" t="e">
        <f>'Rate and area inputs'!#REF!</f>
        <v>#REF!</v>
      </c>
      <c r="G44" s="11" t="e">
        <f t="shared" si="60"/>
        <v>#REF!</v>
      </c>
      <c r="H44" t="e">
        <f t="shared" si="61"/>
        <v>#REF!</v>
      </c>
    </row>
    <row r="45" spans="2:73" x14ac:dyDescent="0.35">
      <c r="C45" t="str">
        <f>'Rate and area inputs'!AH2</f>
        <v>ESR-P+A-U</v>
      </c>
      <c r="D45" t="e">
        <f>'Rate and area inputs'!#REF!</f>
        <v>#REF!</v>
      </c>
      <c r="E45" t="e">
        <f>'Rate and area inputs'!#REF!</f>
        <v>#REF!</v>
      </c>
      <c r="G45" s="11" t="e">
        <f t="shared" si="60"/>
        <v>#REF!</v>
      </c>
      <c r="H45" t="e">
        <f t="shared" si="61"/>
        <v>#REF!</v>
      </c>
    </row>
    <row r="46" spans="2:73" x14ac:dyDescent="0.35">
      <c r="C46" t="str">
        <f>'Rate and area inputs'!AJ2</f>
        <v>ESR-P+A-P</v>
      </c>
      <c r="D46" t="e">
        <f>'Rate and area inputs'!#REF!</f>
        <v>#REF!</v>
      </c>
      <c r="E46" t="e">
        <f>'Rate and area inputs'!#REF!</f>
        <v>#REF!</v>
      </c>
      <c r="G46" s="11" t="e">
        <f t="shared" si="60"/>
        <v>#REF!</v>
      </c>
      <c r="H46" t="e">
        <f t="shared" si="61"/>
        <v>#REF!</v>
      </c>
    </row>
    <row r="47" spans="2:73" x14ac:dyDescent="0.35">
      <c r="C47" t="str">
        <f>'Rate and area inputs'!AL2</f>
        <v>ESR-P+A-L</v>
      </c>
      <c r="D47" t="e">
        <f>'Rate and area inputs'!#REF!</f>
        <v>#REF!</v>
      </c>
      <c r="E47" t="e">
        <f>'Rate and area inputs'!#REF!</f>
        <v>#REF!</v>
      </c>
      <c r="G47" s="11" t="e">
        <f t="shared" si="60"/>
        <v>#REF!</v>
      </c>
      <c r="H47" t="e">
        <f t="shared" si="61"/>
        <v>#REF!</v>
      </c>
    </row>
    <row r="48" spans="2:73" x14ac:dyDescent="0.35">
      <c r="C48" t="str">
        <f>'Rate and area inputs'!AN2</f>
        <v>ESR-L+A-U</v>
      </c>
      <c r="D48" t="e">
        <f>'Rate and area inputs'!#REF!</f>
        <v>#REF!</v>
      </c>
      <c r="E48" t="e">
        <f>'Rate and area inputs'!#REF!</f>
        <v>#REF!</v>
      </c>
      <c r="G48" s="11" t="e">
        <f t="shared" si="60"/>
        <v>#REF!</v>
      </c>
      <c r="H48" t="e">
        <f t="shared" si="61"/>
        <v>#REF!</v>
      </c>
    </row>
    <row r="49" spans="3:9" x14ac:dyDescent="0.35">
      <c r="C49" t="str">
        <f>'Rate and area inputs'!AP2</f>
        <v>ESR-L+A-P</v>
      </c>
      <c r="D49" t="e">
        <f>'Rate and area inputs'!#REF!</f>
        <v>#REF!</v>
      </c>
      <c r="E49" t="e">
        <f>'Rate and area inputs'!#REF!</f>
        <v>#REF!</v>
      </c>
      <c r="G49" s="11" t="e">
        <f t="shared" si="60"/>
        <v>#REF!</v>
      </c>
      <c r="H49" t="e">
        <f t="shared" si="61"/>
        <v>#REF!</v>
      </c>
    </row>
    <row r="50" spans="3:9" x14ac:dyDescent="0.35">
      <c r="C50" t="str">
        <f>'Rate and area inputs'!AR2</f>
        <v>ESR-L+A-L</v>
      </c>
      <c r="D50" t="e">
        <f>'Rate and area inputs'!#REF!</f>
        <v>#REF!</v>
      </c>
      <c r="E50" t="e">
        <f>'Rate and area inputs'!#REF!</f>
        <v>#REF!</v>
      </c>
      <c r="G50" s="11" t="e">
        <f t="shared" si="60"/>
        <v>#REF!</v>
      </c>
      <c r="H50" t="e">
        <f t="shared" si="61"/>
        <v>#REF!</v>
      </c>
    </row>
    <row r="51" spans="3:9" x14ac:dyDescent="0.35">
      <c r="E51" t="e">
        <f>SUM(E42:E50)</f>
        <v>#REF!</v>
      </c>
      <c r="H51" s="11" t="e">
        <f>SUM(H42:H50)</f>
        <v>#REF!</v>
      </c>
      <c r="I51" t="s">
        <v>53</v>
      </c>
    </row>
  </sheetData>
  <mergeCells count="10">
    <mergeCell ref="AU1:AZ1"/>
    <mergeCell ref="BB1:BG1"/>
    <mergeCell ref="BI1:BN1"/>
    <mergeCell ref="BP1:BU1"/>
    <mergeCell ref="B1:I1"/>
    <mergeCell ref="L1:Q1"/>
    <mergeCell ref="S1:X1"/>
    <mergeCell ref="Z1:AE1"/>
    <mergeCell ref="AG1:AL1"/>
    <mergeCell ref="AN1:AS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15BBC-760C-46A1-B458-25E3B9836DFB}">
  <dimension ref="B1:BU45"/>
  <sheetViews>
    <sheetView topLeftCell="A4" zoomScale="85" zoomScaleNormal="85" workbookViewId="0">
      <selection activeCell="D36" sqref="D36"/>
    </sheetView>
  </sheetViews>
  <sheetFormatPr defaultRowHeight="14.5" x14ac:dyDescent="0.35"/>
  <cols>
    <col min="2" max="2" width="11" bestFit="1" customWidth="1"/>
    <col min="3" max="3" width="17" customWidth="1"/>
    <col min="4" max="4" width="15" customWidth="1"/>
    <col min="5" max="5" width="28.453125" customWidth="1"/>
    <col min="6" max="6" width="12" bestFit="1" customWidth="1"/>
    <col min="7" max="7" width="14.6328125" customWidth="1"/>
    <col min="8" max="8" width="18.90625" bestFit="1" customWidth="1"/>
    <col min="9" max="10" width="18.90625" customWidth="1"/>
    <col min="12" max="12" width="12" customWidth="1"/>
    <col min="13" max="13" width="15.453125" customWidth="1"/>
    <col min="14" max="16" width="23.6328125" customWidth="1"/>
    <col min="17" max="17" width="31.36328125" customWidth="1"/>
    <col min="19" max="19" width="15.6328125" bestFit="1" customWidth="1"/>
    <col min="26" max="26" width="15.6328125" bestFit="1" customWidth="1"/>
    <col min="33" max="33" width="15.6328125" bestFit="1" customWidth="1"/>
    <col min="40" max="40" width="15.6328125" bestFit="1" customWidth="1"/>
    <col min="47" max="47" width="15.6328125" bestFit="1" customWidth="1"/>
    <col min="54" max="54" width="15.6328125" bestFit="1" customWidth="1"/>
    <col min="61" max="61" width="15.6328125" bestFit="1" customWidth="1"/>
    <col min="68" max="68" width="15.6328125" bestFit="1" customWidth="1"/>
    <col min="71" max="71" width="12.36328125" bestFit="1" customWidth="1"/>
  </cols>
  <sheetData>
    <row r="1" spans="2:73" x14ac:dyDescent="0.35">
      <c r="B1" s="36" t="s">
        <v>38</v>
      </c>
      <c r="C1" s="36"/>
      <c r="D1" s="36"/>
      <c r="E1" s="36"/>
      <c r="F1" s="36"/>
      <c r="G1" s="36"/>
      <c r="H1" s="36"/>
      <c r="I1" s="36"/>
      <c r="L1" s="36" t="str">
        <f>C36</f>
        <v>ESR-U+A-U</v>
      </c>
      <c r="M1" s="36"/>
      <c r="N1" s="36"/>
      <c r="O1" s="36"/>
      <c r="P1" s="36"/>
      <c r="Q1" s="36"/>
      <c r="S1" s="35" t="str">
        <f>C37</f>
        <v>ESR-U+A-P</v>
      </c>
      <c r="T1" s="35"/>
      <c r="U1" s="35"/>
      <c r="V1" s="35"/>
      <c r="W1" s="35"/>
      <c r="X1" s="35"/>
      <c r="Z1" s="35" t="str">
        <f>C38</f>
        <v>ESR-U+A-L</v>
      </c>
      <c r="AA1" s="35"/>
      <c r="AB1" s="35"/>
      <c r="AC1" s="35"/>
      <c r="AD1" s="35"/>
      <c r="AE1" s="35"/>
      <c r="AG1" s="35" t="str">
        <f>C39</f>
        <v>ESR-P+A-U</v>
      </c>
      <c r="AH1" s="35"/>
      <c r="AI1" s="35"/>
      <c r="AJ1" s="35"/>
      <c r="AK1" s="35"/>
      <c r="AL1" s="35"/>
      <c r="AN1" s="35" t="str">
        <f>C40</f>
        <v>ESR-P+A-P</v>
      </c>
      <c r="AO1" s="35"/>
      <c r="AP1" s="35"/>
      <c r="AQ1" s="35"/>
      <c r="AR1" s="35"/>
      <c r="AS1" s="35"/>
      <c r="AU1" s="35" t="str">
        <f>C41</f>
        <v>ESR-P+A-L</v>
      </c>
      <c r="AV1" s="35"/>
      <c r="AW1" s="35"/>
      <c r="AX1" s="35"/>
      <c r="AY1" s="35"/>
      <c r="AZ1" s="35"/>
      <c r="BB1" s="35" t="str">
        <f>C42</f>
        <v>ESR-L+A-U</v>
      </c>
      <c r="BC1" s="35"/>
      <c r="BD1" s="35"/>
      <c r="BE1" s="35"/>
      <c r="BF1" s="35"/>
      <c r="BG1" s="35"/>
      <c r="BI1" s="35" t="str">
        <f>C43</f>
        <v>ESR-L+A-P</v>
      </c>
      <c r="BJ1" s="35"/>
      <c r="BK1" s="35"/>
      <c r="BL1" s="35"/>
      <c r="BM1" s="35"/>
      <c r="BN1" s="35"/>
      <c r="BP1" s="35" t="str">
        <f>C44</f>
        <v>ESR-L+A-L</v>
      </c>
      <c r="BQ1" s="35"/>
      <c r="BR1" s="35"/>
      <c r="BS1" s="35"/>
      <c r="BT1" s="35"/>
      <c r="BU1" s="35"/>
    </row>
    <row r="2" spans="2:73" ht="75" customHeight="1" x14ac:dyDescent="0.35">
      <c r="B2" s="5" t="s">
        <v>0</v>
      </c>
      <c r="C2" s="5" t="s">
        <v>1</v>
      </c>
      <c r="D2" s="5" t="s">
        <v>39</v>
      </c>
      <c r="E2" s="5" t="s">
        <v>40</v>
      </c>
      <c r="F2" s="5" t="s">
        <v>41</v>
      </c>
      <c r="G2" s="5" t="s">
        <v>42</v>
      </c>
      <c r="H2" s="5" t="s">
        <v>43</v>
      </c>
      <c r="I2" s="5" t="s">
        <v>44</v>
      </c>
      <c r="J2" s="5"/>
      <c r="L2" s="5" t="s">
        <v>45</v>
      </c>
      <c r="M2" s="5" t="s">
        <v>46</v>
      </c>
      <c r="N2" s="5" t="s">
        <v>39</v>
      </c>
      <c r="O2" s="5" t="s">
        <v>47</v>
      </c>
      <c r="P2" s="5" t="s">
        <v>40</v>
      </c>
      <c r="Q2" s="9" t="s">
        <v>48</v>
      </c>
      <c r="S2" s="5" t="s">
        <v>45</v>
      </c>
      <c r="T2" s="5" t="s">
        <v>46</v>
      </c>
      <c r="U2" s="5" t="s">
        <v>39</v>
      </c>
      <c r="V2" s="5" t="s">
        <v>47</v>
      </c>
      <c r="W2" s="5" t="s">
        <v>40</v>
      </c>
      <c r="X2" s="9" t="s">
        <v>48</v>
      </c>
      <c r="Z2" s="5" t="s">
        <v>45</v>
      </c>
      <c r="AA2" s="5" t="s">
        <v>46</v>
      </c>
      <c r="AB2" s="5" t="s">
        <v>39</v>
      </c>
      <c r="AC2" s="5" t="s">
        <v>47</v>
      </c>
      <c r="AD2" s="5" t="s">
        <v>40</v>
      </c>
      <c r="AE2" s="9" t="s">
        <v>48</v>
      </c>
      <c r="AG2" s="5" t="s">
        <v>45</v>
      </c>
      <c r="AH2" s="5" t="s">
        <v>46</v>
      </c>
      <c r="AI2" s="5" t="s">
        <v>39</v>
      </c>
      <c r="AJ2" s="5" t="s">
        <v>47</v>
      </c>
      <c r="AK2" s="5" t="s">
        <v>40</v>
      </c>
      <c r="AL2" s="9" t="s">
        <v>48</v>
      </c>
      <c r="AN2" s="5" t="s">
        <v>45</v>
      </c>
      <c r="AO2" s="5" t="s">
        <v>46</v>
      </c>
      <c r="AP2" s="5" t="s">
        <v>39</v>
      </c>
      <c r="AQ2" s="5" t="s">
        <v>47</v>
      </c>
      <c r="AR2" s="5" t="s">
        <v>40</v>
      </c>
      <c r="AS2" s="9" t="s">
        <v>48</v>
      </c>
      <c r="AU2" s="5" t="s">
        <v>45</v>
      </c>
      <c r="AV2" s="5" t="s">
        <v>46</v>
      </c>
      <c r="AW2" s="5" t="s">
        <v>39</v>
      </c>
      <c r="AX2" s="5" t="s">
        <v>47</v>
      </c>
      <c r="AY2" s="5" t="s">
        <v>40</v>
      </c>
      <c r="AZ2" s="9" t="s">
        <v>48</v>
      </c>
      <c r="BB2" s="5" t="s">
        <v>45</v>
      </c>
      <c r="BC2" s="5" t="s">
        <v>46</v>
      </c>
      <c r="BD2" s="5" t="s">
        <v>39</v>
      </c>
      <c r="BE2" s="5" t="s">
        <v>47</v>
      </c>
      <c r="BF2" s="5" t="s">
        <v>40</v>
      </c>
      <c r="BG2" s="9" t="s">
        <v>48</v>
      </c>
      <c r="BI2" s="5" t="s">
        <v>45</v>
      </c>
      <c r="BJ2" s="5" t="s">
        <v>46</v>
      </c>
      <c r="BK2" s="5" t="s">
        <v>39</v>
      </c>
      <c r="BL2" s="5" t="s">
        <v>47</v>
      </c>
      <c r="BM2" s="5" t="s">
        <v>40</v>
      </c>
      <c r="BN2" s="9" t="s">
        <v>48</v>
      </c>
      <c r="BP2" s="5" t="s">
        <v>45</v>
      </c>
      <c r="BQ2" s="5" t="s">
        <v>46</v>
      </c>
      <c r="BR2" s="5" t="s">
        <v>39</v>
      </c>
      <c r="BS2" s="5" t="s">
        <v>47</v>
      </c>
      <c r="BT2" s="5" t="s">
        <v>40</v>
      </c>
      <c r="BU2" s="9" t="s">
        <v>48</v>
      </c>
    </row>
    <row r="3" spans="2:73" x14ac:dyDescent="0.35">
      <c r="B3" s="1">
        <f>Digitising!B3</f>
        <v>6</v>
      </c>
      <c r="C3">
        <f>Digitising!J3</f>
        <v>8.5000000000000006E-2</v>
      </c>
      <c r="D3">
        <f>C3-C4</f>
        <v>1.0000000000000009E-2</v>
      </c>
      <c r="E3" s="2">
        <f>1/C3</f>
        <v>11.76470588235294</v>
      </c>
      <c r="F3">
        <f t="shared" ref="F3:F30" si="0">10^(1.5*B3+9.1)</f>
        <v>1.2589254117941732E+18</v>
      </c>
      <c r="G3">
        <f t="shared" ref="G3:G30" si="1">F3*D3</f>
        <v>1.2589254117941744E+16</v>
      </c>
      <c r="H3">
        <f>G3</f>
        <v>1.2589254117941744E+16</v>
      </c>
      <c r="I3" s="4">
        <f t="shared" ref="I3:I30" si="2">H3/$H$30</f>
        <v>6.4612533901069582E-4</v>
      </c>
      <c r="J3" s="4"/>
      <c r="L3" t="e">
        <f t="shared" ref="L3:L30" si="3">($D$36/$H$30)*$G3</f>
        <v>#REF!</v>
      </c>
      <c r="M3" t="e">
        <f>L3</f>
        <v>#REF!</v>
      </c>
      <c r="N3" t="e">
        <f>L3/$F3</f>
        <v>#REF!</v>
      </c>
      <c r="O3" t="e">
        <f t="shared" ref="O3:O27" si="4">N3+O4</f>
        <v>#REF!</v>
      </c>
      <c r="P3" t="e">
        <f>1/O3</f>
        <v>#REF!</v>
      </c>
      <c r="Q3" s="1" t="e">
        <f t="shared" ref="Q3:Q30" si="5">N3*$E$36</f>
        <v>#REF!</v>
      </c>
      <c r="S3" t="e">
        <f t="shared" ref="S3:S30" si="6">($D$37/$H$30)*$G3</f>
        <v>#REF!</v>
      </c>
      <c r="T3" t="e">
        <f>S3</f>
        <v>#REF!</v>
      </c>
      <c r="U3" t="e">
        <f>S3/$F3</f>
        <v>#REF!</v>
      </c>
      <c r="V3" t="e">
        <f t="shared" ref="V3:V27" si="7">U3+V4</f>
        <v>#REF!</v>
      </c>
      <c r="W3" t="e">
        <f>1/V3</f>
        <v>#REF!</v>
      </c>
      <c r="X3" s="1" t="e">
        <f t="shared" ref="X3:X30" si="8">U3*$E$37</f>
        <v>#REF!</v>
      </c>
      <c r="Z3" t="e">
        <f t="shared" ref="Z3:Z30" si="9">($D$38/$H$30)*$G3</f>
        <v>#REF!</v>
      </c>
      <c r="AA3" t="e">
        <f>Z3</f>
        <v>#REF!</v>
      </c>
      <c r="AB3" t="e">
        <f>Z3/$F3</f>
        <v>#REF!</v>
      </c>
      <c r="AC3" t="e">
        <f t="shared" ref="AC3:AC27" si="10">AB3+AC4</f>
        <v>#REF!</v>
      </c>
      <c r="AD3" t="e">
        <f>1/AC3</f>
        <v>#REF!</v>
      </c>
      <c r="AE3" s="1" t="e">
        <f t="shared" ref="AE3:AE30" si="11">AB3*$E$38</f>
        <v>#REF!</v>
      </c>
      <c r="AG3" t="e">
        <f t="shared" ref="AG3:AG30" si="12">($D$39/$H$30)*$G3</f>
        <v>#REF!</v>
      </c>
      <c r="AH3" t="e">
        <f>AG3</f>
        <v>#REF!</v>
      </c>
      <c r="AI3" t="e">
        <f>AG3/$F3</f>
        <v>#REF!</v>
      </c>
      <c r="AJ3" t="e">
        <f t="shared" ref="AJ3:AJ27" si="13">AI3+AJ4</f>
        <v>#REF!</v>
      </c>
      <c r="AK3" t="e">
        <f>1/AJ3</f>
        <v>#REF!</v>
      </c>
      <c r="AL3" s="1" t="e">
        <f t="shared" ref="AL3:AL30" si="14">AI3*$E$39</f>
        <v>#REF!</v>
      </c>
      <c r="AN3" t="e">
        <f t="shared" ref="AN3:AN30" si="15">($D$40/$H$30)*$G3</f>
        <v>#REF!</v>
      </c>
      <c r="AO3" t="e">
        <f>AN3</f>
        <v>#REF!</v>
      </c>
      <c r="AP3" t="e">
        <f>AN3/$F3</f>
        <v>#REF!</v>
      </c>
      <c r="AQ3" t="e">
        <f t="shared" ref="AQ3:AQ27" si="16">AP3+AQ4</f>
        <v>#REF!</v>
      </c>
      <c r="AR3" t="e">
        <f>1/AQ3</f>
        <v>#REF!</v>
      </c>
      <c r="AS3" s="1" t="e">
        <f t="shared" ref="AS3:AS30" si="17">AP3*$E$40</f>
        <v>#REF!</v>
      </c>
      <c r="AU3" t="e">
        <f t="shared" ref="AU3:AU30" si="18">($D$41/$H$30)*$G3</f>
        <v>#REF!</v>
      </c>
      <c r="AV3" t="e">
        <f>AU3</f>
        <v>#REF!</v>
      </c>
      <c r="AW3" t="e">
        <f>AU3/$F3</f>
        <v>#REF!</v>
      </c>
      <c r="AX3" t="e">
        <f t="shared" ref="AX3:AX27" si="19">AW3+AX4</f>
        <v>#REF!</v>
      </c>
      <c r="AY3" t="e">
        <f>1/AX3</f>
        <v>#REF!</v>
      </c>
      <c r="AZ3" s="1" t="e">
        <f t="shared" ref="AZ3:AZ30" si="20">AW3*$E$41</f>
        <v>#REF!</v>
      </c>
      <c r="BB3" t="e">
        <f t="shared" ref="BB3:BB30" si="21">($D$42/$H$30)*$G3</f>
        <v>#REF!</v>
      </c>
      <c r="BC3" t="e">
        <f>BB3</f>
        <v>#REF!</v>
      </c>
      <c r="BD3" t="e">
        <f>BB3/$F3</f>
        <v>#REF!</v>
      </c>
      <c r="BE3" t="e">
        <f t="shared" ref="BE3:BE27" si="22">BD3+BE4</f>
        <v>#REF!</v>
      </c>
      <c r="BF3" t="e">
        <f>1/BE3</f>
        <v>#REF!</v>
      </c>
      <c r="BG3" s="1" t="e">
        <f t="shared" ref="BG3:BG30" si="23">BD3*$E$42</f>
        <v>#REF!</v>
      </c>
      <c r="BI3" t="e">
        <f t="shared" ref="BI3:BI30" si="24">($D$43/$H$30)*$G3</f>
        <v>#REF!</v>
      </c>
      <c r="BJ3" t="e">
        <f>BI3</f>
        <v>#REF!</v>
      </c>
      <c r="BK3" t="e">
        <f>BI3/$F3</f>
        <v>#REF!</v>
      </c>
      <c r="BL3" t="e">
        <f t="shared" ref="BL3:BL27" si="25">BK3+BL4</f>
        <v>#REF!</v>
      </c>
      <c r="BM3" t="e">
        <f>1/BL3</f>
        <v>#REF!</v>
      </c>
      <c r="BN3" s="1" t="e">
        <f t="shared" ref="BN3:BN30" si="26">BK3*$E$43</f>
        <v>#REF!</v>
      </c>
      <c r="BP3" t="e">
        <f t="shared" ref="BP3:BP30" si="27">($D$44/$H$30)*$G3</f>
        <v>#REF!</v>
      </c>
      <c r="BQ3" t="e">
        <f>BP3</f>
        <v>#REF!</v>
      </c>
      <c r="BR3" t="e">
        <f>BP3/$F3</f>
        <v>#REF!</v>
      </c>
      <c r="BS3" t="e">
        <f t="shared" ref="BS3:BS27" si="28">BR3+BS4</f>
        <v>#REF!</v>
      </c>
      <c r="BT3" t="e">
        <f>1/BS3</f>
        <v>#REF!</v>
      </c>
      <c r="BU3" s="1" t="e">
        <f t="shared" ref="BU3:BU30" si="29">BR3*$E$44</f>
        <v>#REF!</v>
      </c>
    </row>
    <row r="4" spans="2:73" x14ac:dyDescent="0.35">
      <c r="B4" s="1">
        <f>Digitising!B4</f>
        <v>6.1</v>
      </c>
      <c r="C4">
        <f>Digitising!J4</f>
        <v>7.4999999999999997E-2</v>
      </c>
      <c r="D4">
        <f t="shared" ref="D4:D30" si="30">C4-C5</f>
        <v>9.999999999999995E-3</v>
      </c>
      <c r="E4" s="2">
        <f t="shared" ref="E4:E30" si="31">1/C4</f>
        <v>13.333333333333334</v>
      </c>
      <c r="F4">
        <f t="shared" si="0"/>
        <v>1.7782794100389286E+18</v>
      </c>
      <c r="G4">
        <f t="shared" si="1"/>
        <v>1.7782794100389278E+16</v>
      </c>
      <c r="H4">
        <f>H3+G4</f>
        <v>3.0372048218331024E+16</v>
      </c>
      <c r="I4" s="4">
        <f t="shared" si="2"/>
        <v>1.5588016388954063E-3</v>
      </c>
      <c r="J4" s="4"/>
      <c r="L4" t="e">
        <f t="shared" si="3"/>
        <v>#REF!</v>
      </c>
      <c r="M4" t="e">
        <f>M3+L4</f>
        <v>#REF!</v>
      </c>
      <c r="N4" t="e">
        <f t="shared" ref="N4:N30" si="32">L4/$F4</f>
        <v>#REF!</v>
      </c>
      <c r="O4" t="e">
        <f t="shared" si="4"/>
        <v>#REF!</v>
      </c>
      <c r="P4" t="e">
        <f t="shared" ref="P4:P30" si="33">1/O4</f>
        <v>#REF!</v>
      </c>
      <c r="Q4" s="1" t="e">
        <f t="shared" si="5"/>
        <v>#REF!</v>
      </c>
      <c r="S4" t="e">
        <f t="shared" si="6"/>
        <v>#REF!</v>
      </c>
      <c r="T4" t="e">
        <f>T3+S4</f>
        <v>#REF!</v>
      </c>
      <c r="U4" t="e">
        <f t="shared" ref="U4:U30" si="34">S4/$F4</f>
        <v>#REF!</v>
      </c>
      <c r="V4" t="e">
        <f t="shared" si="7"/>
        <v>#REF!</v>
      </c>
      <c r="W4" t="e">
        <f t="shared" ref="W4:W30" si="35">1/V4</f>
        <v>#REF!</v>
      </c>
      <c r="X4" s="1" t="e">
        <f t="shared" si="8"/>
        <v>#REF!</v>
      </c>
      <c r="Z4" t="e">
        <f t="shared" si="9"/>
        <v>#REF!</v>
      </c>
      <c r="AA4" t="e">
        <f>AA3+Z4</f>
        <v>#REF!</v>
      </c>
      <c r="AB4" t="e">
        <f t="shared" ref="AB4:AB30" si="36">Z4/$F4</f>
        <v>#REF!</v>
      </c>
      <c r="AC4" t="e">
        <f t="shared" si="10"/>
        <v>#REF!</v>
      </c>
      <c r="AD4" t="e">
        <f t="shared" ref="AD4:AD30" si="37">1/AC4</f>
        <v>#REF!</v>
      </c>
      <c r="AE4" s="1" t="e">
        <f t="shared" si="11"/>
        <v>#REF!</v>
      </c>
      <c r="AG4" t="e">
        <f t="shared" si="12"/>
        <v>#REF!</v>
      </c>
      <c r="AH4" t="e">
        <f>AH3+AG4</f>
        <v>#REF!</v>
      </c>
      <c r="AI4" t="e">
        <f t="shared" ref="AI4:AI30" si="38">AG4/$F4</f>
        <v>#REF!</v>
      </c>
      <c r="AJ4" t="e">
        <f t="shared" si="13"/>
        <v>#REF!</v>
      </c>
      <c r="AK4" t="e">
        <f t="shared" ref="AK4:AK30" si="39">1/AJ4</f>
        <v>#REF!</v>
      </c>
      <c r="AL4" s="1" t="e">
        <f t="shared" si="14"/>
        <v>#REF!</v>
      </c>
      <c r="AN4" t="e">
        <f t="shared" si="15"/>
        <v>#REF!</v>
      </c>
      <c r="AO4" t="e">
        <f>AO3+AN4</f>
        <v>#REF!</v>
      </c>
      <c r="AP4" t="e">
        <f t="shared" ref="AP4:AP30" si="40">AN4/$F4</f>
        <v>#REF!</v>
      </c>
      <c r="AQ4" t="e">
        <f t="shared" si="16"/>
        <v>#REF!</v>
      </c>
      <c r="AR4" t="e">
        <f t="shared" ref="AR4:AR30" si="41">1/AQ4</f>
        <v>#REF!</v>
      </c>
      <c r="AS4" s="1" t="e">
        <f t="shared" si="17"/>
        <v>#REF!</v>
      </c>
      <c r="AU4" t="e">
        <f t="shared" si="18"/>
        <v>#REF!</v>
      </c>
      <c r="AV4" t="e">
        <f>AV3+AU4</f>
        <v>#REF!</v>
      </c>
      <c r="AW4" t="e">
        <f t="shared" ref="AW4:AW30" si="42">AU4/$F4</f>
        <v>#REF!</v>
      </c>
      <c r="AX4" t="e">
        <f t="shared" si="19"/>
        <v>#REF!</v>
      </c>
      <c r="AY4" t="e">
        <f t="shared" ref="AY4:AY30" si="43">1/AX4</f>
        <v>#REF!</v>
      </c>
      <c r="AZ4" s="1" t="e">
        <f t="shared" si="20"/>
        <v>#REF!</v>
      </c>
      <c r="BB4" t="e">
        <f t="shared" si="21"/>
        <v>#REF!</v>
      </c>
      <c r="BC4" t="e">
        <f>BC3+BB4</f>
        <v>#REF!</v>
      </c>
      <c r="BD4" t="e">
        <f t="shared" ref="BD4:BD30" si="44">BB4/$F4</f>
        <v>#REF!</v>
      </c>
      <c r="BE4" t="e">
        <f t="shared" si="22"/>
        <v>#REF!</v>
      </c>
      <c r="BF4" t="e">
        <f t="shared" ref="BF4:BF30" si="45">1/BE4</f>
        <v>#REF!</v>
      </c>
      <c r="BG4" s="1" t="e">
        <f t="shared" si="23"/>
        <v>#REF!</v>
      </c>
      <c r="BI4" t="e">
        <f t="shared" si="24"/>
        <v>#REF!</v>
      </c>
      <c r="BJ4" t="e">
        <f>BJ3+BI4</f>
        <v>#REF!</v>
      </c>
      <c r="BK4" t="e">
        <f t="shared" ref="BK4:BK30" si="46">BI4/$F4</f>
        <v>#REF!</v>
      </c>
      <c r="BL4" t="e">
        <f t="shared" si="25"/>
        <v>#REF!</v>
      </c>
      <c r="BM4" t="e">
        <f t="shared" ref="BM4:BM30" si="47">1/BL4</f>
        <v>#REF!</v>
      </c>
      <c r="BN4" s="1" t="e">
        <f t="shared" si="26"/>
        <v>#REF!</v>
      </c>
      <c r="BP4" t="e">
        <f t="shared" si="27"/>
        <v>#REF!</v>
      </c>
      <c r="BQ4" t="e">
        <f>BQ3+BP4</f>
        <v>#REF!</v>
      </c>
      <c r="BR4" t="e">
        <f t="shared" ref="BR4:BR30" si="48">BP4/$F4</f>
        <v>#REF!</v>
      </c>
      <c r="BS4" t="e">
        <f t="shared" si="28"/>
        <v>#REF!</v>
      </c>
      <c r="BT4" t="e">
        <f t="shared" ref="BT4:BT30" si="49">1/BS4</f>
        <v>#REF!</v>
      </c>
      <c r="BU4" s="1" t="e">
        <f t="shared" si="29"/>
        <v>#REF!</v>
      </c>
    </row>
    <row r="5" spans="2:73" x14ac:dyDescent="0.35">
      <c r="B5" s="1">
        <f>Digitising!B5</f>
        <v>6.2</v>
      </c>
      <c r="C5">
        <f>Digitising!J5</f>
        <v>6.5000000000000002E-2</v>
      </c>
      <c r="D5">
        <f t="shared" si="30"/>
        <v>1.0000000000000002E-2</v>
      </c>
      <c r="E5" s="2">
        <f t="shared" si="31"/>
        <v>15.384615384615383</v>
      </c>
      <c r="F5">
        <f t="shared" si="0"/>
        <v>2.5118864315095849E+18</v>
      </c>
      <c r="G5">
        <f t="shared" si="1"/>
        <v>2.5118864315095852E+16</v>
      </c>
      <c r="H5">
        <f t="shared" ref="H5:H30" si="50">H4+G5</f>
        <v>5.549091253342688E+16</v>
      </c>
      <c r="I5" s="4">
        <f t="shared" si="2"/>
        <v>2.8479911785699347E-3</v>
      </c>
      <c r="J5" s="4"/>
      <c r="L5" t="e">
        <f t="shared" si="3"/>
        <v>#REF!</v>
      </c>
      <c r="M5" t="e">
        <f t="shared" ref="M5:M30" si="51">M4+L5</f>
        <v>#REF!</v>
      </c>
      <c r="N5" t="e">
        <f t="shared" si="32"/>
        <v>#REF!</v>
      </c>
      <c r="O5" t="e">
        <f t="shared" si="4"/>
        <v>#REF!</v>
      </c>
      <c r="P5" t="e">
        <f t="shared" si="33"/>
        <v>#REF!</v>
      </c>
      <c r="Q5" s="1" t="e">
        <f t="shared" si="5"/>
        <v>#REF!</v>
      </c>
      <c r="S5" t="e">
        <f t="shared" si="6"/>
        <v>#REF!</v>
      </c>
      <c r="T5" t="e">
        <f t="shared" ref="T5:T30" si="52">T4+S5</f>
        <v>#REF!</v>
      </c>
      <c r="U5" t="e">
        <f t="shared" si="34"/>
        <v>#REF!</v>
      </c>
      <c r="V5" t="e">
        <f t="shared" si="7"/>
        <v>#REF!</v>
      </c>
      <c r="W5" t="e">
        <f t="shared" si="35"/>
        <v>#REF!</v>
      </c>
      <c r="X5" s="1" t="e">
        <f t="shared" si="8"/>
        <v>#REF!</v>
      </c>
      <c r="Z5" t="e">
        <f t="shared" si="9"/>
        <v>#REF!</v>
      </c>
      <c r="AA5" t="e">
        <f t="shared" ref="AA5:AA30" si="53">AA4+Z5</f>
        <v>#REF!</v>
      </c>
      <c r="AB5" t="e">
        <f t="shared" si="36"/>
        <v>#REF!</v>
      </c>
      <c r="AC5" t="e">
        <f t="shared" si="10"/>
        <v>#REF!</v>
      </c>
      <c r="AD5" t="e">
        <f t="shared" si="37"/>
        <v>#REF!</v>
      </c>
      <c r="AE5" s="1" t="e">
        <f t="shared" si="11"/>
        <v>#REF!</v>
      </c>
      <c r="AG5" t="e">
        <f t="shared" si="12"/>
        <v>#REF!</v>
      </c>
      <c r="AH5" t="e">
        <f t="shared" ref="AH5:AH30" si="54">AH4+AG5</f>
        <v>#REF!</v>
      </c>
      <c r="AI5" t="e">
        <f t="shared" si="38"/>
        <v>#REF!</v>
      </c>
      <c r="AJ5" t="e">
        <f t="shared" si="13"/>
        <v>#REF!</v>
      </c>
      <c r="AK5" t="e">
        <f t="shared" si="39"/>
        <v>#REF!</v>
      </c>
      <c r="AL5" s="1" t="e">
        <f t="shared" si="14"/>
        <v>#REF!</v>
      </c>
      <c r="AN5" t="e">
        <f t="shared" si="15"/>
        <v>#REF!</v>
      </c>
      <c r="AO5" t="e">
        <f t="shared" ref="AO5:AO30" si="55">AO4+AN5</f>
        <v>#REF!</v>
      </c>
      <c r="AP5" t="e">
        <f t="shared" si="40"/>
        <v>#REF!</v>
      </c>
      <c r="AQ5" t="e">
        <f t="shared" si="16"/>
        <v>#REF!</v>
      </c>
      <c r="AR5" t="e">
        <f t="shared" si="41"/>
        <v>#REF!</v>
      </c>
      <c r="AS5" s="1" t="e">
        <f t="shared" si="17"/>
        <v>#REF!</v>
      </c>
      <c r="AU5" t="e">
        <f t="shared" si="18"/>
        <v>#REF!</v>
      </c>
      <c r="AV5" t="e">
        <f t="shared" ref="AV5:AV30" si="56">AV4+AU5</f>
        <v>#REF!</v>
      </c>
      <c r="AW5" t="e">
        <f t="shared" si="42"/>
        <v>#REF!</v>
      </c>
      <c r="AX5" t="e">
        <f t="shared" si="19"/>
        <v>#REF!</v>
      </c>
      <c r="AY5" t="e">
        <f t="shared" si="43"/>
        <v>#REF!</v>
      </c>
      <c r="AZ5" s="1" t="e">
        <f t="shared" si="20"/>
        <v>#REF!</v>
      </c>
      <c r="BB5" t="e">
        <f t="shared" si="21"/>
        <v>#REF!</v>
      </c>
      <c r="BC5" t="e">
        <f t="shared" ref="BC5:BC30" si="57">BC4+BB5</f>
        <v>#REF!</v>
      </c>
      <c r="BD5" t="e">
        <f t="shared" si="44"/>
        <v>#REF!</v>
      </c>
      <c r="BE5" t="e">
        <f t="shared" si="22"/>
        <v>#REF!</v>
      </c>
      <c r="BF5" t="e">
        <f t="shared" si="45"/>
        <v>#REF!</v>
      </c>
      <c r="BG5" s="1" t="e">
        <f t="shared" si="23"/>
        <v>#REF!</v>
      </c>
      <c r="BI5" t="e">
        <f t="shared" si="24"/>
        <v>#REF!</v>
      </c>
      <c r="BJ5" t="e">
        <f t="shared" ref="BJ5:BJ30" si="58">BJ4+BI5</f>
        <v>#REF!</v>
      </c>
      <c r="BK5" t="e">
        <f t="shared" si="46"/>
        <v>#REF!</v>
      </c>
      <c r="BL5" t="e">
        <f t="shared" si="25"/>
        <v>#REF!</v>
      </c>
      <c r="BM5" t="e">
        <f t="shared" si="47"/>
        <v>#REF!</v>
      </c>
      <c r="BN5" s="1" t="e">
        <f t="shared" si="26"/>
        <v>#REF!</v>
      </c>
      <c r="BP5" t="e">
        <f t="shared" si="27"/>
        <v>#REF!</v>
      </c>
      <c r="BQ5" t="e">
        <f t="shared" ref="BQ5:BQ30" si="59">BQ4+BP5</f>
        <v>#REF!</v>
      </c>
      <c r="BR5" t="e">
        <f t="shared" si="48"/>
        <v>#REF!</v>
      </c>
      <c r="BS5" t="e">
        <f t="shared" si="28"/>
        <v>#REF!</v>
      </c>
      <c r="BT5" t="e">
        <f t="shared" si="49"/>
        <v>#REF!</v>
      </c>
      <c r="BU5" s="1" t="e">
        <f t="shared" si="29"/>
        <v>#REF!</v>
      </c>
    </row>
    <row r="6" spans="2:73" x14ac:dyDescent="0.35">
      <c r="B6" s="1">
        <f>Digitising!B6</f>
        <v>6.3</v>
      </c>
      <c r="C6">
        <f>Digitising!J6</f>
        <v>5.5E-2</v>
      </c>
      <c r="D6">
        <f t="shared" si="30"/>
        <v>1.0000000000000002E-2</v>
      </c>
      <c r="E6" s="2">
        <f t="shared" si="31"/>
        <v>18.181818181818183</v>
      </c>
      <c r="F6">
        <f t="shared" si="0"/>
        <v>3.5481338923357563E+18</v>
      </c>
      <c r="G6">
        <f t="shared" si="1"/>
        <v>3.5481338923357568E+16</v>
      </c>
      <c r="H6">
        <f t="shared" si="50"/>
        <v>9.0972251456784448E+16</v>
      </c>
      <c r="I6" s="4">
        <f t="shared" si="2"/>
        <v>4.6690198054951289E-3</v>
      </c>
      <c r="J6" s="4"/>
      <c r="L6" t="e">
        <f t="shared" si="3"/>
        <v>#REF!</v>
      </c>
      <c r="M6" t="e">
        <f t="shared" si="51"/>
        <v>#REF!</v>
      </c>
      <c r="N6" t="e">
        <f t="shared" si="32"/>
        <v>#REF!</v>
      </c>
      <c r="O6" t="e">
        <f t="shared" si="4"/>
        <v>#REF!</v>
      </c>
      <c r="P6" t="e">
        <f t="shared" si="33"/>
        <v>#REF!</v>
      </c>
      <c r="Q6" s="1" t="e">
        <f t="shared" si="5"/>
        <v>#REF!</v>
      </c>
      <c r="S6" t="e">
        <f t="shared" si="6"/>
        <v>#REF!</v>
      </c>
      <c r="T6" t="e">
        <f t="shared" si="52"/>
        <v>#REF!</v>
      </c>
      <c r="U6" t="e">
        <f t="shared" si="34"/>
        <v>#REF!</v>
      </c>
      <c r="V6" t="e">
        <f t="shared" si="7"/>
        <v>#REF!</v>
      </c>
      <c r="W6" t="e">
        <f t="shared" si="35"/>
        <v>#REF!</v>
      </c>
      <c r="X6" s="1" t="e">
        <f t="shared" si="8"/>
        <v>#REF!</v>
      </c>
      <c r="Z6" t="e">
        <f t="shared" si="9"/>
        <v>#REF!</v>
      </c>
      <c r="AA6" t="e">
        <f t="shared" si="53"/>
        <v>#REF!</v>
      </c>
      <c r="AB6" t="e">
        <f t="shared" si="36"/>
        <v>#REF!</v>
      </c>
      <c r="AC6" t="e">
        <f t="shared" si="10"/>
        <v>#REF!</v>
      </c>
      <c r="AD6" t="e">
        <f t="shared" si="37"/>
        <v>#REF!</v>
      </c>
      <c r="AE6" s="1" t="e">
        <f t="shared" si="11"/>
        <v>#REF!</v>
      </c>
      <c r="AG6" t="e">
        <f t="shared" si="12"/>
        <v>#REF!</v>
      </c>
      <c r="AH6" t="e">
        <f t="shared" si="54"/>
        <v>#REF!</v>
      </c>
      <c r="AI6" t="e">
        <f t="shared" si="38"/>
        <v>#REF!</v>
      </c>
      <c r="AJ6" t="e">
        <f t="shared" si="13"/>
        <v>#REF!</v>
      </c>
      <c r="AK6" t="e">
        <f t="shared" si="39"/>
        <v>#REF!</v>
      </c>
      <c r="AL6" s="1" t="e">
        <f t="shared" si="14"/>
        <v>#REF!</v>
      </c>
      <c r="AN6" t="e">
        <f t="shared" si="15"/>
        <v>#REF!</v>
      </c>
      <c r="AO6" t="e">
        <f t="shared" si="55"/>
        <v>#REF!</v>
      </c>
      <c r="AP6" t="e">
        <f t="shared" si="40"/>
        <v>#REF!</v>
      </c>
      <c r="AQ6" t="e">
        <f t="shared" si="16"/>
        <v>#REF!</v>
      </c>
      <c r="AR6" t="e">
        <f t="shared" si="41"/>
        <v>#REF!</v>
      </c>
      <c r="AS6" s="1" t="e">
        <f t="shared" si="17"/>
        <v>#REF!</v>
      </c>
      <c r="AU6" t="e">
        <f t="shared" si="18"/>
        <v>#REF!</v>
      </c>
      <c r="AV6" t="e">
        <f t="shared" si="56"/>
        <v>#REF!</v>
      </c>
      <c r="AW6" t="e">
        <f t="shared" si="42"/>
        <v>#REF!</v>
      </c>
      <c r="AX6" t="e">
        <f t="shared" si="19"/>
        <v>#REF!</v>
      </c>
      <c r="AY6" t="e">
        <f t="shared" si="43"/>
        <v>#REF!</v>
      </c>
      <c r="AZ6" s="1" t="e">
        <f t="shared" si="20"/>
        <v>#REF!</v>
      </c>
      <c r="BB6" t="e">
        <f t="shared" si="21"/>
        <v>#REF!</v>
      </c>
      <c r="BC6" t="e">
        <f t="shared" si="57"/>
        <v>#REF!</v>
      </c>
      <c r="BD6" t="e">
        <f t="shared" si="44"/>
        <v>#REF!</v>
      </c>
      <c r="BE6" t="e">
        <f t="shared" si="22"/>
        <v>#REF!</v>
      </c>
      <c r="BF6" t="e">
        <f t="shared" si="45"/>
        <v>#REF!</v>
      </c>
      <c r="BG6" s="1" t="e">
        <f t="shared" si="23"/>
        <v>#REF!</v>
      </c>
      <c r="BI6" t="e">
        <f t="shared" si="24"/>
        <v>#REF!</v>
      </c>
      <c r="BJ6" t="e">
        <f t="shared" si="58"/>
        <v>#REF!</v>
      </c>
      <c r="BK6" t="e">
        <f t="shared" si="46"/>
        <v>#REF!</v>
      </c>
      <c r="BL6" t="e">
        <f t="shared" si="25"/>
        <v>#REF!</v>
      </c>
      <c r="BM6" t="e">
        <f t="shared" si="47"/>
        <v>#REF!</v>
      </c>
      <c r="BN6" s="1" t="e">
        <f t="shared" si="26"/>
        <v>#REF!</v>
      </c>
      <c r="BP6" t="e">
        <f t="shared" si="27"/>
        <v>#REF!</v>
      </c>
      <c r="BQ6" t="e">
        <f t="shared" si="59"/>
        <v>#REF!</v>
      </c>
      <c r="BR6" t="e">
        <f t="shared" si="48"/>
        <v>#REF!</v>
      </c>
      <c r="BS6" t="e">
        <f t="shared" si="28"/>
        <v>#REF!</v>
      </c>
      <c r="BT6" t="e">
        <f t="shared" si="49"/>
        <v>#REF!</v>
      </c>
      <c r="BU6" s="1" t="e">
        <f t="shared" si="29"/>
        <v>#REF!</v>
      </c>
    </row>
    <row r="7" spans="2:73" x14ac:dyDescent="0.35">
      <c r="B7" s="1">
        <f>Digitising!B7</f>
        <v>6.4</v>
      </c>
      <c r="C7">
        <f>Digitising!J7</f>
        <v>4.4999999999999998E-2</v>
      </c>
      <c r="D7">
        <f t="shared" si="30"/>
        <v>6.9999999999999993E-3</v>
      </c>
      <c r="E7" s="2">
        <f t="shared" si="31"/>
        <v>22.222222222222221</v>
      </c>
      <c r="F7">
        <f t="shared" si="0"/>
        <v>5.0118723362727895E+18</v>
      </c>
      <c r="G7">
        <f t="shared" si="1"/>
        <v>3.5083106353909524E+16</v>
      </c>
      <c r="H7">
        <f t="shared" si="50"/>
        <v>1.2605535781069397E+17</v>
      </c>
      <c r="I7" s="4">
        <f t="shared" si="2"/>
        <v>6.4696097192504139E-3</v>
      </c>
      <c r="J7" s="4"/>
      <c r="L7" t="e">
        <f t="shared" si="3"/>
        <v>#REF!</v>
      </c>
      <c r="M7" t="e">
        <f t="shared" si="51"/>
        <v>#REF!</v>
      </c>
      <c r="N7" t="e">
        <f t="shared" si="32"/>
        <v>#REF!</v>
      </c>
      <c r="O7" t="e">
        <f t="shared" si="4"/>
        <v>#REF!</v>
      </c>
      <c r="P7" t="e">
        <f t="shared" si="33"/>
        <v>#REF!</v>
      </c>
      <c r="Q7" s="1" t="e">
        <f t="shared" si="5"/>
        <v>#REF!</v>
      </c>
      <c r="S7" t="e">
        <f t="shared" si="6"/>
        <v>#REF!</v>
      </c>
      <c r="T7" t="e">
        <f t="shared" si="52"/>
        <v>#REF!</v>
      </c>
      <c r="U7" t="e">
        <f t="shared" si="34"/>
        <v>#REF!</v>
      </c>
      <c r="V7" t="e">
        <f t="shared" si="7"/>
        <v>#REF!</v>
      </c>
      <c r="W7" t="e">
        <f t="shared" si="35"/>
        <v>#REF!</v>
      </c>
      <c r="X7" s="1" t="e">
        <f t="shared" si="8"/>
        <v>#REF!</v>
      </c>
      <c r="Z7" t="e">
        <f t="shared" si="9"/>
        <v>#REF!</v>
      </c>
      <c r="AA7" t="e">
        <f t="shared" si="53"/>
        <v>#REF!</v>
      </c>
      <c r="AB7" t="e">
        <f t="shared" si="36"/>
        <v>#REF!</v>
      </c>
      <c r="AC7" t="e">
        <f t="shared" si="10"/>
        <v>#REF!</v>
      </c>
      <c r="AD7" t="e">
        <f t="shared" si="37"/>
        <v>#REF!</v>
      </c>
      <c r="AE7" s="1" t="e">
        <f t="shared" si="11"/>
        <v>#REF!</v>
      </c>
      <c r="AG7" t="e">
        <f t="shared" si="12"/>
        <v>#REF!</v>
      </c>
      <c r="AH7" t="e">
        <f t="shared" si="54"/>
        <v>#REF!</v>
      </c>
      <c r="AI7" t="e">
        <f t="shared" si="38"/>
        <v>#REF!</v>
      </c>
      <c r="AJ7" t="e">
        <f t="shared" si="13"/>
        <v>#REF!</v>
      </c>
      <c r="AK7" t="e">
        <f t="shared" si="39"/>
        <v>#REF!</v>
      </c>
      <c r="AL7" s="1" t="e">
        <f t="shared" si="14"/>
        <v>#REF!</v>
      </c>
      <c r="AN7" t="e">
        <f t="shared" si="15"/>
        <v>#REF!</v>
      </c>
      <c r="AO7" t="e">
        <f t="shared" si="55"/>
        <v>#REF!</v>
      </c>
      <c r="AP7" t="e">
        <f t="shared" si="40"/>
        <v>#REF!</v>
      </c>
      <c r="AQ7" t="e">
        <f t="shared" si="16"/>
        <v>#REF!</v>
      </c>
      <c r="AR7" t="e">
        <f t="shared" si="41"/>
        <v>#REF!</v>
      </c>
      <c r="AS7" s="1" t="e">
        <f t="shared" si="17"/>
        <v>#REF!</v>
      </c>
      <c r="AU7" t="e">
        <f t="shared" si="18"/>
        <v>#REF!</v>
      </c>
      <c r="AV7" t="e">
        <f t="shared" si="56"/>
        <v>#REF!</v>
      </c>
      <c r="AW7" t="e">
        <f t="shared" si="42"/>
        <v>#REF!</v>
      </c>
      <c r="AX7" t="e">
        <f t="shared" si="19"/>
        <v>#REF!</v>
      </c>
      <c r="AY7" t="e">
        <f t="shared" si="43"/>
        <v>#REF!</v>
      </c>
      <c r="AZ7" s="1" t="e">
        <f t="shared" si="20"/>
        <v>#REF!</v>
      </c>
      <c r="BB7" t="e">
        <f t="shared" si="21"/>
        <v>#REF!</v>
      </c>
      <c r="BC7" t="e">
        <f t="shared" si="57"/>
        <v>#REF!</v>
      </c>
      <c r="BD7" t="e">
        <f t="shared" si="44"/>
        <v>#REF!</v>
      </c>
      <c r="BE7" t="e">
        <f t="shared" si="22"/>
        <v>#REF!</v>
      </c>
      <c r="BF7" t="e">
        <f t="shared" si="45"/>
        <v>#REF!</v>
      </c>
      <c r="BG7" s="1" t="e">
        <f t="shared" si="23"/>
        <v>#REF!</v>
      </c>
      <c r="BI7" t="e">
        <f t="shared" si="24"/>
        <v>#REF!</v>
      </c>
      <c r="BJ7" t="e">
        <f t="shared" si="58"/>
        <v>#REF!</v>
      </c>
      <c r="BK7" t="e">
        <f t="shared" si="46"/>
        <v>#REF!</v>
      </c>
      <c r="BL7" t="e">
        <f t="shared" si="25"/>
        <v>#REF!</v>
      </c>
      <c r="BM7" t="e">
        <f t="shared" si="47"/>
        <v>#REF!</v>
      </c>
      <c r="BN7" s="1" t="e">
        <f t="shared" si="26"/>
        <v>#REF!</v>
      </c>
      <c r="BP7" t="e">
        <f t="shared" si="27"/>
        <v>#REF!</v>
      </c>
      <c r="BQ7" t="e">
        <f t="shared" si="59"/>
        <v>#REF!</v>
      </c>
      <c r="BR7" t="e">
        <f t="shared" si="48"/>
        <v>#REF!</v>
      </c>
      <c r="BS7" t="e">
        <f t="shared" si="28"/>
        <v>#REF!</v>
      </c>
      <c r="BT7" t="e">
        <f t="shared" si="49"/>
        <v>#REF!</v>
      </c>
      <c r="BU7" s="1" t="e">
        <f t="shared" si="29"/>
        <v>#REF!</v>
      </c>
    </row>
    <row r="8" spans="2:73" x14ac:dyDescent="0.35">
      <c r="B8" s="1">
        <f>Digitising!B8</f>
        <v>6.5</v>
      </c>
      <c r="C8">
        <f>Digitising!J8</f>
        <v>3.7999999999999999E-2</v>
      </c>
      <c r="D8">
        <f t="shared" si="30"/>
        <v>4.9999999999999975E-3</v>
      </c>
      <c r="E8" s="2">
        <f t="shared" si="31"/>
        <v>26.315789473684212</v>
      </c>
      <c r="F8">
        <f t="shared" si="0"/>
        <v>7.0794578438414121E+18</v>
      </c>
      <c r="G8">
        <f t="shared" si="1"/>
        <v>3.5397289219207044E+16</v>
      </c>
      <c r="H8">
        <f t="shared" si="50"/>
        <v>1.6145264702990102E+17</v>
      </c>
      <c r="I8" s="4">
        <f t="shared" si="2"/>
        <v>8.286324616142102E-3</v>
      </c>
      <c r="J8" s="4"/>
      <c r="L8" t="e">
        <f t="shared" si="3"/>
        <v>#REF!</v>
      </c>
      <c r="M8" t="e">
        <f t="shared" si="51"/>
        <v>#REF!</v>
      </c>
      <c r="N8" t="e">
        <f t="shared" si="32"/>
        <v>#REF!</v>
      </c>
      <c r="O8" t="e">
        <f t="shared" si="4"/>
        <v>#REF!</v>
      </c>
      <c r="P8" t="e">
        <f t="shared" si="33"/>
        <v>#REF!</v>
      </c>
      <c r="Q8" s="1" t="e">
        <f t="shared" si="5"/>
        <v>#REF!</v>
      </c>
      <c r="S8" t="e">
        <f t="shared" si="6"/>
        <v>#REF!</v>
      </c>
      <c r="T8" t="e">
        <f t="shared" si="52"/>
        <v>#REF!</v>
      </c>
      <c r="U8" t="e">
        <f t="shared" si="34"/>
        <v>#REF!</v>
      </c>
      <c r="V8" t="e">
        <f t="shared" si="7"/>
        <v>#REF!</v>
      </c>
      <c r="W8" t="e">
        <f t="shared" si="35"/>
        <v>#REF!</v>
      </c>
      <c r="X8" s="1" t="e">
        <f t="shared" si="8"/>
        <v>#REF!</v>
      </c>
      <c r="Z8" t="e">
        <f t="shared" si="9"/>
        <v>#REF!</v>
      </c>
      <c r="AA8" t="e">
        <f t="shared" si="53"/>
        <v>#REF!</v>
      </c>
      <c r="AB8" t="e">
        <f t="shared" si="36"/>
        <v>#REF!</v>
      </c>
      <c r="AC8" t="e">
        <f t="shared" si="10"/>
        <v>#REF!</v>
      </c>
      <c r="AD8" t="e">
        <f t="shared" si="37"/>
        <v>#REF!</v>
      </c>
      <c r="AE8" s="1" t="e">
        <f t="shared" si="11"/>
        <v>#REF!</v>
      </c>
      <c r="AG8" t="e">
        <f t="shared" si="12"/>
        <v>#REF!</v>
      </c>
      <c r="AH8" t="e">
        <f t="shared" si="54"/>
        <v>#REF!</v>
      </c>
      <c r="AI8" t="e">
        <f t="shared" si="38"/>
        <v>#REF!</v>
      </c>
      <c r="AJ8" t="e">
        <f t="shared" si="13"/>
        <v>#REF!</v>
      </c>
      <c r="AK8" t="e">
        <f t="shared" si="39"/>
        <v>#REF!</v>
      </c>
      <c r="AL8" s="1" t="e">
        <f t="shared" si="14"/>
        <v>#REF!</v>
      </c>
      <c r="AN8" t="e">
        <f t="shared" si="15"/>
        <v>#REF!</v>
      </c>
      <c r="AO8" t="e">
        <f t="shared" si="55"/>
        <v>#REF!</v>
      </c>
      <c r="AP8" t="e">
        <f t="shared" si="40"/>
        <v>#REF!</v>
      </c>
      <c r="AQ8" t="e">
        <f t="shared" si="16"/>
        <v>#REF!</v>
      </c>
      <c r="AR8" t="e">
        <f t="shared" si="41"/>
        <v>#REF!</v>
      </c>
      <c r="AS8" s="1" t="e">
        <f t="shared" si="17"/>
        <v>#REF!</v>
      </c>
      <c r="AU8" t="e">
        <f t="shared" si="18"/>
        <v>#REF!</v>
      </c>
      <c r="AV8" t="e">
        <f t="shared" si="56"/>
        <v>#REF!</v>
      </c>
      <c r="AW8" t="e">
        <f t="shared" si="42"/>
        <v>#REF!</v>
      </c>
      <c r="AX8" t="e">
        <f t="shared" si="19"/>
        <v>#REF!</v>
      </c>
      <c r="AY8" t="e">
        <f t="shared" si="43"/>
        <v>#REF!</v>
      </c>
      <c r="AZ8" s="1" t="e">
        <f t="shared" si="20"/>
        <v>#REF!</v>
      </c>
      <c r="BB8" t="e">
        <f t="shared" si="21"/>
        <v>#REF!</v>
      </c>
      <c r="BC8" t="e">
        <f t="shared" si="57"/>
        <v>#REF!</v>
      </c>
      <c r="BD8" t="e">
        <f t="shared" si="44"/>
        <v>#REF!</v>
      </c>
      <c r="BE8" t="e">
        <f t="shared" si="22"/>
        <v>#REF!</v>
      </c>
      <c r="BF8" t="e">
        <f t="shared" si="45"/>
        <v>#REF!</v>
      </c>
      <c r="BG8" s="1" t="e">
        <f t="shared" si="23"/>
        <v>#REF!</v>
      </c>
      <c r="BI8" t="e">
        <f t="shared" si="24"/>
        <v>#REF!</v>
      </c>
      <c r="BJ8" t="e">
        <f t="shared" si="58"/>
        <v>#REF!</v>
      </c>
      <c r="BK8" t="e">
        <f t="shared" si="46"/>
        <v>#REF!</v>
      </c>
      <c r="BL8" t="e">
        <f t="shared" si="25"/>
        <v>#REF!</v>
      </c>
      <c r="BM8" t="e">
        <f t="shared" si="47"/>
        <v>#REF!</v>
      </c>
      <c r="BN8" s="1" t="e">
        <f t="shared" si="26"/>
        <v>#REF!</v>
      </c>
      <c r="BP8" t="e">
        <f t="shared" si="27"/>
        <v>#REF!</v>
      </c>
      <c r="BQ8" t="e">
        <f t="shared" si="59"/>
        <v>#REF!</v>
      </c>
      <c r="BR8" t="e">
        <f t="shared" si="48"/>
        <v>#REF!</v>
      </c>
      <c r="BS8" t="e">
        <f t="shared" si="28"/>
        <v>#REF!</v>
      </c>
      <c r="BT8" t="e">
        <f t="shared" si="49"/>
        <v>#REF!</v>
      </c>
      <c r="BU8" s="1" t="e">
        <f t="shared" si="29"/>
        <v>#REF!</v>
      </c>
    </row>
    <row r="9" spans="2:73" x14ac:dyDescent="0.35">
      <c r="B9" s="1">
        <f>Digitising!B9</f>
        <v>6.6</v>
      </c>
      <c r="C9">
        <f>Digitising!J9</f>
        <v>3.3000000000000002E-2</v>
      </c>
      <c r="D9">
        <f t="shared" si="30"/>
        <v>4.5000000000000005E-3</v>
      </c>
      <c r="E9" s="2">
        <f t="shared" si="31"/>
        <v>30.303030303030301</v>
      </c>
      <c r="F9">
        <f t="shared" si="0"/>
        <v>1E+19</v>
      </c>
      <c r="G9">
        <f t="shared" si="1"/>
        <v>4.5000000000000008E+16</v>
      </c>
      <c r="H9">
        <f t="shared" si="50"/>
        <v>2.0645264702990102E+17</v>
      </c>
      <c r="I9" s="4">
        <f t="shared" si="2"/>
        <v>1.0595884815903562E-2</v>
      </c>
      <c r="J9" s="4"/>
      <c r="L9" t="e">
        <f t="shared" si="3"/>
        <v>#REF!</v>
      </c>
      <c r="M9" t="e">
        <f t="shared" si="51"/>
        <v>#REF!</v>
      </c>
      <c r="N9" t="e">
        <f t="shared" si="32"/>
        <v>#REF!</v>
      </c>
      <c r="O9" t="e">
        <f t="shared" si="4"/>
        <v>#REF!</v>
      </c>
      <c r="P9" t="e">
        <f t="shared" si="33"/>
        <v>#REF!</v>
      </c>
      <c r="Q9" s="1" t="e">
        <f t="shared" si="5"/>
        <v>#REF!</v>
      </c>
      <c r="S9" t="e">
        <f t="shared" si="6"/>
        <v>#REF!</v>
      </c>
      <c r="T9" t="e">
        <f t="shared" si="52"/>
        <v>#REF!</v>
      </c>
      <c r="U9" t="e">
        <f t="shared" si="34"/>
        <v>#REF!</v>
      </c>
      <c r="V9" t="e">
        <f t="shared" si="7"/>
        <v>#REF!</v>
      </c>
      <c r="W9" t="e">
        <f t="shared" si="35"/>
        <v>#REF!</v>
      </c>
      <c r="X9" s="1" t="e">
        <f t="shared" si="8"/>
        <v>#REF!</v>
      </c>
      <c r="Z9" t="e">
        <f t="shared" si="9"/>
        <v>#REF!</v>
      </c>
      <c r="AA9" t="e">
        <f t="shared" si="53"/>
        <v>#REF!</v>
      </c>
      <c r="AB9" t="e">
        <f t="shared" si="36"/>
        <v>#REF!</v>
      </c>
      <c r="AC9" t="e">
        <f t="shared" si="10"/>
        <v>#REF!</v>
      </c>
      <c r="AD9" t="e">
        <f t="shared" si="37"/>
        <v>#REF!</v>
      </c>
      <c r="AE9" s="1" t="e">
        <f t="shared" si="11"/>
        <v>#REF!</v>
      </c>
      <c r="AG9" t="e">
        <f t="shared" si="12"/>
        <v>#REF!</v>
      </c>
      <c r="AH9" t="e">
        <f t="shared" si="54"/>
        <v>#REF!</v>
      </c>
      <c r="AI9" t="e">
        <f t="shared" si="38"/>
        <v>#REF!</v>
      </c>
      <c r="AJ9" t="e">
        <f t="shared" si="13"/>
        <v>#REF!</v>
      </c>
      <c r="AK9" t="e">
        <f t="shared" si="39"/>
        <v>#REF!</v>
      </c>
      <c r="AL9" s="1" t="e">
        <f t="shared" si="14"/>
        <v>#REF!</v>
      </c>
      <c r="AN9" t="e">
        <f t="shared" si="15"/>
        <v>#REF!</v>
      </c>
      <c r="AO9" t="e">
        <f t="shared" si="55"/>
        <v>#REF!</v>
      </c>
      <c r="AP9" t="e">
        <f t="shared" si="40"/>
        <v>#REF!</v>
      </c>
      <c r="AQ9" t="e">
        <f t="shared" si="16"/>
        <v>#REF!</v>
      </c>
      <c r="AR9" t="e">
        <f t="shared" si="41"/>
        <v>#REF!</v>
      </c>
      <c r="AS9" s="1" t="e">
        <f t="shared" si="17"/>
        <v>#REF!</v>
      </c>
      <c r="AU9" t="e">
        <f t="shared" si="18"/>
        <v>#REF!</v>
      </c>
      <c r="AV9" t="e">
        <f t="shared" si="56"/>
        <v>#REF!</v>
      </c>
      <c r="AW9" t="e">
        <f t="shared" si="42"/>
        <v>#REF!</v>
      </c>
      <c r="AX9" t="e">
        <f t="shared" si="19"/>
        <v>#REF!</v>
      </c>
      <c r="AY9" t="e">
        <f t="shared" si="43"/>
        <v>#REF!</v>
      </c>
      <c r="AZ9" s="1" t="e">
        <f t="shared" si="20"/>
        <v>#REF!</v>
      </c>
      <c r="BB9" t="e">
        <f t="shared" si="21"/>
        <v>#REF!</v>
      </c>
      <c r="BC9" t="e">
        <f t="shared" si="57"/>
        <v>#REF!</v>
      </c>
      <c r="BD9" t="e">
        <f t="shared" si="44"/>
        <v>#REF!</v>
      </c>
      <c r="BE9" t="e">
        <f t="shared" si="22"/>
        <v>#REF!</v>
      </c>
      <c r="BF9" t="e">
        <f t="shared" si="45"/>
        <v>#REF!</v>
      </c>
      <c r="BG9" s="1" t="e">
        <f t="shared" si="23"/>
        <v>#REF!</v>
      </c>
      <c r="BI9" t="e">
        <f t="shared" si="24"/>
        <v>#REF!</v>
      </c>
      <c r="BJ9" t="e">
        <f t="shared" si="58"/>
        <v>#REF!</v>
      </c>
      <c r="BK9" t="e">
        <f t="shared" si="46"/>
        <v>#REF!</v>
      </c>
      <c r="BL9" t="e">
        <f t="shared" si="25"/>
        <v>#REF!</v>
      </c>
      <c r="BM9" t="e">
        <f t="shared" si="47"/>
        <v>#REF!</v>
      </c>
      <c r="BN9" s="1" t="e">
        <f t="shared" si="26"/>
        <v>#REF!</v>
      </c>
      <c r="BP9" t="e">
        <f t="shared" si="27"/>
        <v>#REF!</v>
      </c>
      <c r="BQ9" t="e">
        <f t="shared" si="59"/>
        <v>#REF!</v>
      </c>
      <c r="BR9" t="e">
        <f t="shared" si="48"/>
        <v>#REF!</v>
      </c>
      <c r="BS9" t="e">
        <f t="shared" si="28"/>
        <v>#REF!</v>
      </c>
      <c r="BT9" t="e">
        <f t="shared" si="49"/>
        <v>#REF!</v>
      </c>
      <c r="BU9" s="1" t="e">
        <f t="shared" si="29"/>
        <v>#REF!</v>
      </c>
    </row>
    <row r="10" spans="2:73" x14ac:dyDescent="0.35">
      <c r="B10" s="1">
        <f>Digitising!B10</f>
        <v>6.7</v>
      </c>
      <c r="C10">
        <f>Digitising!J10</f>
        <v>2.8500000000000001E-2</v>
      </c>
      <c r="D10">
        <f t="shared" si="30"/>
        <v>3.4999999999999996E-3</v>
      </c>
      <c r="E10" s="2">
        <f t="shared" si="31"/>
        <v>35.087719298245609</v>
      </c>
      <c r="F10">
        <f t="shared" si="0"/>
        <v>1.4125375446227569E+19</v>
      </c>
      <c r="G10">
        <f t="shared" si="1"/>
        <v>4.9438814061796488E+16</v>
      </c>
      <c r="H10">
        <f t="shared" si="50"/>
        <v>2.558914610916975E+17</v>
      </c>
      <c r="I10" s="4">
        <f t="shared" si="2"/>
        <v>1.3133260755470947E-2</v>
      </c>
      <c r="J10" s="4"/>
      <c r="L10" t="e">
        <f t="shared" si="3"/>
        <v>#REF!</v>
      </c>
      <c r="M10" t="e">
        <f t="shared" si="51"/>
        <v>#REF!</v>
      </c>
      <c r="N10" t="e">
        <f t="shared" si="32"/>
        <v>#REF!</v>
      </c>
      <c r="O10" t="e">
        <f t="shared" si="4"/>
        <v>#REF!</v>
      </c>
      <c r="P10" t="e">
        <f t="shared" si="33"/>
        <v>#REF!</v>
      </c>
      <c r="Q10" s="1" t="e">
        <f t="shared" si="5"/>
        <v>#REF!</v>
      </c>
      <c r="S10" t="e">
        <f t="shared" si="6"/>
        <v>#REF!</v>
      </c>
      <c r="T10" t="e">
        <f t="shared" si="52"/>
        <v>#REF!</v>
      </c>
      <c r="U10" t="e">
        <f t="shared" si="34"/>
        <v>#REF!</v>
      </c>
      <c r="V10" t="e">
        <f t="shared" si="7"/>
        <v>#REF!</v>
      </c>
      <c r="W10" t="e">
        <f t="shared" si="35"/>
        <v>#REF!</v>
      </c>
      <c r="X10" s="1" t="e">
        <f t="shared" si="8"/>
        <v>#REF!</v>
      </c>
      <c r="Z10" t="e">
        <f t="shared" si="9"/>
        <v>#REF!</v>
      </c>
      <c r="AA10" t="e">
        <f t="shared" si="53"/>
        <v>#REF!</v>
      </c>
      <c r="AB10" t="e">
        <f t="shared" si="36"/>
        <v>#REF!</v>
      </c>
      <c r="AC10" t="e">
        <f t="shared" si="10"/>
        <v>#REF!</v>
      </c>
      <c r="AD10" t="e">
        <f t="shared" si="37"/>
        <v>#REF!</v>
      </c>
      <c r="AE10" s="1" t="e">
        <f t="shared" si="11"/>
        <v>#REF!</v>
      </c>
      <c r="AG10" t="e">
        <f t="shared" si="12"/>
        <v>#REF!</v>
      </c>
      <c r="AH10" t="e">
        <f t="shared" si="54"/>
        <v>#REF!</v>
      </c>
      <c r="AI10" t="e">
        <f t="shared" si="38"/>
        <v>#REF!</v>
      </c>
      <c r="AJ10" t="e">
        <f t="shared" si="13"/>
        <v>#REF!</v>
      </c>
      <c r="AK10" t="e">
        <f t="shared" si="39"/>
        <v>#REF!</v>
      </c>
      <c r="AL10" s="1" t="e">
        <f t="shared" si="14"/>
        <v>#REF!</v>
      </c>
      <c r="AN10" t="e">
        <f t="shared" si="15"/>
        <v>#REF!</v>
      </c>
      <c r="AO10" t="e">
        <f t="shared" si="55"/>
        <v>#REF!</v>
      </c>
      <c r="AP10" t="e">
        <f t="shared" si="40"/>
        <v>#REF!</v>
      </c>
      <c r="AQ10" t="e">
        <f t="shared" si="16"/>
        <v>#REF!</v>
      </c>
      <c r="AR10" t="e">
        <f t="shared" si="41"/>
        <v>#REF!</v>
      </c>
      <c r="AS10" s="1" t="e">
        <f t="shared" si="17"/>
        <v>#REF!</v>
      </c>
      <c r="AU10" t="e">
        <f t="shared" si="18"/>
        <v>#REF!</v>
      </c>
      <c r="AV10" t="e">
        <f t="shared" si="56"/>
        <v>#REF!</v>
      </c>
      <c r="AW10" t="e">
        <f t="shared" si="42"/>
        <v>#REF!</v>
      </c>
      <c r="AX10" t="e">
        <f t="shared" si="19"/>
        <v>#REF!</v>
      </c>
      <c r="AY10" t="e">
        <f t="shared" si="43"/>
        <v>#REF!</v>
      </c>
      <c r="AZ10" s="1" t="e">
        <f t="shared" si="20"/>
        <v>#REF!</v>
      </c>
      <c r="BB10" t="e">
        <f t="shared" si="21"/>
        <v>#REF!</v>
      </c>
      <c r="BC10" t="e">
        <f t="shared" si="57"/>
        <v>#REF!</v>
      </c>
      <c r="BD10" t="e">
        <f t="shared" si="44"/>
        <v>#REF!</v>
      </c>
      <c r="BE10" t="e">
        <f t="shared" si="22"/>
        <v>#REF!</v>
      </c>
      <c r="BF10" t="e">
        <f t="shared" si="45"/>
        <v>#REF!</v>
      </c>
      <c r="BG10" s="1" t="e">
        <f t="shared" si="23"/>
        <v>#REF!</v>
      </c>
      <c r="BI10" t="e">
        <f t="shared" si="24"/>
        <v>#REF!</v>
      </c>
      <c r="BJ10" t="e">
        <f t="shared" si="58"/>
        <v>#REF!</v>
      </c>
      <c r="BK10" t="e">
        <f t="shared" si="46"/>
        <v>#REF!</v>
      </c>
      <c r="BL10" t="e">
        <f t="shared" si="25"/>
        <v>#REF!</v>
      </c>
      <c r="BM10" t="e">
        <f t="shared" si="47"/>
        <v>#REF!</v>
      </c>
      <c r="BN10" s="1" t="e">
        <f t="shared" si="26"/>
        <v>#REF!</v>
      </c>
      <c r="BP10" t="e">
        <f t="shared" si="27"/>
        <v>#REF!</v>
      </c>
      <c r="BQ10" t="e">
        <f t="shared" si="59"/>
        <v>#REF!</v>
      </c>
      <c r="BR10" t="e">
        <f t="shared" si="48"/>
        <v>#REF!</v>
      </c>
      <c r="BS10" t="e">
        <f t="shared" si="28"/>
        <v>#REF!</v>
      </c>
      <c r="BT10" t="e">
        <f t="shared" si="49"/>
        <v>#REF!</v>
      </c>
      <c r="BU10" s="1" t="e">
        <f t="shared" si="29"/>
        <v>#REF!</v>
      </c>
    </row>
    <row r="11" spans="2:73" x14ac:dyDescent="0.35">
      <c r="B11" s="1">
        <f>Digitising!B11</f>
        <v>6.8</v>
      </c>
      <c r="C11">
        <f>Digitising!J11</f>
        <v>2.5000000000000001E-2</v>
      </c>
      <c r="D11">
        <f t="shared" si="30"/>
        <v>3.0000000000000027E-3</v>
      </c>
      <c r="E11" s="2">
        <f t="shared" si="31"/>
        <v>40</v>
      </c>
      <c r="F11">
        <f t="shared" si="0"/>
        <v>1.9952623149688803E+19</v>
      </c>
      <c r="G11">
        <f t="shared" si="1"/>
        <v>5.9857869449066464E+16</v>
      </c>
      <c r="H11">
        <f t="shared" si="50"/>
        <v>3.1574933054076397E+17</v>
      </c>
      <c r="I11" s="4">
        <f t="shared" si="2"/>
        <v>1.6205379709294976E-2</v>
      </c>
      <c r="J11" s="4"/>
      <c r="L11" t="e">
        <f t="shared" si="3"/>
        <v>#REF!</v>
      </c>
      <c r="M11" t="e">
        <f t="shared" si="51"/>
        <v>#REF!</v>
      </c>
      <c r="N11" t="e">
        <f t="shared" si="32"/>
        <v>#REF!</v>
      </c>
      <c r="O11" t="e">
        <f t="shared" si="4"/>
        <v>#REF!</v>
      </c>
      <c r="P11" t="e">
        <f t="shared" si="33"/>
        <v>#REF!</v>
      </c>
      <c r="Q11" s="1" t="e">
        <f t="shared" si="5"/>
        <v>#REF!</v>
      </c>
      <c r="S11" t="e">
        <f t="shared" si="6"/>
        <v>#REF!</v>
      </c>
      <c r="T11" t="e">
        <f t="shared" si="52"/>
        <v>#REF!</v>
      </c>
      <c r="U11" t="e">
        <f t="shared" si="34"/>
        <v>#REF!</v>
      </c>
      <c r="V11" t="e">
        <f t="shared" si="7"/>
        <v>#REF!</v>
      </c>
      <c r="W11" t="e">
        <f t="shared" si="35"/>
        <v>#REF!</v>
      </c>
      <c r="X11" s="1" t="e">
        <f t="shared" si="8"/>
        <v>#REF!</v>
      </c>
      <c r="Z11" t="e">
        <f t="shared" si="9"/>
        <v>#REF!</v>
      </c>
      <c r="AA11" t="e">
        <f t="shared" si="53"/>
        <v>#REF!</v>
      </c>
      <c r="AB11" t="e">
        <f t="shared" si="36"/>
        <v>#REF!</v>
      </c>
      <c r="AC11" t="e">
        <f t="shared" si="10"/>
        <v>#REF!</v>
      </c>
      <c r="AD11" t="e">
        <f t="shared" si="37"/>
        <v>#REF!</v>
      </c>
      <c r="AE11" s="1" t="e">
        <f t="shared" si="11"/>
        <v>#REF!</v>
      </c>
      <c r="AG11" t="e">
        <f t="shared" si="12"/>
        <v>#REF!</v>
      </c>
      <c r="AH11" t="e">
        <f t="shared" si="54"/>
        <v>#REF!</v>
      </c>
      <c r="AI11" t="e">
        <f t="shared" si="38"/>
        <v>#REF!</v>
      </c>
      <c r="AJ11" t="e">
        <f t="shared" si="13"/>
        <v>#REF!</v>
      </c>
      <c r="AK11" t="e">
        <f t="shared" si="39"/>
        <v>#REF!</v>
      </c>
      <c r="AL11" s="1" t="e">
        <f t="shared" si="14"/>
        <v>#REF!</v>
      </c>
      <c r="AN11" t="e">
        <f t="shared" si="15"/>
        <v>#REF!</v>
      </c>
      <c r="AO11" t="e">
        <f t="shared" si="55"/>
        <v>#REF!</v>
      </c>
      <c r="AP11" t="e">
        <f t="shared" si="40"/>
        <v>#REF!</v>
      </c>
      <c r="AQ11" t="e">
        <f t="shared" si="16"/>
        <v>#REF!</v>
      </c>
      <c r="AR11" t="e">
        <f t="shared" si="41"/>
        <v>#REF!</v>
      </c>
      <c r="AS11" s="1" t="e">
        <f t="shared" si="17"/>
        <v>#REF!</v>
      </c>
      <c r="AU11" t="e">
        <f t="shared" si="18"/>
        <v>#REF!</v>
      </c>
      <c r="AV11" t="e">
        <f t="shared" si="56"/>
        <v>#REF!</v>
      </c>
      <c r="AW11" t="e">
        <f t="shared" si="42"/>
        <v>#REF!</v>
      </c>
      <c r="AX11" t="e">
        <f t="shared" si="19"/>
        <v>#REF!</v>
      </c>
      <c r="AY11" t="e">
        <f t="shared" si="43"/>
        <v>#REF!</v>
      </c>
      <c r="AZ11" s="1" t="e">
        <f t="shared" si="20"/>
        <v>#REF!</v>
      </c>
      <c r="BB11" t="e">
        <f t="shared" si="21"/>
        <v>#REF!</v>
      </c>
      <c r="BC11" t="e">
        <f t="shared" si="57"/>
        <v>#REF!</v>
      </c>
      <c r="BD11" t="e">
        <f t="shared" si="44"/>
        <v>#REF!</v>
      </c>
      <c r="BE11" t="e">
        <f t="shared" si="22"/>
        <v>#REF!</v>
      </c>
      <c r="BF11" t="e">
        <f t="shared" si="45"/>
        <v>#REF!</v>
      </c>
      <c r="BG11" s="1" t="e">
        <f t="shared" si="23"/>
        <v>#REF!</v>
      </c>
      <c r="BI11" t="e">
        <f t="shared" si="24"/>
        <v>#REF!</v>
      </c>
      <c r="BJ11" t="e">
        <f t="shared" si="58"/>
        <v>#REF!</v>
      </c>
      <c r="BK11" t="e">
        <f t="shared" si="46"/>
        <v>#REF!</v>
      </c>
      <c r="BL11" t="e">
        <f t="shared" si="25"/>
        <v>#REF!</v>
      </c>
      <c r="BM11" t="e">
        <f t="shared" si="47"/>
        <v>#REF!</v>
      </c>
      <c r="BN11" s="1" t="e">
        <f t="shared" si="26"/>
        <v>#REF!</v>
      </c>
      <c r="BP11" t="e">
        <f t="shared" si="27"/>
        <v>#REF!</v>
      </c>
      <c r="BQ11" t="e">
        <f t="shared" si="59"/>
        <v>#REF!</v>
      </c>
      <c r="BR11" t="e">
        <f t="shared" si="48"/>
        <v>#REF!</v>
      </c>
      <c r="BS11" t="e">
        <f t="shared" si="28"/>
        <v>#REF!</v>
      </c>
      <c r="BT11" t="e">
        <f t="shared" si="49"/>
        <v>#REF!</v>
      </c>
      <c r="BU11" s="1" t="e">
        <f t="shared" si="29"/>
        <v>#REF!</v>
      </c>
    </row>
    <row r="12" spans="2:73" x14ac:dyDescent="0.35">
      <c r="B12" s="1">
        <f>Digitising!B12</f>
        <v>6.9</v>
      </c>
      <c r="C12">
        <f>Digitising!J12</f>
        <v>2.1999999999999999E-2</v>
      </c>
      <c r="D12">
        <f t="shared" si="30"/>
        <v>2.9999999999999992E-3</v>
      </c>
      <c r="E12" s="2">
        <f t="shared" si="31"/>
        <v>45.45454545454546</v>
      </c>
      <c r="F12">
        <f t="shared" si="0"/>
        <v>2.8183829312644907E+19</v>
      </c>
      <c r="G12">
        <f t="shared" si="1"/>
        <v>8.4551487937934704E+16</v>
      </c>
      <c r="H12">
        <f t="shared" si="50"/>
        <v>4.0030081847869869E+17</v>
      </c>
      <c r="I12" s="4">
        <f t="shared" si="2"/>
        <v>2.0544863073118647E-2</v>
      </c>
      <c r="J12" s="4"/>
      <c r="L12" t="e">
        <f t="shared" si="3"/>
        <v>#REF!</v>
      </c>
      <c r="M12" t="e">
        <f t="shared" si="51"/>
        <v>#REF!</v>
      </c>
      <c r="N12" t="e">
        <f t="shared" si="32"/>
        <v>#REF!</v>
      </c>
      <c r="O12" t="e">
        <f t="shared" si="4"/>
        <v>#REF!</v>
      </c>
      <c r="P12" t="e">
        <f t="shared" si="33"/>
        <v>#REF!</v>
      </c>
      <c r="Q12" s="1" t="e">
        <f t="shared" si="5"/>
        <v>#REF!</v>
      </c>
      <c r="S12" t="e">
        <f t="shared" si="6"/>
        <v>#REF!</v>
      </c>
      <c r="T12" t="e">
        <f t="shared" si="52"/>
        <v>#REF!</v>
      </c>
      <c r="U12" t="e">
        <f t="shared" si="34"/>
        <v>#REF!</v>
      </c>
      <c r="V12" t="e">
        <f t="shared" si="7"/>
        <v>#REF!</v>
      </c>
      <c r="W12" t="e">
        <f t="shared" si="35"/>
        <v>#REF!</v>
      </c>
      <c r="X12" s="1" t="e">
        <f t="shared" si="8"/>
        <v>#REF!</v>
      </c>
      <c r="Z12" t="e">
        <f t="shared" si="9"/>
        <v>#REF!</v>
      </c>
      <c r="AA12" t="e">
        <f t="shared" si="53"/>
        <v>#REF!</v>
      </c>
      <c r="AB12" t="e">
        <f t="shared" si="36"/>
        <v>#REF!</v>
      </c>
      <c r="AC12" t="e">
        <f t="shared" si="10"/>
        <v>#REF!</v>
      </c>
      <c r="AD12" t="e">
        <f t="shared" si="37"/>
        <v>#REF!</v>
      </c>
      <c r="AE12" s="1" t="e">
        <f t="shared" si="11"/>
        <v>#REF!</v>
      </c>
      <c r="AG12" t="e">
        <f t="shared" si="12"/>
        <v>#REF!</v>
      </c>
      <c r="AH12" t="e">
        <f t="shared" si="54"/>
        <v>#REF!</v>
      </c>
      <c r="AI12" t="e">
        <f t="shared" si="38"/>
        <v>#REF!</v>
      </c>
      <c r="AJ12" t="e">
        <f t="shared" si="13"/>
        <v>#REF!</v>
      </c>
      <c r="AK12" t="e">
        <f t="shared" si="39"/>
        <v>#REF!</v>
      </c>
      <c r="AL12" s="1" t="e">
        <f t="shared" si="14"/>
        <v>#REF!</v>
      </c>
      <c r="AN12" t="e">
        <f t="shared" si="15"/>
        <v>#REF!</v>
      </c>
      <c r="AO12" t="e">
        <f t="shared" si="55"/>
        <v>#REF!</v>
      </c>
      <c r="AP12" t="e">
        <f t="shared" si="40"/>
        <v>#REF!</v>
      </c>
      <c r="AQ12" t="e">
        <f t="shared" si="16"/>
        <v>#REF!</v>
      </c>
      <c r="AR12" t="e">
        <f t="shared" si="41"/>
        <v>#REF!</v>
      </c>
      <c r="AS12" s="1" t="e">
        <f t="shared" si="17"/>
        <v>#REF!</v>
      </c>
      <c r="AU12" t="e">
        <f t="shared" si="18"/>
        <v>#REF!</v>
      </c>
      <c r="AV12" t="e">
        <f t="shared" si="56"/>
        <v>#REF!</v>
      </c>
      <c r="AW12" t="e">
        <f t="shared" si="42"/>
        <v>#REF!</v>
      </c>
      <c r="AX12" t="e">
        <f t="shared" si="19"/>
        <v>#REF!</v>
      </c>
      <c r="AY12" t="e">
        <f t="shared" si="43"/>
        <v>#REF!</v>
      </c>
      <c r="AZ12" s="1" t="e">
        <f t="shared" si="20"/>
        <v>#REF!</v>
      </c>
      <c r="BB12" t="e">
        <f t="shared" si="21"/>
        <v>#REF!</v>
      </c>
      <c r="BC12" t="e">
        <f t="shared" si="57"/>
        <v>#REF!</v>
      </c>
      <c r="BD12" t="e">
        <f t="shared" si="44"/>
        <v>#REF!</v>
      </c>
      <c r="BE12" t="e">
        <f t="shared" si="22"/>
        <v>#REF!</v>
      </c>
      <c r="BF12" t="e">
        <f t="shared" si="45"/>
        <v>#REF!</v>
      </c>
      <c r="BG12" s="1" t="e">
        <f t="shared" si="23"/>
        <v>#REF!</v>
      </c>
      <c r="BI12" t="e">
        <f t="shared" si="24"/>
        <v>#REF!</v>
      </c>
      <c r="BJ12" t="e">
        <f t="shared" si="58"/>
        <v>#REF!</v>
      </c>
      <c r="BK12" t="e">
        <f t="shared" si="46"/>
        <v>#REF!</v>
      </c>
      <c r="BL12" t="e">
        <f t="shared" si="25"/>
        <v>#REF!</v>
      </c>
      <c r="BM12" t="e">
        <f t="shared" si="47"/>
        <v>#REF!</v>
      </c>
      <c r="BN12" s="1" t="e">
        <f t="shared" si="26"/>
        <v>#REF!</v>
      </c>
      <c r="BP12" t="e">
        <f t="shared" si="27"/>
        <v>#REF!</v>
      </c>
      <c r="BQ12" t="e">
        <f t="shared" si="59"/>
        <v>#REF!</v>
      </c>
      <c r="BR12" t="e">
        <f t="shared" si="48"/>
        <v>#REF!</v>
      </c>
      <c r="BS12" t="e">
        <f t="shared" si="28"/>
        <v>#REF!</v>
      </c>
      <c r="BT12" t="e">
        <f t="shared" si="49"/>
        <v>#REF!</v>
      </c>
      <c r="BU12" s="1" t="e">
        <f t="shared" si="29"/>
        <v>#REF!</v>
      </c>
    </row>
    <row r="13" spans="2:73" x14ac:dyDescent="0.35">
      <c r="B13" s="1">
        <f>Digitising!B13</f>
        <v>7</v>
      </c>
      <c r="C13">
        <f>Digitising!J13</f>
        <v>1.9E-2</v>
      </c>
      <c r="D13">
        <f t="shared" si="30"/>
        <v>1.9999999999999983E-3</v>
      </c>
      <c r="E13" s="2">
        <f t="shared" si="31"/>
        <v>52.631578947368425</v>
      </c>
      <c r="F13">
        <f t="shared" si="0"/>
        <v>3.9810717055349907E+19</v>
      </c>
      <c r="G13">
        <f t="shared" si="1"/>
        <v>7.9621434110699744E+16</v>
      </c>
      <c r="H13">
        <f t="shared" si="50"/>
        <v>4.799222525893984E+17</v>
      </c>
      <c r="I13" s="4">
        <f t="shared" si="2"/>
        <v>2.4631318523563123E-2</v>
      </c>
      <c r="J13" s="4"/>
      <c r="L13" t="e">
        <f t="shared" si="3"/>
        <v>#REF!</v>
      </c>
      <c r="M13" t="e">
        <f t="shared" si="51"/>
        <v>#REF!</v>
      </c>
      <c r="N13" t="e">
        <f t="shared" si="32"/>
        <v>#REF!</v>
      </c>
      <c r="O13" t="e">
        <f t="shared" si="4"/>
        <v>#REF!</v>
      </c>
      <c r="P13" t="e">
        <f t="shared" si="33"/>
        <v>#REF!</v>
      </c>
      <c r="Q13" s="1" t="e">
        <f t="shared" si="5"/>
        <v>#REF!</v>
      </c>
      <c r="S13" t="e">
        <f t="shared" si="6"/>
        <v>#REF!</v>
      </c>
      <c r="T13" t="e">
        <f t="shared" si="52"/>
        <v>#REF!</v>
      </c>
      <c r="U13" t="e">
        <f t="shared" si="34"/>
        <v>#REF!</v>
      </c>
      <c r="V13" t="e">
        <f t="shared" si="7"/>
        <v>#REF!</v>
      </c>
      <c r="W13" t="e">
        <f t="shared" si="35"/>
        <v>#REF!</v>
      </c>
      <c r="X13" s="1" t="e">
        <f t="shared" si="8"/>
        <v>#REF!</v>
      </c>
      <c r="Z13" t="e">
        <f t="shared" si="9"/>
        <v>#REF!</v>
      </c>
      <c r="AA13" t="e">
        <f t="shared" si="53"/>
        <v>#REF!</v>
      </c>
      <c r="AB13" t="e">
        <f t="shared" si="36"/>
        <v>#REF!</v>
      </c>
      <c r="AC13" t="e">
        <f t="shared" si="10"/>
        <v>#REF!</v>
      </c>
      <c r="AD13" t="e">
        <f t="shared" si="37"/>
        <v>#REF!</v>
      </c>
      <c r="AE13" s="1" t="e">
        <f t="shared" si="11"/>
        <v>#REF!</v>
      </c>
      <c r="AG13" t="e">
        <f t="shared" si="12"/>
        <v>#REF!</v>
      </c>
      <c r="AH13" t="e">
        <f t="shared" si="54"/>
        <v>#REF!</v>
      </c>
      <c r="AI13" t="e">
        <f t="shared" si="38"/>
        <v>#REF!</v>
      </c>
      <c r="AJ13" t="e">
        <f t="shared" si="13"/>
        <v>#REF!</v>
      </c>
      <c r="AK13" t="e">
        <f t="shared" si="39"/>
        <v>#REF!</v>
      </c>
      <c r="AL13" s="1" t="e">
        <f t="shared" si="14"/>
        <v>#REF!</v>
      </c>
      <c r="AN13" t="e">
        <f t="shared" si="15"/>
        <v>#REF!</v>
      </c>
      <c r="AO13" t="e">
        <f t="shared" si="55"/>
        <v>#REF!</v>
      </c>
      <c r="AP13" t="e">
        <f t="shared" si="40"/>
        <v>#REF!</v>
      </c>
      <c r="AQ13" t="e">
        <f t="shared" si="16"/>
        <v>#REF!</v>
      </c>
      <c r="AR13" t="e">
        <f t="shared" si="41"/>
        <v>#REF!</v>
      </c>
      <c r="AS13" s="1" t="e">
        <f t="shared" si="17"/>
        <v>#REF!</v>
      </c>
      <c r="AU13" t="e">
        <f t="shared" si="18"/>
        <v>#REF!</v>
      </c>
      <c r="AV13" t="e">
        <f t="shared" si="56"/>
        <v>#REF!</v>
      </c>
      <c r="AW13" t="e">
        <f t="shared" si="42"/>
        <v>#REF!</v>
      </c>
      <c r="AX13" t="e">
        <f t="shared" si="19"/>
        <v>#REF!</v>
      </c>
      <c r="AY13" t="e">
        <f t="shared" si="43"/>
        <v>#REF!</v>
      </c>
      <c r="AZ13" s="1" t="e">
        <f t="shared" si="20"/>
        <v>#REF!</v>
      </c>
      <c r="BB13" t="e">
        <f t="shared" si="21"/>
        <v>#REF!</v>
      </c>
      <c r="BC13" t="e">
        <f t="shared" si="57"/>
        <v>#REF!</v>
      </c>
      <c r="BD13" t="e">
        <f t="shared" si="44"/>
        <v>#REF!</v>
      </c>
      <c r="BE13" t="e">
        <f t="shared" si="22"/>
        <v>#REF!</v>
      </c>
      <c r="BF13" t="e">
        <f t="shared" si="45"/>
        <v>#REF!</v>
      </c>
      <c r="BG13" s="1" t="e">
        <f t="shared" si="23"/>
        <v>#REF!</v>
      </c>
      <c r="BI13" t="e">
        <f t="shared" si="24"/>
        <v>#REF!</v>
      </c>
      <c r="BJ13" t="e">
        <f t="shared" si="58"/>
        <v>#REF!</v>
      </c>
      <c r="BK13" t="e">
        <f t="shared" si="46"/>
        <v>#REF!</v>
      </c>
      <c r="BL13" t="e">
        <f t="shared" si="25"/>
        <v>#REF!</v>
      </c>
      <c r="BM13" t="e">
        <f t="shared" si="47"/>
        <v>#REF!</v>
      </c>
      <c r="BN13" s="1" t="e">
        <f t="shared" si="26"/>
        <v>#REF!</v>
      </c>
      <c r="BP13" t="e">
        <f t="shared" si="27"/>
        <v>#REF!</v>
      </c>
      <c r="BQ13" t="e">
        <f t="shared" si="59"/>
        <v>#REF!</v>
      </c>
      <c r="BR13" t="e">
        <f t="shared" si="48"/>
        <v>#REF!</v>
      </c>
      <c r="BS13" t="e">
        <f t="shared" si="28"/>
        <v>#REF!</v>
      </c>
      <c r="BT13" t="e">
        <f t="shared" si="49"/>
        <v>#REF!</v>
      </c>
      <c r="BU13" s="1" t="e">
        <f t="shared" si="29"/>
        <v>#REF!</v>
      </c>
    </row>
    <row r="14" spans="2:73" x14ac:dyDescent="0.35">
      <c r="B14" s="1">
        <f>Digitising!B14</f>
        <v>7.1</v>
      </c>
      <c r="C14">
        <f>Digitising!J14</f>
        <v>1.7000000000000001E-2</v>
      </c>
      <c r="D14">
        <f t="shared" si="30"/>
        <v>2.0000000000000018E-3</v>
      </c>
      <c r="E14" s="2">
        <f t="shared" si="31"/>
        <v>58.823529411764703</v>
      </c>
      <c r="F14">
        <f t="shared" si="0"/>
        <v>5.6234132519035085E+19</v>
      </c>
      <c r="G14">
        <f t="shared" si="1"/>
        <v>1.1246826503807027E+17</v>
      </c>
      <c r="H14">
        <f t="shared" si="50"/>
        <v>5.9239051762746867E+17</v>
      </c>
      <c r="I14" s="4">
        <f t="shared" si="2"/>
        <v>3.0403590271744243E-2</v>
      </c>
      <c r="J14" s="4"/>
      <c r="L14" t="e">
        <f t="shared" si="3"/>
        <v>#REF!</v>
      </c>
      <c r="M14" t="e">
        <f t="shared" si="51"/>
        <v>#REF!</v>
      </c>
      <c r="N14" t="e">
        <f t="shared" si="32"/>
        <v>#REF!</v>
      </c>
      <c r="O14" t="e">
        <f t="shared" si="4"/>
        <v>#REF!</v>
      </c>
      <c r="P14" t="e">
        <f t="shared" si="33"/>
        <v>#REF!</v>
      </c>
      <c r="Q14" s="1" t="e">
        <f t="shared" si="5"/>
        <v>#REF!</v>
      </c>
      <c r="S14" t="e">
        <f t="shared" si="6"/>
        <v>#REF!</v>
      </c>
      <c r="T14" t="e">
        <f t="shared" si="52"/>
        <v>#REF!</v>
      </c>
      <c r="U14" t="e">
        <f t="shared" si="34"/>
        <v>#REF!</v>
      </c>
      <c r="V14" t="e">
        <f t="shared" si="7"/>
        <v>#REF!</v>
      </c>
      <c r="W14" t="e">
        <f t="shared" si="35"/>
        <v>#REF!</v>
      </c>
      <c r="X14" s="1" t="e">
        <f t="shared" si="8"/>
        <v>#REF!</v>
      </c>
      <c r="Z14" t="e">
        <f t="shared" si="9"/>
        <v>#REF!</v>
      </c>
      <c r="AA14" t="e">
        <f t="shared" si="53"/>
        <v>#REF!</v>
      </c>
      <c r="AB14" t="e">
        <f t="shared" si="36"/>
        <v>#REF!</v>
      </c>
      <c r="AC14" t="e">
        <f t="shared" si="10"/>
        <v>#REF!</v>
      </c>
      <c r="AD14" t="e">
        <f t="shared" si="37"/>
        <v>#REF!</v>
      </c>
      <c r="AE14" s="1" t="e">
        <f t="shared" si="11"/>
        <v>#REF!</v>
      </c>
      <c r="AG14" t="e">
        <f t="shared" si="12"/>
        <v>#REF!</v>
      </c>
      <c r="AH14" t="e">
        <f t="shared" si="54"/>
        <v>#REF!</v>
      </c>
      <c r="AI14" t="e">
        <f t="shared" si="38"/>
        <v>#REF!</v>
      </c>
      <c r="AJ14" t="e">
        <f t="shared" si="13"/>
        <v>#REF!</v>
      </c>
      <c r="AK14" t="e">
        <f t="shared" si="39"/>
        <v>#REF!</v>
      </c>
      <c r="AL14" s="1" t="e">
        <f t="shared" si="14"/>
        <v>#REF!</v>
      </c>
      <c r="AN14" t="e">
        <f t="shared" si="15"/>
        <v>#REF!</v>
      </c>
      <c r="AO14" t="e">
        <f t="shared" si="55"/>
        <v>#REF!</v>
      </c>
      <c r="AP14" t="e">
        <f t="shared" si="40"/>
        <v>#REF!</v>
      </c>
      <c r="AQ14" t="e">
        <f t="shared" si="16"/>
        <v>#REF!</v>
      </c>
      <c r="AR14" t="e">
        <f t="shared" si="41"/>
        <v>#REF!</v>
      </c>
      <c r="AS14" s="1" t="e">
        <f t="shared" si="17"/>
        <v>#REF!</v>
      </c>
      <c r="AU14" t="e">
        <f t="shared" si="18"/>
        <v>#REF!</v>
      </c>
      <c r="AV14" t="e">
        <f t="shared" si="56"/>
        <v>#REF!</v>
      </c>
      <c r="AW14" t="e">
        <f t="shared" si="42"/>
        <v>#REF!</v>
      </c>
      <c r="AX14" t="e">
        <f t="shared" si="19"/>
        <v>#REF!</v>
      </c>
      <c r="AY14" t="e">
        <f t="shared" si="43"/>
        <v>#REF!</v>
      </c>
      <c r="AZ14" s="1" t="e">
        <f t="shared" si="20"/>
        <v>#REF!</v>
      </c>
      <c r="BB14" t="e">
        <f t="shared" si="21"/>
        <v>#REF!</v>
      </c>
      <c r="BC14" t="e">
        <f t="shared" si="57"/>
        <v>#REF!</v>
      </c>
      <c r="BD14" t="e">
        <f t="shared" si="44"/>
        <v>#REF!</v>
      </c>
      <c r="BE14" t="e">
        <f t="shared" si="22"/>
        <v>#REF!</v>
      </c>
      <c r="BF14" t="e">
        <f t="shared" si="45"/>
        <v>#REF!</v>
      </c>
      <c r="BG14" s="1" t="e">
        <f t="shared" si="23"/>
        <v>#REF!</v>
      </c>
      <c r="BI14" t="e">
        <f t="shared" si="24"/>
        <v>#REF!</v>
      </c>
      <c r="BJ14" t="e">
        <f t="shared" si="58"/>
        <v>#REF!</v>
      </c>
      <c r="BK14" t="e">
        <f t="shared" si="46"/>
        <v>#REF!</v>
      </c>
      <c r="BL14" t="e">
        <f t="shared" si="25"/>
        <v>#REF!</v>
      </c>
      <c r="BM14" t="e">
        <f t="shared" si="47"/>
        <v>#REF!</v>
      </c>
      <c r="BN14" s="1" t="e">
        <f t="shared" si="26"/>
        <v>#REF!</v>
      </c>
      <c r="BP14" t="e">
        <f t="shared" si="27"/>
        <v>#REF!</v>
      </c>
      <c r="BQ14" t="e">
        <f t="shared" si="59"/>
        <v>#REF!</v>
      </c>
      <c r="BR14" t="e">
        <f t="shared" si="48"/>
        <v>#REF!</v>
      </c>
      <c r="BS14" t="e">
        <f t="shared" si="28"/>
        <v>#REF!</v>
      </c>
      <c r="BT14" t="e">
        <f t="shared" si="49"/>
        <v>#REF!</v>
      </c>
      <c r="BU14" s="1" t="e">
        <f t="shared" si="29"/>
        <v>#REF!</v>
      </c>
    </row>
    <row r="15" spans="2:73" x14ac:dyDescent="0.35">
      <c r="B15" s="1">
        <f>Digitising!B15</f>
        <v>7.2</v>
      </c>
      <c r="C15">
        <f>Digitising!J15</f>
        <v>1.4999999999999999E-2</v>
      </c>
      <c r="D15">
        <f t="shared" si="30"/>
        <v>2E-3</v>
      </c>
      <c r="E15" s="2">
        <f t="shared" si="31"/>
        <v>66.666666666666671</v>
      </c>
      <c r="F15">
        <f t="shared" si="0"/>
        <v>7.9432823472428286E+19</v>
      </c>
      <c r="G15">
        <f t="shared" si="1"/>
        <v>1.5886564694485658E+17</v>
      </c>
      <c r="H15">
        <f t="shared" si="50"/>
        <v>7.5125616457232525E+17</v>
      </c>
      <c r="I15" s="4">
        <f t="shared" si="2"/>
        <v>3.8557140833815277E-2</v>
      </c>
      <c r="J15" s="4"/>
      <c r="L15" t="e">
        <f t="shared" si="3"/>
        <v>#REF!</v>
      </c>
      <c r="M15" t="e">
        <f t="shared" si="51"/>
        <v>#REF!</v>
      </c>
      <c r="N15" t="e">
        <f t="shared" si="32"/>
        <v>#REF!</v>
      </c>
      <c r="O15" t="e">
        <f t="shared" si="4"/>
        <v>#REF!</v>
      </c>
      <c r="P15" t="e">
        <f t="shared" si="33"/>
        <v>#REF!</v>
      </c>
      <c r="Q15" s="1" t="e">
        <f t="shared" si="5"/>
        <v>#REF!</v>
      </c>
      <c r="S15" t="e">
        <f t="shared" si="6"/>
        <v>#REF!</v>
      </c>
      <c r="T15" t="e">
        <f t="shared" si="52"/>
        <v>#REF!</v>
      </c>
      <c r="U15" t="e">
        <f t="shared" si="34"/>
        <v>#REF!</v>
      </c>
      <c r="V15" t="e">
        <f t="shared" si="7"/>
        <v>#REF!</v>
      </c>
      <c r="W15" t="e">
        <f t="shared" si="35"/>
        <v>#REF!</v>
      </c>
      <c r="X15" s="1" t="e">
        <f t="shared" si="8"/>
        <v>#REF!</v>
      </c>
      <c r="Z15" t="e">
        <f t="shared" si="9"/>
        <v>#REF!</v>
      </c>
      <c r="AA15" t="e">
        <f t="shared" si="53"/>
        <v>#REF!</v>
      </c>
      <c r="AB15" t="e">
        <f t="shared" si="36"/>
        <v>#REF!</v>
      </c>
      <c r="AC15" t="e">
        <f t="shared" si="10"/>
        <v>#REF!</v>
      </c>
      <c r="AD15" t="e">
        <f t="shared" si="37"/>
        <v>#REF!</v>
      </c>
      <c r="AE15" s="1" t="e">
        <f t="shared" si="11"/>
        <v>#REF!</v>
      </c>
      <c r="AG15" t="e">
        <f t="shared" si="12"/>
        <v>#REF!</v>
      </c>
      <c r="AH15" t="e">
        <f t="shared" si="54"/>
        <v>#REF!</v>
      </c>
      <c r="AI15" t="e">
        <f t="shared" si="38"/>
        <v>#REF!</v>
      </c>
      <c r="AJ15" t="e">
        <f t="shared" si="13"/>
        <v>#REF!</v>
      </c>
      <c r="AK15" t="e">
        <f t="shared" si="39"/>
        <v>#REF!</v>
      </c>
      <c r="AL15" s="1" t="e">
        <f t="shared" si="14"/>
        <v>#REF!</v>
      </c>
      <c r="AN15" t="e">
        <f t="shared" si="15"/>
        <v>#REF!</v>
      </c>
      <c r="AO15" t="e">
        <f t="shared" si="55"/>
        <v>#REF!</v>
      </c>
      <c r="AP15" t="e">
        <f t="shared" si="40"/>
        <v>#REF!</v>
      </c>
      <c r="AQ15" t="e">
        <f t="shared" si="16"/>
        <v>#REF!</v>
      </c>
      <c r="AR15" t="e">
        <f t="shared" si="41"/>
        <v>#REF!</v>
      </c>
      <c r="AS15" s="1" t="e">
        <f t="shared" si="17"/>
        <v>#REF!</v>
      </c>
      <c r="AU15" t="e">
        <f t="shared" si="18"/>
        <v>#REF!</v>
      </c>
      <c r="AV15" t="e">
        <f t="shared" si="56"/>
        <v>#REF!</v>
      </c>
      <c r="AW15" t="e">
        <f t="shared" si="42"/>
        <v>#REF!</v>
      </c>
      <c r="AX15" t="e">
        <f t="shared" si="19"/>
        <v>#REF!</v>
      </c>
      <c r="AY15" t="e">
        <f t="shared" si="43"/>
        <v>#REF!</v>
      </c>
      <c r="AZ15" s="1" t="e">
        <f t="shared" si="20"/>
        <v>#REF!</v>
      </c>
      <c r="BB15" t="e">
        <f t="shared" si="21"/>
        <v>#REF!</v>
      </c>
      <c r="BC15" t="e">
        <f t="shared" si="57"/>
        <v>#REF!</v>
      </c>
      <c r="BD15" t="e">
        <f t="shared" si="44"/>
        <v>#REF!</v>
      </c>
      <c r="BE15" t="e">
        <f t="shared" si="22"/>
        <v>#REF!</v>
      </c>
      <c r="BF15" t="e">
        <f t="shared" si="45"/>
        <v>#REF!</v>
      </c>
      <c r="BG15" s="1" t="e">
        <f t="shared" si="23"/>
        <v>#REF!</v>
      </c>
      <c r="BI15" t="e">
        <f t="shared" si="24"/>
        <v>#REF!</v>
      </c>
      <c r="BJ15" t="e">
        <f t="shared" si="58"/>
        <v>#REF!</v>
      </c>
      <c r="BK15" t="e">
        <f t="shared" si="46"/>
        <v>#REF!</v>
      </c>
      <c r="BL15" t="e">
        <f t="shared" si="25"/>
        <v>#REF!</v>
      </c>
      <c r="BM15" t="e">
        <f t="shared" si="47"/>
        <v>#REF!</v>
      </c>
      <c r="BN15" s="1" t="e">
        <f t="shared" si="26"/>
        <v>#REF!</v>
      </c>
      <c r="BP15" t="e">
        <f t="shared" si="27"/>
        <v>#REF!</v>
      </c>
      <c r="BQ15" t="e">
        <f t="shared" si="59"/>
        <v>#REF!</v>
      </c>
      <c r="BR15" t="e">
        <f t="shared" si="48"/>
        <v>#REF!</v>
      </c>
      <c r="BS15" t="e">
        <f t="shared" si="28"/>
        <v>#REF!</v>
      </c>
      <c r="BT15" t="e">
        <f t="shared" si="49"/>
        <v>#REF!</v>
      </c>
      <c r="BU15" s="1" t="e">
        <f t="shared" si="29"/>
        <v>#REF!</v>
      </c>
    </row>
    <row r="16" spans="2:73" x14ac:dyDescent="0.35">
      <c r="B16" s="1">
        <f>Digitising!B16</f>
        <v>7.3</v>
      </c>
      <c r="C16">
        <f>Digitising!J16</f>
        <v>1.2999999999999999E-2</v>
      </c>
      <c r="D16">
        <f t="shared" si="30"/>
        <v>1.4999999999999996E-3</v>
      </c>
      <c r="E16" s="2">
        <f t="shared" si="31"/>
        <v>76.92307692307692</v>
      </c>
      <c r="F16">
        <f t="shared" si="0"/>
        <v>1.1220184543019637E+20</v>
      </c>
      <c r="G16">
        <f t="shared" si="1"/>
        <v>1.6830276814529453E+17</v>
      </c>
      <c r="H16">
        <f t="shared" si="50"/>
        <v>9.1955893271761971E+17</v>
      </c>
      <c r="I16" s="4">
        <f t="shared" si="2"/>
        <v>4.719503805199423E-2</v>
      </c>
      <c r="J16" s="4"/>
      <c r="L16" t="e">
        <f t="shared" si="3"/>
        <v>#REF!</v>
      </c>
      <c r="M16" t="e">
        <f t="shared" si="51"/>
        <v>#REF!</v>
      </c>
      <c r="N16" t="e">
        <f t="shared" si="32"/>
        <v>#REF!</v>
      </c>
      <c r="O16" t="e">
        <f t="shared" si="4"/>
        <v>#REF!</v>
      </c>
      <c r="P16" t="e">
        <f t="shared" si="33"/>
        <v>#REF!</v>
      </c>
      <c r="Q16" s="1" t="e">
        <f t="shared" si="5"/>
        <v>#REF!</v>
      </c>
      <c r="S16" t="e">
        <f t="shared" si="6"/>
        <v>#REF!</v>
      </c>
      <c r="T16" t="e">
        <f t="shared" si="52"/>
        <v>#REF!</v>
      </c>
      <c r="U16" t="e">
        <f t="shared" si="34"/>
        <v>#REF!</v>
      </c>
      <c r="V16" t="e">
        <f t="shared" si="7"/>
        <v>#REF!</v>
      </c>
      <c r="W16" t="e">
        <f t="shared" si="35"/>
        <v>#REF!</v>
      </c>
      <c r="X16" s="1" t="e">
        <f t="shared" si="8"/>
        <v>#REF!</v>
      </c>
      <c r="Z16" t="e">
        <f t="shared" si="9"/>
        <v>#REF!</v>
      </c>
      <c r="AA16" t="e">
        <f t="shared" si="53"/>
        <v>#REF!</v>
      </c>
      <c r="AB16" t="e">
        <f t="shared" si="36"/>
        <v>#REF!</v>
      </c>
      <c r="AC16" t="e">
        <f t="shared" si="10"/>
        <v>#REF!</v>
      </c>
      <c r="AD16" t="e">
        <f t="shared" si="37"/>
        <v>#REF!</v>
      </c>
      <c r="AE16" s="1" t="e">
        <f t="shared" si="11"/>
        <v>#REF!</v>
      </c>
      <c r="AG16" t="e">
        <f t="shared" si="12"/>
        <v>#REF!</v>
      </c>
      <c r="AH16" t="e">
        <f t="shared" si="54"/>
        <v>#REF!</v>
      </c>
      <c r="AI16" t="e">
        <f t="shared" si="38"/>
        <v>#REF!</v>
      </c>
      <c r="AJ16" t="e">
        <f t="shared" si="13"/>
        <v>#REF!</v>
      </c>
      <c r="AK16" t="e">
        <f t="shared" si="39"/>
        <v>#REF!</v>
      </c>
      <c r="AL16" s="1" t="e">
        <f t="shared" si="14"/>
        <v>#REF!</v>
      </c>
      <c r="AN16" t="e">
        <f t="shared" si="15"/>
        <v>#REF!</v>
      </c>
      <c r="AO16" t="e">
        <f t="shared" si="55"/>
        <v>#REF!</v>
      </c>
      <c r="AP16" t="e">
        <f t="shared" si="40"/>
        <v>#REF!</v>
      </c>
      <c r="AQ16" t="e">
        <f t="shared" si="16"/>
        <v>#REF!</v>
      </c>
      <c r="AR16" t="e">
        <f t="shared" si="41"/>
        <v>#REF!</v>
      </c>
      <c r="AS16" s="1" t="e">
        <f t="shared" si="17"/>
        <v>#REF!</v>
      </c>
      <c r="AU16" t="e">
        <f t="shared" si="18"/>
        <v>#REF!</v>
      </c>
      <c r="AV16" t="e">
        <f t="shared" si="56"/>
        <v>#REF!</v>
      </c>
      <c r="AW16" t="e">
        <f t="shared" si="42"/>
        <v>#REF!</v>
      </c>
      <c r="AX16" t="e">
        <f t="shared" si="19"/>
        <v>#REF!</v>
      </c>
      <c r="AY16" t="e">
        <f t="shared" si="43"/>
        <v>#REF!</v>
      </c>
      <c r="AZ16" s="1" t="e">
        <f t="shared" si="20"/>
        <v>#REF!</v>
      </c>
      <c r="BB16" t="e">
        <f t="shared" si="21"/>
        <v>#REF!</v>
      </c>
      <c r="BC16" t="e">
        <f t="shared" si="57"/>
        <v>#REF!</v>
      </c>
      <c r="BD16" t="e">
        <f t="shared" si="44"/>
        <v>#REF!</v>
      </c>
      <c r="BE16" t="e">
        <f t="shared" si="22"/>
        <v>#REF!</v>
      </c>
      <c r="BF16" t="e">
        <f t="shared" si="45"/>
        <v>#REF!</v>
      </c>
      <c r="BG16" s="1" t="e">
        <f t="shared" si="23"/>
        <v>#REF!</v>
      </c>
      <c r="BI16" t="e">
        <f t="shared" si="24"/>
        <v>#REF!</v>
      </c>
      <c r="BJ16" t="e">
        <f t="shared" si="58"/>
        <v>#REF!</v>
      </c>
      <c r="BK16" t="e">
        <f t="shared" si="46"/>
        <v>#REF!</v>
      </c>
      <c r="BL16" t="e">
        <f t="shared" si="25"/>
        <v>#REF!</v>
      </c>
      <c r="BM16" t="e">
        <f t="shared" si="47"/>
        <v>#REF!</v>
      </c>
      <c r="BN16" s="1" t="e">
        <f t="shared" si="26"/>
        <v>#REF!</v>
      </c>
      <c r="BP16" t="e">
        <f t="shared" si="27"/>
        <v>#REF!</v>
      </c>
      <c r="BQ16" t="e">
        <f t="shared" si="59"/>
        <v>#REF!</v>
      </c>
      <c r="BR16" t="e">
        <f t="shared" si="48"/>
        <v>#REF!</v>
      </c>
      <c r="BS16" t="e">
        <f t="shared" si="28"/>
        <v>#REF!</v>
      </c>
      <c r="BT16" t="e">
        <f t="shared" si="49"/>
        <v>#REF!</v>
      </c>
      <c r="BU16" s="1" t="e">
        <f t="shared" si="29"/>
        <v>#REF!</v>
      </c>
    </row>
    <row r="17" spans="2:73" x14ac:dyDescent="0.35">
      <c r="B17" s="1">
        <f>Digitising!B17</f>
        <v>7.4</v>
      </c>
      <c r="C17">
        <f>Digitising!J17</f>
        <v>1.15E-2</v>
      </c>
      <c r="D17">
        <f t="shared" si="30"/>
        <v>1.4999999999999996E-3</v>
      </c>
      <c r="E17" s="2">
        <f t="shared" si="31"/>
        <v>86.956521739130437</v>
      </c>
      <c r="F17">
        <f t="shared" si="0"/>
        <v>1.5848931924611341E+20</v>
      </c>
      <c r="G17">
        <f t="shared" si="1"/>
        <v>2.3773397886917005E+17</v>
      </c>
      <c r="H17">
        <f t="shared" si="50"/>
        <v>1.1572929115867899E+18</v>
      </c>
      <c r="I17" s="4">
        <f t="shared" si="2"/>
        <v>5.9396392179264609E-2</v>
      </c>
      <c r="J17" s="4"/>
      <c r="L17" t="e">
        <f t="shared" si="3"/>
        <v>#REF!</v>
      </c>
      <c r="M17" t="e">
        <f t="shared" si="51"/>
        <v>#REF!</v>
      </c>
      <c r="N17" t="e">
        <f t="shared" si="32"/>
        <v>#REF!</v>
      </c>
      <c r="O17" t="e">
        <f t="shared" si="4"/>
        <v>#REF!</v>
      </c>
      <c r="P17" t="e">
        <f t="shared" si="33"/>
        <v>#REF!</v>
      </c>
      <c r="Q17" s="1" t="e">
        <f t="shared" si="5"/>
        <v>#REF!</v>
      </c>
      <c r="S17" t="e">
        <f t="shared" si="6"/>
        <v>#REF!</v>
      </c>
      <c r="T17" t="e">
        <f t="shared" si="52"/>
        <v>#REF!</v>
      </c>
      <c r="U17" t="e">
        <f t="shared" si="34"/>
        <v>#REF!</v>
      </c>
      <c r="V17" t="e">
        <f t="shared" si="7"/>
        <v>#REF!</v>
      </c>
      <c r="W17" t="e">
        <f t="shared" si="35"/>
        <v>#REF!</v>
      </c>
      <c r="X17" s="1" t="e">
        <f t="shared" si="8"/>
        <v>#REF!</v>
      </c>
      <c r="Z17" t="e">
        <f t="shared" si="9"/>
        <v>#REF!</v>
      </c>
      <c r="AA17" t="e">
        <f t="shared" si="53"/>
        <v>#REF!</v>
      </c>
      <c r="AB17" t="e">
        <f t="shared" si="36"/>
        <v>#REF!</v>
      </c>
      <c r="AC17" t="e">
        <f t="shared" si="10"/>
        <v>#REF!</v>
      </c>
      <c r="AD17" t="e">
        <f t="shared" si="37"/>
        <v>#REF!</v>
      </c>
      <c r="AE17" s="1" t="e">
        <f t="shared" si="11"/>
        <v>#REF!</v>
      </c>
      <c r="AG17" t="e">
        <f t="shared" si="12"/>
        <v>#REF!</v>
      </c>
      <c r="AH17" t="e">
        <f t="shared" si="54"/>
        <v>#REF!</v>
      </c>
      <c r="AI17" t="e">
        <f t="shared" si="38"/>
        <v>#REF!</v>
      </c>
      <c r="AJ17" t="e">
        <f t="shared" si="13"/>
        <v>#REF!</v>
      </c>
      <c r="AK17" t="e">
        <f t="shared" si="39"/>
        <v>#REF!</v>
      </c>
      <c r="AL17" s="1" t="e">
        <f t="shared" si="14"/>
        <v>#REF!</v>
      </c>
      <c r="AN17" t="e">
        <f t="shared" si="15"/>
        <v>#REF!</v>
      </c>
      <c r="AO17" t="e">
        <f t="shared" si="55"/>
        <v>#REF!</v>
      </c>
      <c r="AP17" t="e">
        <f t="shared" si="40"/>
        <v>#REF!</v>
      </c>
      <c r="AQ17" t="e">
        <f t="shared" si="16"/>
        <v>#REF!</v>
      </c>
      <c r="AR17" t="e">
        <f t="shared" si="41"/>
        <v>#REF!</v>
      </c>
      <c r="AS17" s="1" t="e">
        <f t="shared" si="17"/>
        <v>#REF!</v>
      </c>
      <c r="AU17" t="e">
        <f t="shared" si="18"/>
        <v>#REF!</v>
      </c>
      <c r="AV17" t="e">
        <f t="shared" si="56"/>
        <v>#REF!</v>
      </c>
      <c r="AW17" t="e">
        <f t="shared" si="42"/>
        <v>#REF!</v>
      </c>
      <c r="AX17" t="e">
        <f t="shared" si="19"/>
        <v>#REF!</v>
      </c>
      <c r="AY17" t="e">
        <f t="shared" si="43"/>
        <v>#REF!</v>
      </c>
      <c r="AZ17" s="1" t="e">
        <f t="shared" si="20"/>
        <v>#REF!</v>
      </c>
      <c r="BB17" t="e">
        <f t="shared" si="21"/>
        <v>#REF!</v>
      </c>
      <c r="BC17" t="e">
        <f t="shared" si="57"/>
        <v>#REF!</v>
      </c>
      <c r="BD17" t="e">
        <f t="shared" si="44"/>
        <v>#REF!</v>
      </c>
      <c r="BE17" t="e">
        <f t="shared" si="22"/>
        <v>#REF!</v>
      </c>
      <c r="BF17" t="e">
        <f t="shared" si="45"/>
        <v>#REF!</v>
      </c>
      <c r="BG17" s="1" t="e">
        <f t="shared" si="23"/>
        <v>#REF!</v>
      </c>
      <c r="BI17" t="e">
        <f t="shared" si="24"/>
        <v>#REF!</v>
      </c>
      <c r="BJ17" t="e">
        <f t="shared" si="58"/>
        <v>#REF!</v>
      </c>
      <c r="BK17" t="e">
        <f t="shared" si="46"/>
        <v>#REF!</v>
      </c>
      <c r="BL17" t="e">
        <f t="shared" si="25"/>
        <v>#REF!</v>
      </c>
      <c r="BM17" t="e">
        <f t="shared" si="47"/>
        <v>#REF!</v>
      </c>
      <c r="BN17" s="1" t="e">
        <f t="shared" si="26"/>
        <v>#REF!</v>
      </c>
      <c r="BP17" t="e">
        <f t="shared" si="27"/>
        <v>#REF!</v>
      </c>
      <c r="BQ17" t="e">
        <f t="shared" si="59"/>
        <v>#REF!</v>
      </c>
      <c r="BR17" t="e">
        <f t="shared" si="48"/>
        <v>#REF!</v>
      </c>
      <c r="BS17" t="e">
        <f t="shared" si="28"/>
        <v>#REF!</v>
      </c>
      <c r="BT17" t="e">
        <f t="shared" si="49"/>
        <v>#REF!</v>
      </c>
      <c r="BU17" s="1" t="e">
        <f t="shared" si="29"/>
        <v>#REF!</v>
      </c>
    </row>
    <row r="18" spans="2:73" x14ac:dyDescent="0.35">
      <c r="B18" s="1">
        <f>Digitising!B18</f>
        <v>7.4999999999999902</v>
      </c>
      <c r="C18">
        <f>Digitising!J18</f>
        <v>0.01</v>
      </c>
      <c r="D18">
        <f t="shared" si="30"/>
        <v>1.0000000000000009E-3</v>
      </c>
      <c r="E18" s="2">
        <f t="shared" si="31"/>
        <v>100</v>
      </c>
      <c r="F18">
        <f t="shared" si="0"/>
        <v>2.238721138568286E+20</v>
      </c>
      <c r="G18">
        <f t="shared" si="1"/>
        <v>2.238721138568288E+17</v>
      </c>
      <c r="H18">
        <f t="shared" si="50"/>
        <v>1.3811650254436188E+18</v>
      </c>
      <c r="I18" s="4">
        <f t="shared" si="2"/>
        <v>7.0886306045935682E-2</v>
      </c>
      <c r="J18" s="4"/>
      <c r="L18" t="e">
        <f t="shared" si="3"/>
        <v>#REF!</v>
      </c>
      <c r="M18" t="e">
        <f t="shared" si="51"/>
        <v>#REF!</v>
      </c>
      <c r="N18" t="e">
        <f t="shared" si="32"/>
        <v>#REF!</v>
      </c>
      <c r="O18" t="e">
        <f t="shared" si="4"/>
        <v>#REF!</v>
      </c>
      <c r="P18" t="e">
        <f t="shared" si="33"/>
        <v>#REF!</v>
      </c>
      <c r="Q18" s="1" t="e">
        <f t="shared" si="5"/>
        <v>#REF!</v>
      </c>
      <c r="S18" t="e">
        <f t="shared" si="6"/>
        <v>#REF!</v>
      </c>
      <c r="T18" t="e">
        <f t="shared" si="52"/>
        <v>#REF!</v>
      </c>
      <c r="U18" t="e">
        <f t="shared" si="34"/>
        <v>#REF!</v>
      </c>
      <c r="V18" t="e">
        <f t="shared" si="7"/>
        <v>#REF!</v>
      </c>
      <c r="W18" t="e">
        <f t="shared" si="35"/>
        <v>#REF!</v>
      </c>
      <c r="X18" s="1" t="e">
        <f t="shared" si="8"/>
        <v>#REF!</v>
      </c>
      <c r="Z18" t="e">
        <f t="shared" si="9"/>
        <v>#REF!</v>
      </c>
      <c r="AA18" t="e">
        <f t="shared" si="53"/>
        <v>#REF!</v>
      </c>
      <c r="AB18" t="e">
        <f t="shared" si="36"/>
        <v>#REF!</v>
      </c>
      <c r="AC18" t="e">
        <f t="shared" si="10"/>
        <v>#REF!</v>
      </c>
      <c r="AD18" t="e">
        <f t="shared" si="37"/>
        <v>#REF!</v>
      </c>
      <c r="AE18" s="1" t="e">
        <f t="shared" si="11"/>
        <v>#REF!</v>
      </c>
      <c r="AG18" t="e">
        <f t="shared" si="12"/>
        <v>#REF!</v>
      </c>
      <c r="AH18" t="e">
        <f t="shared" si="54"/>
        <v>#REF!</v>
      </c>
      <c r="AI18" t="e">
        <f t="shared" si="38"/>
        <v>#REF!</v>
      </c>
      <c r="AJ18" t="e">
        <f t="shared" si="13"/>
        <v>#REF!</v>
      </c>
      <c r="AK18" t="e">
        <f t="shared" si="39"/>
        <v>#REF!</v>
      </c>
      <c r="AL18" s="1" t="e">
        <f t="shared" si="14"/>
        <v>#REF!</v>
      </c>
      <c r="AN18" t="e">
        <f t="shared" si="15"/>
        <v>#REF!</v>
      </c>
      <c r="AO18" t="e">
        <f t="shared" si="55"/>
        <v>#REF!</v>
      </c>
      <c r="AP18" t="e">
        <f t="shared" si="40"/>
        <v>#REF!</v>
      </c>
      <c r="AQ18" t="e">
        <f t="shared" si="16"/>
        <v>#REF!</v>
      </c>
      <c r="AR18" t="e">
        <f t="shared" si="41"/>
        <v>#REF!</v>
      </c>
      <c r="AS18" s="1" t="e">
        <f t="shared" si="17"/>
        <v>#REF!</v>
      </c>
      <c r="AU18" t="e">
        <f t="shared" si="18"/>
        <v>#REF!</v>
      </c>
      <c r="AV18" t="e">
        <f t="shared" si="56"/>
        <v>#REF!</v>
      </c>
      <c r="AW18" t="e">
        <f t="shared" si="42"/>
        <v>#REF!</v>
      </c>
      <c r="AX18" t="e">
        <f t="shared" si="19"/>
        <v>#REF!</v>
      </c>
      <c r="AY18" t="e">
        <f t="shared" si="43"/>
        <v>#REF!</v>
      </c>
      <c r="AZ18" s="1" t="e">
        <f t="shared" si="20"/>
        <v>#REF!</v>
      </c>
      <c r="BB18" t="e">
        <f t="shared" si="21"/>
        <v>#REF!</v>
      </c>
      <c r="BC18" t="e">
        <f t="shared" si="57"/>
        <v>#REF!</v>
      </c>
      <c r="BD18" t="e">
        <f t="shared" si="44"/>
        <v>#REF!</v>
      </c>
      <c r="BE18" t="e">
        <f t="shared" si="22"/>
        <v>#REF!</v>
      </c>
      <c r="BF18" t="e">
        <f t="shared" si="45"/>
        <v>#REF!</v>
      </c>
      <c r="BG18" s="1" t="e">
        <f t="shared" si="23"/>
        <v>#REF!</v>
      </c>
      <c r="BI18" t="e">
        <f t="shared" si="24"/>
        <v>#REF!</v>
      </c>
      <c r="BJ18" t="e">
        <f t="shared" si="58"/>
        <v>#REF!</v>
      </c>
      <c r="BK18" t="e">
        <f t="shared" si="46"/>
        <v>#REF!</v>
      </c>
      <c r="BL18" t="e">
        <f t="shared" si="25"/>
        <v>#REF!</v>
      </c>
      <c r="BM18" t="e">
        <f t="shared" si="47"/>
        <v>#REF!</v>
      </c>
      <c r="BN18" s="1" t="e">
        <f t="shared" si="26"/>
        <v>#REF!</v>
      </c>
      <c r="BP18" t="e">
        <f t="shared" si="27"/>
        <v>#REF!</v>
      </c>
      <c r="BQ18" t="e">
        <f t="shared" si="59"/>
        <v>#REF!</v>
      </c>
      <c r="BR18" t="e">
        <f t="shared" si="48"/>
        <v>#REF!</v>
      </c>
      <c r="BS18" t="e">
        <f t="shared" si="28"/>
        <v>#REF!</v>
      </c>
      <c r="BT18" t="e">
        <f t="shared" si="49"/>
        <v>#REF!</v>
      </c>
      <c r="BU18" s="1" t="e">
        <f t="shared" si="29"/>
        <v>#REF!</v>
      </c>
    </row>
    <row r="19" spans="2:73" x14ac:dyDescent="0.35">
      <c r="B19" s="1">
        <f>Digitising!B19</f>
        <v>7.5999999999999899</v>
      </c>
      <c r="C19">
        <f>Digitising!J19</f>
        <v>8.9999999999999993E-3</v>
      </c>
      <c r="D19">
        <f t="shared" si="30"/>
        <v>9.9999999999999915E-4</v>
      </c>
      <c r="E19" s="2">
        <f t="shared" si="31"/>
        <v>111.11111111111111</v>
      </c>
      <c r="F19">
        <f t="shared" si="0"/>
        <v>3.1622776601682995E+20</v>
      </c>
      <c r="G19">
        <f t="shared" si="1"/>
        <v>3.162277660168297E+17</v>
      </c>
      <c r="H19">
        <f t="shared" si="50"/>
        <v>1.6973927914604485E+18</v>
      </c>
      <c r="I19" s="4">
        <f t="shared" si="2"/>
        <v>8.7116240767090111E-2</v>
      </c>
      <c r="J19" s="4"/>
      <c r="L19" t="e">
        <f t="shared" si="3"/>
        <v>#REF!</v>
      </c>
      <c r="M19" t="e">
        <f t="shared" si="51"/>
        <v>#REF!</v>
      </c>
      <c r="N19" t="e">
        <f t="shared" si="32"/>
        <v>#REF!</v>
      </c>
      <c r="O19" t="e">
        <f t="shared" si="4"/>
        <v>#REF!</v>
      </c>
      <c r="P19" t="e">
        <f t="shared" si="33"/>
        <v>#REF!</v>
      </c>
      <c r="Q19" s="1" t="e">
        <f t="shared" si="5"/>
        <v>#REF!</v>
      </c>
      <c r="S19" t="e">
        <f t="shared" si="6"/>
        <v>#REF!</v>
      </c>
      <c r="T19" t="e">
        <f t="shared" si="52"/>
        <v>#REF!</v>
      </c>
      <c r="U19" t="e">
        <f t="shared" si="34"/>
        <v>#REF!</v>
      </c>
      <c r="V19" t="e">
        <f t="shared" si="7"/>
        <v>#REF!</v>
      </c>
      <c r="W19" t="e">
        <f t="shared" si="35"/>
        <v>#REF!</v>
      </c>
      <c r="X19" s="1" t="e">
        <f t="shared" si="8"/>
        <v>#REF!</v>
      </c>
      <c r="Z19" t="e">
        <f t="shared" si="9"/>
        <v>#REF!</v>
      </c>
      <c r="AA19" t="e">
        <f t="shared" si="53"/>
        <v>#REF!</v>
      </c>
      <c r="AB19" t="e">
        <f t="shared" si="36"/>
        <v>#REF!</v>
      </c>
      <c r="AC19" t="e">
        <f t="shared" si="10"/>
        <v>#REF!</v>
      </c>
      <c r="AD19" t="e">
        <f t="shared" si="37"/>
        <v>#REF!</v>
      </c>
      <c r="AE19" s="1" t="e">
        <f t="shared" si="11"/>
        <v>#REF!</v>
      </c>
      <c r="AG19" t="e">
        <f t="shared" si="12"/>
        <v>#REF!</v>
      </c>
      <c r="AH19" t="e">
        <f t="shared" si="54"/>
        <v>#REF!</v>
      </c>
      <c r="AI19" t="e">
        <f t="shared" si="38"/>
        <v>#REF!</v>
      </c>
      <c r="AJ19" t="e">
        <f t="shared" si="13"/>
        <v>#REF!</v>
      </c>
      <c r="AK19" t="e">
        <f t="shared" si="39"/>
        <v>#REF!</v>
      </c>
      <c r="AL19" s="1" t="e">
        <f t="shared" si="14"/>
        <v>#REF!</v>
      </c>
      <c r="AN19" t="e">
        <f t="shared" si="15"/>
        <v>#REF!</v>
      </c>
      <c r="AO19" t="e">
        <f t="shared" si="55"/>
        <v>#REF!</v>
      </c>
      <c r="AP19" t="e">
        <f t="shared" si="40"/>
        <v>#REF!</v>
      </c>
      <c r="AQ19" t="e">
        <f t="shared" si="16"/>
        <v>#REF!</v>
      </c>
      <c r="AR19" t="e">
        <f t="shared" si="41"/>
        <v>#REF!</v>
      </c>
      <c r="AS19" s="1" t="e">
        <f t="shared" si="17"/>
        <v>#REF!</v>
      </c>
      <c r="AU19" t="e">
        <f t="shared" si="18"/>
        <v>#REF!</v>
      </c>
      <c r="AV19" t="e">
        <f t="shared" si="56"/>
        <v>#REF!</v>
      </c>
      <c r="AW19" t="e">
        <f t="shared" si="42"/>
        <v>#REF!</v>
      </c>
      <c r="AX19" t="e">
        <f t="shared" si="19"/>
        <v>#REF!</v>
      </c>
      <c r="AY19" t="e">
        <f t="shared" si="43"/>
        <v>#REF!</v>
      </c>
      <c r="AZ19" s="1" t="e">
        <f t="shared" si="20"/>
        <v>#REF!</v>
      </c>
      <c r="BB19" t="e">
        <f t="shared" si="21"/>
        <v>#REF!</v>
      </c>
      <c r="BC19" t="e">
        <f t="shared" si="57"/>
        <v>#REF!</v>
      </c>
      <c r="BD19" t="e">
        <f t="shared" si="44"/>
        <v>#REF!</v>
      </c>
      <c r="BE19" t="e">
        <f t="shared" si="22"/>
        <v>#REF!</v>
      </c>
      <c r="BF19" t="e">
        <f t="shared" si="45"/>
        <v>#REF!</v>
      </c>
      <c r="BG19" s="1" t="e">
        <f t="shared" si="23"/>
        <v>#REF!</v>
      </c>
      <c r="BI19" t="e">
        <f t="shared" si="24"/>
        <v>#REF!</v>
      </c>
      <c r="BJ19" t="e">
        <f t="shared" si="58"/>
        <v>#REF!</v>
      </c>
      <c r="BK19" t="e">
        <f t="shared" si="46"/>
        <v>#REF!</v>
      </c>
      <c r="BL19" t="e">
        <f t="shared" si="25"/>
        <v>#REF!</v>
      </c>
      <c r="BM19" t="e">
        <f t="shared" si="47"/>
        <v>#REF!</v>
      </c>
      <c r="BN19" s="1" t="e">
        <f t="shared" si="26"/>
        <v>#REF!</v>
      </c>
      <c r="BP19" t="e">
        <f t="shared" si="27"/>
        <v>#REF!</v>
      </c>
      <c r="BQ19" t="e">
        <f t="shared" si="59"/>
        <v>#REF!</v>
      </c>
      <c r="BR19" t="e">
        <f t="shared" si="48"/>
        <v>#REF!</v>
      </c>
      <c r="BS19" t="e">
        <f t="shared" si="28"/>
        <v>#REF!</v>
      </c>
      <c r="BT19" t="e">
        <f t="shared" si="49"/>
        <v>#REF!</v>
      </c>
      <c r="BU19" s="1" t="e">
        <f t="shared" si="29"/>
        <v>#REF!</v>
      </c>
    </row>
    <row r="20" spans="2:73" x14ac:dyDescent="0.35">
      <c r="B20" s="1">
        <f>Digitising!B20</f>
        <v>7.6999999999999904</v>
      </c>
      <c r="C20">
        <f>Digitising!J20</f>
        <v>8.0000000000000002E-3</v>
      </c>
      <c r="D20">
        <f t="shared" si="30"/>
        <v>1E-3</v>
      </c>
      <c r="E20" s="2">
        <f t="shared" si="31"/>
        <v>125</v>
      </c>
      <c r="F20">
        <f t="shared" si="0"/>
        <v>4.4668359215094799E+20</v>
      </c>
      <c r="G20">
        <f t="shared" si="1"/>
        <v>4.4668359215094797E+17</v>
      </c>
      <c r="H20">
        <f t="shared" si="50"/>
        <v>2.1440763836113966E+18</v>
      </c>
      <c r="I20" s="4">
        <f t="shared" si="2"/>
        <v>0.11004163290749699</v>
      </c>
      <c r="J20" s="4"/>
      <c r="L20" t="e">
        <f t="shared" si="3"/>
        <v>#REF!</v>
      </c>
      <c r="M20" t="e">
        <f t="shared" si="51"/>
        <v>#REF!</v>
      </c>
      <c r="N20" t="e">
        <f t="shared" si="32"/>
        <v>#REF!</v>
      </c>
      <c r="O20" t="e">
        <f t="shared" si="4"/>
        <v>#REF!</v>
      </c>
      <c r="P20" t="e">
        <f t="shared" si="33"/>
        <v>#REF!</v>
      </c>
      <c r="Q20" s="1" t="e">
        <f t="shared" si="5"/>
        <v>#REF!</v>
      </c>
      <c r="S20" t="e">
        <f t="shared" si="6"/>
        <v>#REF!</v>
      </c>
      <c r="T20" t="e">
        <f t="shared" si="52"/>
        <v>#REF!</v>
      </c>
      <c r="U20" t="e">
        <f t="shared" si="34"/>
        <v>#REF!</v>
      </c>
      <c r="V20" t="e">
        <f t="shared" si="7"/>
        <v>#REF!</v>
      </c>
      <c r="W20" t="e">
        <f t="shared" si="35"/>
        <v>#REF!</v>
      </c>
      <c r="X20" s="1" t="e">
        <f t="shared" si="8"/>
        <v>#REF!</v>
      </c>
      <c r="Z20" t="e">
        <f t="shared" si="9"/>
        <v>#REF!</v>
      </c>
      <c r="AA20" t="e">
        <f t="shared" si="53"/>
        <v>#REF!</v>
      </c>
      <c r="AB20" t="e">
        <f t="shared" si="36"/>
        <v>#REF!</v>
      </c>
      <c r="AC20" t="e">
        <f t="shared" si="10"/>
        <v>#REF!</v>
      </c>
      <c r="AD20" t="e">
        <f t="shared" si="37"/>
        <v>#REF!</v>
      </c>
      <c r="AE20" s="1" t="e">
        <f t="shared" si="11"/>
        <v>#REF!</v>
      </c>
      <c r="AG20" t="e">
        <f t="shared" si="12"/>
        <v>#REF!</v>
      </c>
      <c r="AH20" t="e">
        <f t="shared" si="54"/>
        <v>#REF!</v>
      </c>
      <c r="AI20" t="e">
        <f t="shared" si="38"/>
        <v>#REF!</v>
      </c>
      <c r="AJ20" t="e">
        <f t="shared" si="13"/>
        <v>#REF!</v>
      </c>
      <c r="AK20" t="e">
        <f t="shared" si="39"/>
        <v>#REF!</v>
      </c>
      <c r="AL20" s="1" t="e">
        <f t="shared" si="14"/>
        <v>#REF!</v>
      </c>
      <c r="AN20" t="e">
        <f t="shared" si="15"/>
        <v>#REF!</v>
      </c>
      <c r="AO20" t="e">
        <f t="shared" si="55"/>
        <v>#REF!</v>
      </c>
      <c r="AP20" t="e">
        <f t="shared" si="40"/>
        <v>#REF!</v>
      </c>
      <c r="AQ20" t="e">
        <f t="shared" si="16"/>
        <v>#REF!</v>
      </c>
      <c r="AR20" t="e">
        <f t="shared" si="41"/>
        <v>#REF!</v>
      </c>
      <c r="AS20" s="1" t="e">
        <f t="shared" si="17"/>
        <v>#REF!</v>
      </c>
      <c r="AU20" t="e">
        <f t="shared" si="18"/>
        <v>#REF!</v>
      </c>
      <c r="AV20" t="e">
        <f t="shared" si="56"/>
        <v>#REF!</v>
      </c>
      <c r="AW20" t="e">
        <f t="shared" si="42"/>
        <v>#REF!</v>
      </c>
      <c r="AX20" t="e">
        <f t="shared" si="19"/>
        <v>#REF!</v>
      </c>
      <c r="AY20" t="e">
        <f t="shared" si="43"/>
        <v>#REF!</v>
      </c>
      <c r="AZ20" s="1" t="e">
        <f t="shared" si="20"/>
        <v>#REF!</v>
      </c>
      <c r="BB20" t="e">
        <f t="shared" si="21"/>
        <v>#REF!</v>
      </c>
      <c r="BC20" t="e">
        <f t="shared" si="57"/>
        <v>#REF!</v>
      </c>
      <c r="BD20" t="e">
        <f t="shared" si="44"/>
        <v>#REF!</v>
      </c>
      <c r="BE20" t="e">
        <f t="shared" si="22"/>
        <v>#REF!</v>
      </c>
      <c r="BF20" t="e">
        <f t="shared" si="45"/>
        <v>#REF!</v>
      </c>
      <c r="BG20" s="1" t="e">
        <f t="shared" si="23"/>
        <v>#REF!</v>
      </c>
      <c r="BI20" t="e">
        <f t="shared" si="24"/>
        <v>#REF!</v>
      </c>
      <c r="BJ20" t="e">
        <f t="shared" si="58"/>
        <v>#REF!</v>
      </c>
      <c r="BK20" t="e">
        <f t="shared" si="46"/>
        <v>#REF!</v>
      </c>
      <c r="BL20" t="e">
        <f t="shared" si="25"/>
        <v>#REF!</v>
      </c>
      <c r="BM20" t="e">
        <f t="shared" si="47"/>
        <v>#REF!</v>
      </c>
      <c r="BN20" s="1" t="e">
        <f t="shared" si="26"/>
        <v>#REF!</v>
      </c>
      <c r="BP20" t="e">
        <f t="shared" si="27"/>
        <v>#REF!</v>
      </c>
      <c r="BQ20" t="e">
        <f t="shared" si="59"/>
        <v>#REF!</v>
      </c>
      <c r="BR20" t="e">
        <f t="shared" si="48"/>
        <v>#REF!</v>
      </c>
      <c r="BS20" t="e">
        <f t="shared" si="28"/>
        <v>#REF!</v>
      </c>
      <c r="BT20" t="e">
        <f t="shared" si="49"/>
        <v>#REF!</v>
      </c>
      <c r="BU20" s="1" t="e">
        <f t="shared" si="29"/>
        <v>#REF!</v>
      </c>
    </row>
    <row r="21" spans="2:73" x14ac:dyDescent="0.35">
      <c r="B21" s="1">
        <f>Digitising!B21</f>
        <v>7.7999999999999901</v>
      </c>
      <c r="C21">
        <f>Digitising!J21</f>
        <v>7.0000000000000001E-3</v>
      </c>
      <c r="D21">
        <f t="shared" si="30"/>
        <v>1E-3</v>
      </c>
      <c r="E21" s="2">
        <f t="shared" si="31"/>
        <v>142.85714285714286</v>
      </c>
      <c r="F21">
        <f t="shared" si="0"/>
        <v>6.30957344480171E+20</v>
      </c>
      <c r="G21">
        <f t="shared" si="1"/>
        <v>6.3095734448017101E+17</v>
      </c>
      <c r="H21">
        <f t="shared" si="50"/>
        <v>2.7750337280915676E+18</v>
      </c>
      <c r="I21" s="4">
        <f t="shared" si="2"/>
        <v>0.14242461003102108</v>
      </c>
      <c r="J21" s="4"/>
      <c r="L21" t="e">
        <f t="shared" si="3"/>
        <v>#REF!</v>
      </c>
      <c r="M21" t="e">
        <f t="shared" si="51"/>
        <v>#REF!</v>
      </c>
      <c r="N21" t="e">
        <f t="shared" si="32"/>
        <v>#REF!</v>
      </c>
      <c r="O21" t="e">
        <f t="shared" si="4"/>
        <v>#REF!</v>
      </c>
      <c r="P21" t="e">
        <f t="shared" si="33"/>
        <v>#REF!</v>
      </c>
      <c r="Q21" s="1" t="e">
        <f t="shared" si="5"/>
        <v>#REF!</v>
      </c>
      <c r="S21" t="e">
        <f t="shared" si="6"/>
        <v>#REF!</v>
      </c>
      <c r="T21" t="e">
        <f t="shared" si="52"/>
        <v>#REF!</v>
      </c>
      <c r="U21" t="e">
        <f t="shared" si="34"/>
        <v>#REF!</v>
      </c>
      <c r="V21" t="e">
        <f t="shared" si="7"/>
        <v>#REF!</v>
      </c>
      <c r="W21" t="e">
        <f t="shared" si="35"/>
        <v>#REF!</v>
      </c>
      <c r="X21" s="1" t="e">
        <f t="shared" si="8"/>
        <v>#REF!</v>
      </c>
      <c r="Z21" t="e">
        <f t="shared" si="9"/>
        <v>#REF!</v>
      </c>
      <c r="AA21" t="e">
        <f t="shared" si="53"/>
        <v>#REF!</v>
      </c>
      <c r="AB21" t="e">
        <f t="shared" si="36"/>
        <v>#REF!</v>
      </c>
      <c r="AC21" t="e">
        <f t="shared" si="10"/>
        <v>#REF!</v>
      </c>
      <c r="AD21" t="e">
        <f t="shared" si="37"/>
        <v>#REF!</v>
      </c>
      <c r="AE21" s="1" t="e">
        <f t="shared" si="11"/>
        <v>#REF!</v>
      </c>
      <c r="AG21" t="e">
        <f t="shared" si="12"/>
        <v>#REF!</v>
      </c>
      <c r="AH21" t="e">
        <f t="shared" si="54"/>
        <v>#REF!</v>
      </c>
      <c r="AI21" t="e">
        <f t="shared" si="38"/>
        <v>#REF!</v>
      </c>
      <c r="AJ21" t="e">
        <f t="shared" si="13"/>
        <v>#REF!</v>
      </c>
      <c r="AK21" t="e">
        <f t="shared" si="39"/>
        <v>#REF!</v>
      </c>
      <c r="AL21" s="1" t="e">
        <f t="shared" si="14"/>
        <v>#REF!</v>
      </c>
      <c r="AN21" t="e">
        <f t="shared" si="15"/>
        <v>#REF!</v>
      </c>
      <c r="AO21" t="e">
        <f t="shared" si="55"/>
        <v>#REF!</v>
      </c>
      <c r="AP21" t="e">
        <f t="shared" si="40"/>
        <v>#REF!</v>
      </c>
      <c r="AQ21" t="e">
        <f t="shared" si="16"/>
        <v>#REF!</v>
      </c>
      <c r="AR21" t="e">
        <f t="shared" si="41"/>
        <v>#REF!</v>
      </c>
      <c r="AS21" s="1" t="e">
        <f t="shared" si="17"/>
        <v>#REF!</v>
      </c>
      <c r="AU21" t="e">
        <f t="shared" si="18"/>
        <v>#REF!</v>
      </c>
      <c r="AV21" t="e">
        <f t="shared" si="56"/>
        <v>#REF!</v>
      </c>
      <c r="AW21" t="e">
        <f t="shared" si="42"/>
        <v>#REF!</v>
      </c>
      <c r="AX21" t="e">
        <f t="shared" si="19"/>
        <v>#REF!</v>
      </c>
      <c r="AY21" t="e">
        <f t="shared" si="43"/>
        <v>#REF!</v>
      </c>
      <c r="AZ21" s="1" t="e">
        <f t="shared" si="20"/>
        <v>#REF!</v>
      </c>
      <c r="BB21" t="e">
        <f t="shared" si="21"/>
        <v>#REF!</v>
      </c>
      <c r="BC21" t="e">
        <f t="shared" si="57"/>
        <v>#REF!</v>
      </c>
      <c r="BD21" t="e">
        <f t="shared" si="44"/>
        <v>#REF!</v>
      </c>
      <c r="BE21" t="e">
        <f t="shared" si="22"/>
        <v>#REF!</v>
      </c>
      <c r="BF21" t="e">
        <f t="shared" si="45"/>
        <v>#REF!</v>
      </c>
      <c r="BG21" s="1" t="e">
        <f t="shared" si="23"/>
        <v>#REF!</v>
      </c>
      <c r="BI21" t="e">
        <f t="shared" si="24"/>
        <v>#REF!</v>
      </c>
      <c r="BJ21" t="e">
        <f t="shared" si="58"/>
        <v>#REF!</v>
      </c>
      <c r="BK21" t="e">
        <f t="shared" si="46"/>
        <v>#REF!</v>
      </c>
      <c r="BL21" t="e">
        <f t="shared" si="25"/>
        <v>#REF!</v>
      </c>
      <c r="BM21" t="e">
        <f t="shared" si="47"/>
        <v>#REF!</v>
      </c>
      <c r="BN21" s="1" t="e">
        <f t="shared" si="26"/>
        <v>#REF!</v>
      </c>
      <c r="BP21" t="e">
        <f t="shared" si="27"/>
        <v>#REF!</v>
      </c>
      <c r="BQ21" t="e">
        <f t="shared" si="59"/>
        <v>#REF!</v>
      </c>
      <c r="BR21" t="e">
        <f t="shared" si="48"/>
        <v>#REF!</v>
      </c>
      <c r="BS21" t="e">
        <f t="shared" si="28"/>
        <v>#REF!</v>
      </c>
      <c r="BT21" t="e">
        <f t="shared" si="49"/>
        <v>#REF!</v>
      </c>
      <c r="BU21" s="1" t="e">
        <f t="shared" si="29"/>
        <v>#REF!</v>
      </c>
    </row>
    <row r="22" spans="2:73" x14ac:dyDescent="0.35">
      <c r="B22" s="1">
        <f>Digitising!B22</f>
        <v>7.8999999999999897</v>
      </c>
      <c r="C22">
        <f>Digitising!J22</f>
        <v>6.0000000000000001E-3</v>
      </c>
      <c r="D22">
        <f t="shared" si="30"/>
        <v>8.0000000000000036E-4</v>
      </c>
      <c r="E22" s="2">
        <f t="shared" si="31"/>
        <v>166.66666666666666</v>
      </c>
      <c r="F22">
        <f t="shared" si="0"/>
        <v>8.9125093813371286E+20</v>
      </c>
      <c r="G22">
        <f t="shared" si="1"/>
        <v>7.1300075050697062E+17</v>
      </c>
      <c r="H22">
        <f t="shared" si="50"/>
        <v>3.4880344785985382E+18</v>
      </c>
      <c r="I22" s="4">
        <f t="shared" si="2"/>
        <v>0.17901834682593107</v>
      </c>
      <c r="J22" s="4"/>
      <c r="L22" t="e">
        <f t="shared" si="3"/>
        <v>#REF!</v>
      </c>
      <c r="M22" t="e">
        <f t="shared" si="51"/>
        <v>#REF!</v>
      </c>
      <c r="N22" t="e">
        <f t="shared" si="32"/>
        <v>#REF!</v>
      </c>
      <c r="O22" t="e">
        <f t="shared" si="4"/>
        <v>#REF!</v>
      </c>
      <c r="P22" t="e">
        <f t="shared" si="33"/>
        <v>#REF!</v>
      </c>
      <c r="Q22" s="1" t="e">
        <f t="shared" si="5"/>
        <v>#REF!</v>
      </c>
      <c r="S22" t="e">
        <f t="shared" si="6"/>
        <v>#REF!</v>
      </c>
      <c r="T22" t="e">
        <f t="shared" si="52"/>
        <v>#REF!</v>
      </c>
      <c r="U22" t="e">
        <f t="shared" si="34"/>
        <v>#REF!</v>
      </c>
      <c r="V22" t="e">
        <f t="shared" si="7"/>
        <v>#REF!</v>
      </c>
      <c r="W22" t="e">
        <f t="shared" si="35"/>
        <v>#REF!</v>
      </c>
      <c r="X22" s="1" t="e">
        <f t="shared" si="8"/>
        <v>#REF!</v>
      </c>
      <c r="Z22" t="e">
        <f t="shared" si="9"/>
        <v>#REF!</v>
      </c>
      <c r="AA22" t="e">
        <f t="shared" si="53"/>
        <v>#REF!</v>
      </c>
      <c r="AB22" t="e">
        <f t="shared" si="36"/>
        <v>#REF!</v>
      </c>
      <c r="AC22" t="e">
        <f t="shared" si="10"/>
        <v>#REF!</v>
      </c>
      <c r="AD22" t="e">
        <f t="shared" si="37"/>
        <v>#REF!</v>
      </c>
      <c r="AE22" s="1" t="e">
        <f t="shared" si="11"/>
        <v>#REF!</v>
      </c>
      <c r="AG22" t="e">
        <f t="shared" si="12"/>
        <v>#REF!</v>
      </c>
      <c r="AH22" t="e">
        <f t="shared" si="54"/>
        <v>#REF!</v>
      </c>
      <c r="AI22" t="e">
        <f t="shared" si="38"/>
        <v>#REF!</v>
      </c>
      <c r="AJ22" t="e">
        <f t="shared" si="13"/>
        <v>#REF!</v>
      </c>
      <c r="AK22" t="e">
        <f t="shared" si="39"/>
        <v>#REF!</v>
      </c>
      <c r="AL22" s="1" t="e">
        <f t="shared" si="14"/>
        <v>#REF!</v>
      </c>
      <c r="AN22" t="e">
        <f t="shared" si="15"/>
        <v>#REF!</v>
      </c>
      <c r="AO22" t="e">
        <f t="shared" si="55"/>
        <v>#REF!</v>
      </c>
      <c r="AP22" t="e">
        <f t="shared" si="40"/>
        <v>#REF!</v>
      </c>
      <c r="AQ22" t="e">
        <f t="shared" si="16"/>
        <v>#REF!</v>
      </c>
      <c r="AR22" t="e">
        <f t="shared" si="41"/>
        <v>#REF!</v>
      </c>
      <c r="AS22" s="1" t="e">
        <f t="shared" si="17"/>
        <v>#REF!</v>
      </c>
      <c r="AU22" t="e">
        <f t="shared" si="18"/>
        <v>#REF!</v>
      </c>
      <c r="AV22" t="e">
        <f t="shared" si="56"/>
        <v>#REF!</v>
      </c>
      <c r="AW22" t="e">
        <f t="shared" si="42"/>
        <v>#REF!</v>
      </c>
      <c r="AX22" t="e">
        <f t="shared" si="19"/>
        <v>#REF!</v>
      </c>
      <c r="AY22" t="e">
        <f t="shared" si="43"/>
        <v>#REF!</v>
      </c>
      <c r="AZ22" s="1" t="e">
        <f t="shared" si="20"/>
        <v>#REF!</v>
      </c>
      <c r="BB22" t="e">
        <f t="shared" si="21"/>
        <v>#REF!</v>
      </c>
      <c r="BC22" t="e">
        <f t="shared" si="57"/>
        <v>#REF!</v>
      </c>
      <c r="BD22" t="e">
        <f t="shared" si="44"/>
        <v>#REF!</v>
      </c>
      <c r="BE22" t="e">
        <f t="shared" si="22"/>
        <v>#REF!</v>
      </c>
      <c r="BF22" t="e">
        <f t="shared" si="45"/>
        <v>#REF!</v>
      </c>
      <c r="BG22" s="1" t="e">
        <f t="shared" si="23"/>
        <v>#REF!</v>
      </c>
      <c r="BI22" t="e">
        <f t="shared" si="24"/>
        <v>#REF!</v>
      </c>
      <c r="BJ22" t="e">
        <f t="shared" si="58"/>
        <v>#REF!</v>
      </c>
      <c r="BK22" t="e">
        <f t="shared" si="46"/>
        <v>#REF!</v>
      </c>
      <c r="BL22" t="e">
        <f t="shared" si="25"/>
        <v>#REF!</v>
      </c>
      <c r="BM22" t="e">
        <f t="shared" si="47"/>
        <v>#REF!</v>
      </c>
      <c r="BN22" s="1" t="e">
        <f t="shared" si="26"/>
        <v>#REF!</v>
      </c>
      <c r="BP22" t="e">
        <f t="shared" si="27"/>
        <v>#REF!</v>
      </c>
      <c r="BQ22" t="e">
        <f t="shared" si="59"/>
        <v>#REF!</v>
      </c>
      <c r="BR22" t="e">
        <f t="shared" si="48"/>
        <v>#REF!</v>
      </c>
      <c r="BS22" t="e">
        <f t="shared" si="28"/>
        <v>#REF!</v>
      </c>
      <c r="BT22" t="e">
        <f t="shared" si="49"/>
        <v>#REF!</v>
      </c>
      <c r="BU22" s="1" t="e">
        <f t="shared" si="29"/>
        <v>#REF!</v>
      </c>
    </row>
    <row r="23" spans="2:73" x14ac:dyDescent="0.35">
      <c r="B23" s="1">
        <f>Digitising!B23</f>
        <v>7.9999999999999902</v>
      </c>
      <c r="C23">
        <f>Digitising!J23</f>
        <v>5.1999999999999998E-3</v>
      </c>
      <c r="D23">
        <f t="shared" si="30"/>
        <v>1.1999999999999997E-3</v>
      </c>
      <c r="E23" s="2">
        <f t="shared" si="31"/>
        <v>192.30769230769232</v>
      </c>
      <c r="F23">
        <f t="shared" si="0"/>
        <v>1.2589254117941371E+21</v>
      </c>
      <c r="G23">
        <f t="shared" si="1"/>
        <v>1.5107104941529641E+18</v>
      </c>
      <c r="H23">
        <f t="shared" si="50"/>
        <v>4.9987449727515023E+18</v>
      </c>
      <c r="I23" s="4">
        <f t="shared" si="2"/>
        <v>0.25655338750721224</v>
      </c>
      <c r="J23" s="4"/>
      <c r="L23" t="e">
        <f t="shared" si="3"/>
        <v>#REF!</v>
      </c>
      <c r="M23" t="e">
        <f t="shared" si="51"/>
        <v>#REF!</v>
      </c>
      <c r="N23" t="e">
        <f t="shared" si="32"/>
        <v>#REF!</v>
      </c>
      <c r="O23" t="e">
        <f t="shared" si="4"/>
        <v>#REF!</v>
      </c>
      <c r="P23" t="e">
        <f t="shared" si="33"/>
        <v>#REF!</v>
      </c>
      <c r="Q23" s="1" t="e">
        <f t="shared" si="5"/>
        <v>#REF!</v>
      </c>
      <c r="S23" t="e">
        <f t="shared" si="6"/>
        <v>#REF!</v>
      </c>
      <c r="T23" t="e">
        <f t="shared" si="52"/>
        <v>#REF!</v>
      </c>
      <c r="U23" t="e">
        <f t="shared" si="34"/>
        <v>#REF!</v>
      </c>
      <c r="V23" t="e">
        <f t="shared" si="7"/>
        <v>#REF!</v>
      </c>
      <c r="W23" t="e">
        <f t="shared" si="35"/>
        <v>#REF!</v>
      </c>
      <c r="X23" s="1" t="e">
        <f t="shared" si="8"/>
        <v>#REF!</v>
      </c>
      <c r="Z23" t="e">
        <f t="shared" si="9"/>
        <v>#REF!</v>
      </c>
      <c r="AA23" t="e">
        <f t="shared" si="53"/>
        <v>#REF!</v>
      </c>
      <c r="AB23" t="e">
        <f t="shared" si="36"/>
        <v>#REF!</v>
      </c>
      <c r="AC23" t="e">
        <f t="shared" si="10"/>
        <v>#REF!</v>
      </c>
      <c r="AD23" t="e">
        <f t="shared" si="37"/>
        <v>#REF!</v>
      </c>
      <c r="AE23" s="1" t="e">
        <f t="shared" si="11"/>
        <v>#REF!</v>
      </c>
      <c r="AG23" t="e">
        <f t="shared" si="12"/>
        <v>#REF!</v>
      </c>
      <c r="AH23" t="e">
        <f t="shared" si="54"/>
        <v>#REF!</v>
      </c>
      <c r="AI23" t="e">
        <f t="shared" si="38"/>
        <v>#REF!</v>
      </c>
      <c r="AJ23" t="e">
        <f t="shared" si="13"/>
        <v>#REF!</v>
      </c>
      <c r="AK23" t="e">
        <f t="shared" si="39"/>
        <v>#REF!</v>
      </c>
      <c r="AL23" s="1" t="e">
        <f t="shared" si="14"/>
        <v>#REF!</v>
      </c>
      <c r="AN23" t="e">
        <f t="shared" si="15"/>
        <v>#REF!</v>
      </c>
      <c r="AO23" t="e">
        <f t="shared" si="55"/>
        <v>#REF!</v>
      </c>
      <c r="AP23" t="e">
        <f t="shared" si="40"/>
        <v>#REF!</v>
      </c>
      <c r="AQ23" t="e">
        <f t="shared" si="16"/>
        <v>#REF!</v>
      </c>
      <c r="AR23" t="e">
        <f t="shared" si="41"/>
        <v>#REF!</v>
      </c>
      <c r="AS23" s="1" t="e">
        <f t="shared" si="17"/>
        <v>#REF!</v>
      </c>
      <c r="AU23" t="e">
        <f t="shared" si="18"/>
        <v>#REF!</v>
      </c>
      <c r="AV23" t="e">
        <f t="shared" si="56"/>
        <v>#REF!</v>
      </c>
      <c r="AW23" t="e">
        <f t="shared" si="42"/>
        <v>#REF!</v>
      </c>
      <c r="AX23" t="e">
        <f t="shared" si="19"/>
        <v>#REF!</v>
      </c>
      <c r="AY23" t="e">
        <f t="shared" si="43"/>
        <v>#REF!</v>
      </c>
      <c r="AZ23" s="1" t="e">
        <f t="shared" si="20"/>
        <v>#REF!</v>
      </c>
      <c r="BB23" t="e">
        <f t="shared" si="21"/>
        <v>#REF!</v>
      </c>
      <c r="BC23" t="e">
        <f t="shared" si="57"/>
        <v>#REF!</v>
      </c>
      <c r="BD23" t="e">
        <f t="shared" si="44"/>
        <v>#REF!</v>
      </c>
      <c r="BE23" t="e">
        <f t="shared" si="22"/>
        <v>#REF!</v>
      </c>
      <c r="BF23" t="e">
        <f t="shared" si="45"/>
        <v>#REF!</v>
      </c>
      <c r="BG23" s="1" t="e">
        <f t="shared" si="23"/>
        <v>#REF!</v>
      </c>
      <c r="BI23" t="e">
        <f t="shared" si="24"/>
        <v>#REF!</v>
      </c>
      <c r="BJ23" t="e">
        <f t="shared" si="58"/>
        <v>#REF!</v>
      </c>
      <c r="BK23" t="e">
        <f t="shared" si="46"/>
        <v>#REF!</v>
      </c>
      <c r="BL23" t="e">
        <f t="shared" si="25"/>
        <v>#REF!</v>
      </c>
      <c r="BM23" t="e">
        <f t="shared" si="47"/>
        <v>#REF!</v>
      </c>
      <c r="BN23" s="1" t="e">
        <f t="shared" si="26"/>
        <v>#REF!</v>
      </c>
      <c r="BP23" t="e">
        <f t="shared" si="27"/>
        <v>#REF!</v>
      </c>
      <c r="BQ23" t="e">
        <f t="shared" si="59"/>
        <v>#REF!</v>
      </c>
      <c r="BR23" t="e">
        <f t="shared" si="48"/>
        <v>#REF!</v>
      </c>
      <c r="BS23" t="e">
        <f t="shared" si="28"/>
        <v>#REF!</v>
      </c>
      <c r="BT23" t="e">
        <f t="shared" si="49"/>
        <v>#REF!</v>
      </c>
      <c r="BU23" s="1" t="e">
        <f t="shared" si="29"/>
        <v>#REF!</v>
      </c>
    </row>
    <row r="24" spans="2:73" x14ac:dyDescent="0.35">
      <c r="B24" s="1">
        <f>Digitising!B24</f>
        <v>8.0999999999999908</v>
      </c>
      <c r="C24">
        <f>Digitising!J24</f>
        <v>4.0000000000000001E-3</v>
      </c>
      <c r="D24">
        <f t="shared" si="30"/>
        <v>1.2000000000000001E-3</v>
      </c>
      <c r="E24" s="2">
        <f t="shared" si="31"/>
        <v>250</v>
      </c>
      <c r="F24">
        <f t="shared" si="0"/>
        <v>1.7782794100388777E+21</v>
      </c>
      <c r="G24">
        <f t="shared" si="1"/>
        <v>2.1339352920466534E+18</v>
      </c>
      <c r="H24">
        <f t="shared" si="50"/>
        <v>7.1326802647981558E+18</v>
      </c>
      <c r="I24" s="4">
        <f t="shared" si="2"/>
        <v>0.36607454349337443</v>
      </c>
      <c r="J24" s="4"/>
      <c r="L24" t="e">
        <f t="shared" si="3"/>
        <v>#REF!</v>
      </c>
      <c r="M24" t="e">
        <f t="shared" si="51"/>
        <v>#REF!</v>
      </c>
      <c r="N24" t="e">
        <f t="shared" si="32"/>
        <v>#REF!</v>
      </c>
      <c r="O24" t="e">
        <f t="shared" si="4"/>
        <v>#REF!</v>
      </c>
      <c r="P24" t="e">
        <f t="shared" si="33"/>
        <v>#REF!</v>
      </c>
      <c r="Q24" s="1" t="e">
        <f t="shared" si="5"/>
        <v>#REF!</v>
      </c>
      <c r="S24" t="e">
        <f t="shared" si="6"/>
        <v>#REF!</v>
      </c>
      <c r="T24" t="e">
        <f t="shared" si="52"/>
        <v>#REF!</v>
      </c>
      <c r="U24" t="e">
        <f t="shared" si="34"/>
        <v>#REF!</v>
      </c>
      <c r="V24" t="e">
        <f t="shared" si="7"/>
        <v>#REF!</v>
      </c>
      <c r="W24" t="e">
        <f t="shared" si="35"/>
        <v>#REF!</v>
      </c>
      <c r="X24" s="1" t="e">
        <f t="shared" si="8"/>
        <v>#REF!</v>
      </c>
      <c r="Z24" t="e">
        <f t="shared" si="9"/>
        <v>#REF!</v>
      </c>
      <c r="AA24" t="e">
        <f t="shared" si="53"/>
        <v>#REF!</v>
      </c>
      <c r="AB24" t="e">
        <f t="shared" si="36"/>
        <v>#REF!</v>
      </c>
      <c r="AC24" t="e">
        <f t="shared" si="10"/>
        <v>#REF!</v>
      </c>
      <c r="AD24" t="e">
        <f t="shared" si="37"/>
        <v>#REF!</v>
      </c>
      <c r="AE24" s="1" t="e">
        <f t="shared" si="11"/>
        <v>#REF!</v>
      </c>
      <c r="AG24" t="e">
        <f t="shared" si="12"/>
        <v>#REF!</v>
      </c>
      <c r="AH24" t="e">
        <f t="shared" si="54"/>
        <v>#REF!</v>
      </c>
      <c r="AI24" t="e">
        <f t="shared" si="38"/>
        <v>#REF!</v>
      </c>
      <c r="AJ24" t="e">
        <f t="shared" si="13"/>
        <v>#REF!</v>
      </c>
      <c r="AK24" t="e">
        <f t="shared" si="39"/>
        <v>#REF!</v>
      </c>
      <c r="AL24" s="1" t="e">
        <f t="shared" si="14"/>
        <v>#REF!</v>
      </c>
      <c r="AN24" t="e">
        <f t="shared" si="15"/>
        <v>#REF!</v>
      </c>
      <c r="AO24" t="e">
        <f t="shared" si="55"/>
        <v>#REF!</v>
      </c>
      <c r="AP24" t="e">
        <f t="shared" si="40"/>
        <v>#REF!</v>
      </c>
      <c r="AQ24" t="e">
        <f t="shared" si="16"/>
        <v>#REF!</v>
      </c>
      <c r="AR24" t="e">
        <f t="shared" si="41"/>
        <v>#REF!</v>
      </c>
      <c r="AS24" s="1" t="e">
        <f t="shared" si="17"/>
        <v>#REF!</v>
      </c>
      <c r="AU24" t="e">
        <f t="shared" si="18"/>
        <v>#REF!</v>
      </c>
      <c r="AV24" t="e">
        <f t="shared" si="56"/>
        <v>#REF!</v>
      </c>
      <c r="AW24" t="e">
        <f t="shared" si="42"/>
        <v>#REF!</v>
      </c>
      <c r="AX24" t="e">
        <f t="shared" si="19"/>
        <v>#REF!</v>
      </c>
      <c r="AY24" t="e">
        <f t="shared" si="43"/>
        <v>#REF!</v>
      </c>
      <c r="AZ24" s="1" t="e">
        <f t="shared" si="20"/>
        <v>#REF!</v>
      </c>
      <c r="BB24" t="e">
        <f t="shared" si="21"/>
        <v>#REF!</v>
      </c>
      <c r="BC24" t="e">
        <f t="shared" si="57"/>
        <v>#REF!</v>
      </c>
      <c r="BD24" t="e">
        <f t="shared" si="44"/>
        <v>#REF!</v>
      </c>
      <c r="BE24" t="e">
        <f t="shared" si="22"/>
        <v>#REF!</v>
      </c>
      <c r="BF24" t="e">
        <f t="shared" si="45"/>
        <v>#REF!</v>
      </c>
      <c r="BG24" s="1" t="e">
        <f t="shared" si="23"/>
        <v>#REF!</v>
      </c>
      <c r="BI24" t="e">
        <f t="shared" si="24"/>
        <v>#REF!</v>
      </c>
      <c r="BJ24" t="e">
        <f t="shared" si="58"/>
        <v>#REF!</v>
      </c>
      <c r="BK24" t="e">
        <f t="shared" si="46"/>
        <v>#REF!</v>
      </c>
      <c r="BL24" t="e">
        <f t="shared" si="25"/>
        <v>#REF!</v>
      </c>
      <c r="BM24" t="e">
        <f t="shared" si="47"/>
        <v>#REF!</v>
      </c>
      <c r="BN24" s="1" t="e">
        <f t="shared" si="26"/>
        <v>#REF!</v>
      </c>
      <c r="BP24" t="e">
        <f t="shared" si="27"/>
        <v>#REF!</v>
      </c>
      <c r="BQ24" t="e">
        <f t="shared" si="59"/>
        <v>#REF!</v>
      </c>
      <c r="BR24" t="e">
        <f t="shared" si="48"/>
        <v>#REF!</v>
      </c>
      <c r="BS24" t="e">
        <f t="shared" si="28"/>
        <v>#REF!</v>
      </c>
      <c r="BT24" t="e">
        <f t="shared" si="49"/>
        <v>#REF!</v>
      </c>
      <c r="BU24" s="1" t="e">
        <f t="shared" si="29"/>
        <v>#REF!</v>
      </c>
    </row>
    <row r="25" spans="2:73" x14ac:dyDescent="0.35">
      <c r="B25" s="1">
        <f>Digitising!B25</f>
        <v>8.1999999999999904</v>
      </c>
      <c r="C25">
        <f>Digitising!J25</f>
        <v>2.8E-3</v>
      </c>
      <c r="D25">
        <f t="shared" si="30"/>
        <v>1E-3</v>
      </c>
      <c r="E25" s="2">
        <f t="shared" si="31"/>
        <v>357.14285714285717</v>
      </c>
      <c r="F25">
        <f t="shared" si="0"/>
        <v>2.5118864315094952E+21</v>
      </c>
      <c r="G25">
        <f t="shared" si="1"/>
        <v>2.5118864315094953E+18</v>
      </c>
      <c r="H25">
        <f t="shared" si="50"/>
        <v>9.6445666963076506E+18</v>
      </c>
      <c r="I25" s="4">
        <f t="shared" si="2"/>
        <v>0.49499349746082261</v>
      </c>
      <c r="J25" s="4"/>
      <c r="L25" t="e">
        <f t="shared" si="3"/>
        <v>#REF!</v>
      </c>
      <c r="M25" t="e">
        <f t="shared" si="51"/>
        <v>#REF!</v>
      </c>
      <c r="N25" t="e">
        <f t="shared" si="32"/>
        <v>#REF!</v>
      </c>
      <c r="O25" t="e">
        <f t="shared" si="4"/>
        <v>#REF!</v>
      </c>
      <c r="P25" t="e">
        <f t="shared" si="33"/>
        <v>#REF!</v>
      </c>
      <c r="Q25" s="1" t="e">
        <f t="shared" si="5"/>
        <v>#REF!</v>
      </c>
      <c r="S25" t="e">
        <f t="shared" si="6"/>
        <v>#REF!</v>
      </c>
      <c r="T25" t="e">
        <f t="shared" si="52"/>
        <v>#REF!</v>
      </c>
      <c r="U25" t="e">
        <f t="shared" si="34"/>
        <v>#REF!</v>
      </c>
      <c r="V25" t="e">
        <f t="shared" si="7"/>
        <v>#REF!</v>
      </c>
      <c r="W25" t="e">
        <f t="shared" si="35"/>
        <v>#REF!</v>
      </c>
      <c r="X25" s="1" t="e">
        <f t="shared" si="8"/>
        <v>#REF!</v>
      </c>
      <c r="Z25" t="e">
        <f t="shared" si="9"/>
        <v>#REF!</v>
      </c>
      <c r="AA25" t="e">
        <f t="shared" si="53"/>
        <v>#REF!</v>
      </c>
      <c r="AB25" t="e">
        <f t="shared" si="36"/>
        <v>#REF!</v>
      </c>
      <c r="AC25" t="e">
        <f t="shared" si="10"/>
        <v>#REF!</v>
      </c>
      <c r="AD25" t="e">
        <f t="shared" si="37"/>
        <v>#REF!</v>
      </c>
      <c r="AE25" s="1" t="e">
        <f t="shared" si="11"/>
        <v>#REF!</v>
      </c>
      <c r="AG25" t="e">
        <f t="shared" si="12"/>
        <v>#REF!</v>
      </c>
      <c r="AH25" t="e">
        <f t="shared" si="54"/>
        <v>#REF!</v>
      </c>
      <c r="AI25" t="e">
        <f t="shared" si="38"/>
        <v>#REF!</v>
      </c>
      <c r="AJ25" t="e">
        <f t="shared" si="13"/>
        <v>#REF!</v>
      </c>
      <c r="AK25" t="e">
        <f t="shared" si="39"/>
        <v>#REF!</v>
      </c>
      <c r="AL25" s="1" t="e">
        <f t="shared" si="14"/>
        <v>#REF!</v>
      </c>
      <c r="AN25" t="e">
        <f t="shared" si="15"/>
        <v>#REF!</v>
      </c>
      <c r="AO25" t="e">
        <f t="shared" si="55"/>
        <v>#REF!</v>
      </c>
      <c r="AP25" t="e">
        <f t="shared" si="40"/>
        <v>#REF!</v>
      </c>
      <c r="AQ25" t="e">
        <f t="shared" si="16"/>
        <v>#REF!</v>
      </c>
      <c r="AR25" t="e">
        <f t="shared" si="41"/>
        <v>#REF!</v>
      </c>
      <c r="AS25" s="1" t="e">
        <f t="shared" si="17"/>
        <v>#REF!</v>
      </c>
      <c r="AU25" t="e">
        <f t="shared" si="18"/>
        <v>#REF!</v>
      </c>
      <c r="AV25" t="e">
        <f t="shared" si="56"/>
        <v>#REF!</v>
      </c>
      <c r="AW25" t="e">
        <f t="shared" si="42"/>
        <v>#REF!</v>
      </c>
      <c r="AX25" t="e">
        <f t="shared" si="19"/>
        <v>#REF!</v>
      </c>
      <c r="AY25" t="e">
        <f t="shared" si="43"/>
        <v>#REF!</v>
      </c>
      <c r="AZ25" s="1" t="e">
        <f t="shared" si="20"/>
        <v>#REF!</v>
      </c>
      <c r="BB25" t="e">
        <f t="shared" si="21"/>
        <v>#REF!</v>
      </c>
      <c r="BC25" t="e">
        <f t="shared" si="57"/>
        <v>#REF!</v>
      </c>
      <c r="BD25" t="e">
        <f t="shared" si="44"/>
        <v>#REF!</v>
      </c>
      <c r="BE25" t="e">
        <f t="shared" si="22"/>
        <v>#REF!</v>
      </c>
      <c r="BF25" t="e">
        <f t="shared" si="45"/>
        <v>#REF!</v>
      </c>
      <c r="BG25" s="1" t="e">
        <f t="shared" si="23"/>
        <v>#REF!</v>
      </c>
      <c r="BI25" t="e">
        <f t="shared" si="24"/>
        <v>#REF!</v>
      </c>
      <c r="BJ25" t="e">
        <f t="shared" si="58"/>
        <v>#REF!</v>
      </c>
      <c r="BK25" t="e">
        <f t="shared" si="46"/>
        <v>#REF!</v>
      </c>
      <c r="BL25" t="e">
        <f t="shared" si="25"/>
        <v>#REF!</v>
      </c>
      <c r="BM25" t="e">
        <f t="shared" si="47"/>
        <v>#REF!</v>
      </c>
      <c r="BN25" s="1" t="e">
        <f t="shared" si="26"/>
        <v>#REF!</v>
      </c>
      <c r="BP25" t="e">
        <f t="shared" si="27"/>
        <v>#REF!</v>
      </c>
      <c r="BQ25" t="e">
        <f t="shared" si="59"/>
        <v>#REF!</v>
      </c>
      <c r="BR25" t="e">
        <f t="shared" si="48"/>
        <v>#REF!</v>
      </c>
      <c r="BS25" t="e">
        <f t="shared" si="28"/>
        <v>#REF!</v>
      </c>
      <c r="BT25" t="e">
        <f t="shared" si="49"/>
        <v>#REF!</v>
      </c>
      <c r="BU25" s="1" t="e">
        <f t="shared" si="29"/>
        <v>#REF!</v>
      </c>
    </row>
    <row r="26" spans="2:73" x14ac:dyDescent="0.35">
      <c r="B26" s="1">
        <f>Digitising!B26</f>
        <v>8.2999999999999901</v>
      </c>
      <c r="C26">
        <f>Digitising!J26</f>
        <v>1.8E-3</v>
      </c>
      <c r="D26">
        <f t="shared" si="30"/>
        <v>7.9999999999999993E-4</v>
      </c>
      <c r="E26" s="2">
        <f t="shared" si="31"/>
        <v>555.55555555555554</v>
      </c>
      <c r="F26">
        <f t="shared" si="0"/>
        <v>3.548133892335629E+21</v>
      </c>
      <c r="G26">
        <f t="shared" si="1"/>
        <v>2.838507113868503E+18</v>
      </c>
      <c r="H26">
        <f t="shared" si="50"/>
        <v>1.2483073810176154E+19</v>
      </c>
      <c r="I26" s="4">
        <f t="shared" si="2"/>
        <v>0.6406757876148329</v>
      </c>
      <c r="J26" s="4"/>
      <c r="L26" t="e">
        <f t="shared" si="3"/>
        <v>#REF!</v>
      </c>
      <c r="M26" t="e">
        <f t="shared" si="51"/>
        <v>#REF!</v>
      </c>
      <c r="N26" t="e">
        <f t="shared" si="32"/>
        <v>#REF!</v>
      </c>
      <c r="O26" t="e">
        <f t="shared" si="4"/>
        <v>#REF!</v>
      </c>
      <c r="P26" t="e">
        <f t="shared" si="33"/>
        <v>#REF!</v>
      </c>
      <c r="Q26" s="1" t="e">
        <f t="shared" si="5"/>
        <v>#REF!</v>
      </c>
      <c r="S26" t="e">
        <f t="shared" si="6"/>
        <v>#REF!</v>
      </c>
      <c r="T26" t="e">
        <f t="shared" si="52"/>
        <v>#REF!</v>
      </c>
      <c r="U26" t="e">
        <f t="shared" si="34"/>
        <v>#REF!</v>
      </c>
      <c r="V26" t="e">
        <f t="shared" si="7"/>
        <v>#REF!</v>
      </c>
      <c r="W26" t="e">
        <f t="shared" si="35"/>
        <v>#REF!</v>
      </c>
      <c r="X26" s="1" t="e">
        <f t="shared" si="8"/>
        <v>#REF!</v>
      </c>
      <c r="Z26" t="e">
        <f t="shared" si="9"/>
        <v>#REF!</v>
      </c>
      <c r="AA26" t="e">
        <f t="shared" si="53"/>
        <v>#REF!</v>
      </c>
      <c r="AB26" t="e">
        <f t="shared" si="36"/>
        <v>#REF!</v>
      </c>
      <c r="AC26" t="e">
        <f t="shared" si="10"/>
        <v>#REF!</v>
      </c>
      <c r="AD26" t="e">
        <f t="shared" si="37"/>
        <v>#REF!</v>
      </c>
      <c r="AE26" s="1" t="e">
        <f t="shared" si="11"/>
        <v>#REF!</v>
      </c>
      <c r="AG26" t="e">
        <f t="shared" si="12"/>
        <v>#REF!</v>
      </c>
      <c r="AH26" t="e">
        <f t="shared" si="54"/>
        <v>#REF!</v>
      </c>
      <c r="AI26" t="e">
        <f t="shared" si="38"/>
        <v>#REF!</v>
      </c>
      <c r="AJ26" t="e">
        <f t="shared" si="13"/>
        <v>#REF!</v>
      </c>
      <c r="AK26" t="e">
        <f t="shared" si="39"/>
        <v>#REF!</v>
      </c>
      <c r="AL26" s="1" t="e">
        <f t="shared" si="14"/>
        <v>#REF!</v>
      </c>
      <c r="AN26" t="e">
        <f t="shared" si="15"/>
        <v>#REF!</v>
      </c>
      <c r="AO26" t="e">
        <f t="shared" si="55"/>
        <v>#REF!</v>
      </c>
      <c r="AP26" t="e">
        <f t="shared" si="40"/>
        <v>#REF!</v>
      </c>
      <c r="AQ26" t="e">
        <f t="shared" si="16"/>
        <v>#REF!</v>
      </c>
      <c r="AR26" t="e">
        <f t="shared" si="41"/>
        <v>#REF!</v>
      </c>
      <c r="AS26" s="1" t="e">
        <f t="shared" si="17"/>
        <v>#REF!</v>
      </c>
      <c r="AU26" t="e">
        <f t="shared" si="18"/>
        <v>#REF!</v>
      </c>
      <c r="AV26" t="e">
        <f t="shared" si="56"/>
        <v>#REF!</v>
      </c>
      <c r="AW26" t="e">
        <f t="shared" si="42"/>
        <v>#REF!</v>
      </c>
      <c r="AX26" t="e">
        <f t="shared" si="19"/>
        <v>#REF!</v>
      </c>
      <c r="AY26" t="e">
        <f t="shared" si="43"/>
        <v>#REF!</v>
      </c>
      <c r="AZ26" s="1" t="e">
        <f t="shared" si="20"/>
        <v>#REF!</v>
      </c>
      <c r="BB26" t="e">
        <f t="shared" si="21"/>
        <v>#REF!</v>
      </c>
      <c r="BC26" t="e">
        <f t="shared" si="57"/>
        <v>#REF!</v>
      </c>
      <c r="BD26" t="e">
        <f t="shared" si="44"/>
        <v>#REF!</v>
      </c>
      <c r="BE26" t="e">
        <f t="shared" si="22"/>
        <v>#REF!</v>
      </c>
      <c r="BF26" t="e">
        <f t="shared" si="45"/>
        <v>#REF!</v>
      </c>
      <c r="BG26" s="1" t="e">
        <f t="shared" si="23"/>
        <v>#REF!</v>
      </c>
      <c r="BI26" t="e">
        <f t="shared" si="24"/>
        <v>#REF!</v>
      </c>
      <c r="BJ26" t="e">
        <f t="shared" si="58"/>
        <v>#REF!</v>
      </c>
      <c r="BK26" t="e">
        <f t="shared" si="46"/>
        <v>#REF!</v>
      </c>
      <c r="BL26" t="e">
        <f t="shared" si="25"/>
        <v>#REF!</v>
      </c>
      <c r="BM26" t="e">
        <f t="shared" si="47"/>
        <v>#REF!</v>
      </c>
      <c r="BN26" s="1" t="e">
        <f t="shared" si="26"/>
        <v>#REF!</v>
      </c>
      <c r="BP26" t="e">
        <f t="shared" si="27"/>
        <v>#REF!</v>
      </c>
      <c r="BQ26" t="e">
        <f t="shared" si="59"/>
        <v>#REF!</v>
      </c>
      <c r="BR26" t="e">
        <f t="shared" si="48"/>
        <v>#REF!</v>
      </c>
      <c r="BS26" t="e">
        <f t="shared" si="28"/>
        <v>#REF!</v>
      </c>
      <c r="BT26" t="e">
        <f t="shared" si="49"/>
        <v>#REF!</v>
      </c>
      <c r="BU26" s="1" t="e">
        <f t="shared" si="29"/>
        <v>#REF!</v>
      </c>
    </row>
    <row r="27" spans="2:73" x14ac:dyDescent="0.35">
      <c r="B27" s="1">
        <f>Digitising!B27</f>
        <v>8.3999999999999897</v>
      </c>
      <c r="C27">
        <f>Digitising!J27</f>
        <v>1E-3</v>
      </c>
      <c r="D27">
        <f t="shared" si="30"/>
        <v>4.8000000000000007E-4</v>
      </c>
      <c r="E27" s="2">
        <f t="shared" si="31"/>
        <v>1000</v>
      </c>
      <c r="F27">
        <f t="shared" si="0"/>
        <v>5.0118723362725382E+21</v>
      </c>
      <c r="G27">
        <f t="shared" si="1"/>
        <v>2.4056987214108186E+18</v>
      </c>
      <c r="H27">
        <f t="shared" si="50"/>
        <v>1.4888772531586972E+19</v>
      </c>
      <c r="I27" s="4">
        <f t="shared" si="2"/>
        <v>0.76414481027233194</v>
      </c>
      <c r="J27" s="4"/>
      <c r="L27" t="e">
        <f t="shared" si="3"/>
        <v>#REF!</v>
      </c>
      <c r="M27" t="e">
        <f t="shared" si="51"/>
        <v>#REF!</v>
      </c>
      <c r="N27" t="e">
        <f t="shared" si="32"/>
        <v>#REF!</v>
      </c>
      <c r="O27" t="e">
        <f t="shared" si="4"/>
        <v>#REF!</v>
      </c>
      <c r="P27" t="e">
        <f t="shared" si="33"/>
        <v>#REF!</v>
      </c>
      <c r="Q27" s="1" t="e">
        <f t="shared" si="5"/>
        <v>#REF!</v>
      </c>
      <c r="S27" t="e">
        <f t="shared" si="6"/>
        <v>#REF!</v>
      </c>
      <c r="T27" t="e">
        <f t="shared" si="52"/>
        <v>#REF!</v>
      </c>
      <c r="U27" t="e">
        <f t="shared" si="34"/>
        <v>#REF!</v>
      </c>
      <c r="V27" t="e">
        <f t="shared" si="7"/>
        <v>#REF!</v>
      </c>
      <c r="W27" t="e">
        <f t="shared" si="35"/>
        <v>#REF!</v>
      </c>
      <c r="X27" s="1" t="e">
        <f t="shared" si="8"/>
        <v>#REF!</v>
      </c>
      <c r="Z27" t="e">
        <f t="shared" si="9"/>
        <v>#REF!</v>
      </c>
      <c r="AA27" t="e">
        <f t="shared" si="53"/>
        <v>#REF!</v>
      </c>
      <c r="AB27" t="e">
        <f t="shared" si="36"/>
        <v>#REF!</v>
      </c>
      <c r="AC27" t="e">
        <f t="shared" si="10"/>
        <v>#REF!</v>
      </c>
      <c r="AD27" t="e">
        <f t="shared" si="37"/>
        <v>#REF!</v>
      </c>
      <c r="AE27" s="1" t="e">
        <f t="shared" si="11"/>
        <v>#REF!</v>
      </c>
      <c r="AG27" t="e">
        <f t="shared" si="12"/>
        <v>#REF!</v>
      </c>
      <c r="AH27" t="e">
        <f t="shared" si="54"/>
        <v>#REF!</v>
      </c>
      <c r="AI27" t="e">
        <f t="shared" si="38"/>
        <v>#REF!</v>
      </c>
      <c r="AJ27" t="e">
        <f t="shared" si="13"/>
        <v>#REF!</v>
      </c>
      <c r="AK27" t="e">
        <f t="shared" si="39"/>
        <v>#REF!</v>
      </c>
      <c r="AL27" s="1" t="e">
        <f t="shared" si="14"/>
        <v>#REF!</v>
      </c>
      <c r="AN27" t="e">
        <f t="shared" si="15"/>
        <v>#REF!</v>
      </c>
      <c r="AO27" t="e">
        <f t="shared" si="55"/>
        <v>#REF!</v>
      </c>
      <c r="AP27" t="e">
        <f t="shared" si="40"/>
        <v>#REF!</v>
      </c>
      <c r="AQ27" t="e">
        <f t="shared" si="16"/>
        <v>#REF!</v>
      </c>
      <c r="AR27" t="e">
        <f t="shared" si="41"/>
        <v>#REF!</v>
      </c>
      <c r="AS27" s="1" t="e">
        <f t="shared" si="17"/>
        <v>#REF!</v>
      </c>
      <c r="AU27" t="e">
        <f t="shared" si="18"/>
        <v>#REF!</v>
      </c>
      <c r="AV27" t="e">
        <f t="shared" si="56"/>
        <v>#REF!</v>
      </c>
      <c r="AW27" t="e">
        <f t="shared" si="42"/>
        <v>#REF!</v>
      </c>
      <c r="AX27" t="e">
        <f t="shared" si="19"/>
        <v>#REF!</v>
      </c>
      <c r="AY27" t="e">
        <f t="shared" si="43"/>
        <v>#REF!</v>
      </c>
      <c r="AZ27" s="1" t="e">
        <f t="shared" si="20"/>
        <v>#REF!</v>
      </c>
      <c r="BB27" t="e">
        <f t="shared" si="21"/>
        <v>#REF!</v>
      </c>
      <c r="BC27" t="e">
        <f t="shared" si="57"/>
        <v>#REF!</v>
      </c>
      <c r="BD27" t="e">
        <f t="shared" si="44"/>
        <v>#REF!</v>
      </c>
      <c r="BE27" t="e">
        <f t="shared" si="22"/>
        <v>#REF!</v>
      </c>
      <c r="BF27" t="e">
        <f t="shared" si="45"/>
        <v>#REF!</v>
      </c>
      <c r="BG27" s="1" t="e">
        <f t="shared" si="23"/>
        <v>#REF!</v>
      </c>
      <c r="BI27" t="e">
        <f t="shared" si="24"/>
        <v>#REF!</v>
      </c>
      <c r="BJ27" t="e">
        <f t="shared" si="58"/>
        <v>#REF!</v>
      </c>
      <c r="BK27" t="e">
        <f t="shared" si="46"/>
        <v>#REF!</v>
      </c>
      <c r="BL27" t="e">
        <f t="shared" si="25"/>
        <v>#REF!</v>
      </c>
      <c r="BM27" t="e">
        <f t="shared" si="47"/>
        <v>#REF!</v>
      </c>
      <c r="BN27" s="1" t="e">
        <f t="shared" si="26"/>
        <v>#REF!</v>
      </c>
      <c r="BP27" t="e">
        <f t="shared" si="27"/>
        <v>#REF!</v>
      </c>
      <c r="BQ27" t="e">
        <f t="shared" si="59"/>
        <v>#REF!</v>
      </c>
      <c r="BR27" t="e">
        <f t="shared" si="48"/>
        <v>#REF!</v>
      </c>
      <c r="BS27" t="e">
        <f t="shared" si="28"/>
        <v>#REF!</v>
      </c>
      <c r="BT27" t="e">
        <f t="shared" si="49"/>
        <v>#REF!</v>
      </c>
      <c r="BU27" s="1" t="e">
        <f t="shared" si="29"/>
        <v>#REF!</v>
      </c>
    </row>
    <row r="28" spans="2:73" x14ac:dyDescent="0.35">
      <c r="B28" s="1">
        <f>Digitising!B28</f>
        <v>8.4999999999999893</v>
      </c>
      <c r="C28">
        <f>Digitising!J28</f>
        <v>5.1999999999999995E-4</v>
      </c>
      <c r="D28">
        <f t="shared" si="30"/>
        <v>3.1999999999999997E-4</v>
      </c>
      <c r="E28" s="2">
        <f t="shared" si="31"/>
        <v>1923.0769230769233</v>
      </c>
      <c r="F28">
        <f t="shared" si="0"/>
        <v>7.0794578438411591E+21</v>
      </c>
      <c r="G28">
        <f t="shared" si="1"/>
        <v>2.2654265100291707E+18</v>
      </c>
      <c r="H28">
        <f t="shared" si="50"/>
        <v>1.7154199041616142E+19</v>
      </c>
      <c r="I28" s="4">
        <f t="shared" si="2"/>
        <v>0.88041456367339588</v>
      </c>
      <c r="J28" s="4"/>
      <c r="L28" t="e">
        <f t="shared" si="3"/>
        <v>#REF!</v>
      </c>
      <c r="M28" t="e">
        <f t="shared" si="51"/>
        <v>#REF!</v>
      </c>
      <c r="N28" t="e">
        <f t="shared" si="32"/>
        <v>#REF!</v>
      </c>
      <c r="O28" t="e">
        <f>N28+O29</f>
        <v>#REF!</v>
      </c>
      <c r="P28" t="e">
        <f t="shared" si="33"/>
        <v>#REF!</v>
      </c>
      <c r="Q28" s="1" t="e">
        <f t="shared" si="5"/>
        <v>#REF!</v>
      </c>
      <c r="S28" t="e">
        <f t="shared" si="6"/>
        <v>#REF!</v>
      </c>
      <c r="T28" t="e">
        <f t="shared" si="52"/>
        <v>#REF!</v>
      </c>
      <c r="U28" t="e">
        <f t="shared" si="34"/>
        <v>#REF!</v>
      </c>
      <c r="V28" t="e">
        <f>U28+V29</f>
        <v>#REF!</v>
      </c>
      <c r="W28" t="e">
        <f t="shared" si="35"/>
        <v>#REF!</v>
      </c>
      <c r="X28" s="1" t="e">
        <f t="shared" si="8"/>
        <v>#REF!</v>
      </c>
      <c r="Z28" t="e">
        <f t="shared" si="9"/>
        <v>#REF!</v>
      </c>
      <c r="AA28" t="e">
        <f t="shared" si="53"/>
        <v>#REF!</v>
      </c>
      <c r="AB28" t="e">
        <f t="shared" si="36"/>
        <v>#REF!</v>
      </c>
      <c r="AC28" t="e">
        <f>AB28+AC29</f>
        <v>#REF!</v>
      </c>
      <c r="AD28" t="e">
        <f t="shared" si="37"/>
        <v>#REF!</v>
      </c>
      <c r="AE28" s="1" t="e">
        <f t="shared" si="11"/>
        <v>#REF!</v>
      </c>
      <c r="AG28" t="e">
        <f t="shared" si="12"/>
        <v>#REF!</v>
      </c>
      <c r="AH28" t="e">
        <f t="shared" si="54"/>
        <v>#REF!</v>
      </c>
      <c r="AI28" t="e">
        <f t="shared" si="38"/>
        <v>#REF!</v>
      </c>
      <c r="AJ28" t="e">
        <f>AI28+AJ29</f>
        <v>#REF!</v>
      </c>
      <c r="AK28" t="e">
        <f t="shared" si="39"/>
        <v>#REF!</v>
      </c>
      <c r="AL28" s="1" t="e">
        <f t="shared" si="14"/>
        <v>#REF!</v>
      </c>
      <c r="AN28" t="e">
        <f t="shared" si="15"/>
        <v>#REF!</v>
      </c>
      <c r="AO28" t="e">
        <f t="shared" si="55"/>
        <v>#REF!</v>
      </c>
      <c r="AP28" t="e">
        <f t="shared" si="40"/>
        <v>#REF!</v>
      </c>
      <c r="AQ28" t="e">
        <f>AP28+AQ29</f>
        <v>#REF!</v>
      </c>
      <c r="AR28" t="e">
        <f t="shared" si="41"/>
        <v>#REF!</v>
      </c>
      <c r="AS28" s="1" t="e">
        <f t="shared" si="17"/>
        <v>#REF!</v>
      </c>
      <c r="AU28" t="e">
        <f t="shared" si="18"/>
        <v>#REF!</v>
      </c>
      <c r="AV28" t="e">
        <f t="shared" si="56"/>
        <v>#REF!</v>
      </c>
      <c r="AW28" t="e">
        <f t="shared" si="42"/>
        <v>#REF!</v>
      </c>
      <c r="AX28" t="e">
        <f>AW28+AX29</f>
        <v>#REF!</v>
      </c>
      <c r="AY28" t="e">
        <f t="shared" si="43"/>
        <v>#REF!</v>
      </c>
      <c r="AZ28" s="1" t="e">
        <f t="shared" si="20"/>
        <v>#REF!</v>
      </c>
      <c r="BB28" t="e">
        <f t="shared" si="21"/>
        <v>#REF!</v>
      </c>
      <c r="BC28" t="e">
        <f t="shared" si="57"/>
        <v>#REF!</v>
      </c>
      <c r="BD28" t="e">
        <f t="shared" si="44"/>
        <v>#REF!</v>
      </c>
      <c r="BE28" t="e">
        <f>BD28+BE29</f>
        <v>#REF!</v>
      </c>
      <c r="BF28" t="e">
        <f t="shared" si="45"/>
        <v>#REF!</v>
      </c>
      <c r="BG28" s="1" t="e">
        <f t="shared" si="23"/>
        <v>#REF!</v>
      </c>
      <c r="BI28" t="e">
        <f t="shared" si="24"/>
        <v>#REF!</v>
      </c>
      <c r="BJ28" t="e">
        <f t="shared" si="58"/>
        <v>#REF!</v>
      </c>
      <c r="BK28" t="e">
        <f t="shared" si="46"/>
        <v>#REF!</v>
      </c>
      <c r="BL28" t="e">
        <f>BK28+BL29</f>
        <v>#REF!</v>
      </c>
      <c r="BM28" t="e">
        <f t="shared" si="47"/>
        <v>#REF!</v>
      </c>
      <c r="BN28" s="1" t="e">
        <f t="shared" si="26"/>
        <v>#REF!</v>
      </c>
      <c r="BP28" t="e">
        <f t="shared" si="27"/>
        <v>#REF!</v>
      </c>
      <c r="BQ28" t="e">
        <f t="shared" si="59"/>
        <v>#REF!</v>
      </c>
      <c r="BR28" t="e">
        <f t="shared" si="48"/>
        <v>#REF!</v>
      </c>
      <c r="BS28" t="e">
        <f>BR28+BS29</f>
        <v>#REF!</v>
      </c>
      <c r="BT28" t="e">
        <f t="shared" si="49"/>
        <v>#REF!</v>
      </c>
      <c r="BU28" s="1" t="e">
        <f t="shared" si="29"/>
        <v>#REF!</v>
      </c>
    </row>
    <row r="29" spans="2:73" x14ac:dyDescent="0.35">
      <c r="B29" s="1">
        <f>Digitising!B29</f>
        <v>8.5999999999999908</v>
      </c>
      <c r="C29">
        <f>Digitising!J29</f>
        <v>2.0000000000000001E-4</v>
      </c>
      <c r="D29">
        <f t="shared" si="30"/>
        <v>1.2E-4</v>
      </c>
      <c r="E29" s="2">
        <f t="shared" si="31"/>
        <v>5000</v>
      </c>
      <c r="F29">
        <f t="shared" si="0"/>
        <v>9.9999999999997462E+21</v>
      </c>
      <c r="G29">
        <f t="shared" si="1"/>
        <v>1.1999999999999695E+18</v>
      </c>
      <c r="H29">
        <f t="shared" si="50"/>
        <v>1.8354199041616112E+19</v>
      </c>
      <c r="I29" s="4">
        <f t="shared" si="2"/>
        <v>0.94200283566703324</v>
      </c>
      <c r="J29" s="4"/>
      <c r="L29" t="e">
        <f t="shared" si="3"/>
        <v>#REF!</v>
      </c>
      <c r="M29" t="e">
        <f t="shared" si="51"/>
        <v>#REF!</v>
      </c>
      <c r="N29" t="e">
        <f t="shared" si="32"/>
        <v>#REF!</v>
      </c>
      <c r="O29" t="e">
        <f>N29+O30</f>
        <v>#REF!</v>
      </c>
      <c r="P29" t="e">
        <f t="shared" si="33"/>
        <v>#REF!</v>
      </c>
      <c r="Q29" s="1" t="e">
        <f t="shared" si="5"/>
        <v>#REF!</v>
      </c>
      <c r="S29" t="e">
        <f t="shared" si="6"/>
        <v>#REF!</v>
      </c>
      <c r="T29" t="e">
        <f t="shared" si="52"/>
        <v>#REF!</v>
      </c>
      <c r="U29" t="e">
        <f t="shared" si="34"/>
        <v>#REF!</v>
      </c>
      <c r="V29" t="e">
        <f>U29+V30</f>
        <v>#REF!</v>
      </c>
      <c r="W29" t="e">
        <f t="shared" si="35"/>
        <v>#REF!</v>
      </c>
      <c r="X29" s="1" t="e">
        <f t="shared" si="8"/>
        <v>#REF!</v>
      </c>
      <c r="Z29" t="e">
        <f t="shared" si="9"/>
        <v>#REF!</v>
      </c>
      <c r="AA29" t="e">
        <f t="shared" si="53"/>
        <v>#REF!</v>
      </c>
      <c r="AB29" t="e">
        <f t="shared" si="36"/>
        <v>#REF!</v>
      </c>
      <c r="AC29" t="e">
        <f>AB29+AC30</f>
        <v>#REF!</v>
      </c>
      <c r="AD29" t="e">
        <f t="shared" si="37"/>
        <v>#REF!</v>
      </c>
      <c r="AE29" s="1" t="e">
        <f t="shared" si="11"/>
        <v>#REF!</v>
      </c>
      <c r="AG29" t="e">
        <f t="shared" si="12"/>
        <v>#REF!</v>
      </c>
      <c r="AH29" t="e">
        <f t="shared" si="54"/>
        <v>#REF!</v>
      </c>
      <c r="AI29" t="e">
        <f t="shared" si="38"/>
        <v>#REF!</v>
      </c>
      <c r="AJ29" t="e">
        <f>AI29+AJ30</f>
        <v>#REF!</v>
      </c>
      <c r="AK29" t="e">
        <f t="shared" si="39"/>
        <v>#REF!</v>
      </c>
      <c r="AL29" s="1" t="e">
        <f t="shared" si="14"/>
        <v>#REF!</v>
      </c>
      <c r="AN29" t="e">
        <f t="shared" si="15"/>
        <v>#REF!</v>
      </c>
      <c r="AO29" t="e">
        <f t="shared" si="55"/>
        <v>#REF!</v>
      </c>
      <c r="AP29" t="e">
        <f t="shared" si="40"/>
        <v>#REF!</v>
      </c>
      <c r="AQ29" t="e">
        <f>AP29+AQ30</f>
        <v>#REF!</v>
      </c>
      <c r="AR29" t="e">
        <f t="shared" si="41"/>
        <v>#REF!</v>
      </c>
      <c r="AS29" s="1" t="e">
        <f t="shared" si="17"/>
        <v>#REF!</v>
      </c>
      <c r="AU29" t="e">
        <f t="shared" si="18"/>
        <v>#REF!</v>
      </c>
      <c r="AV29" t="e">
        <f t="shared" si="56"/>
        <v>#REF!</v>
      </c>
      <c r="AW29" t="e">
        <f t="shared" si="42"/>
        <v>#REF!</v>
      </c>
      <c r="AX29" t="e">
        <f>AW29+AX30</f>
        <v>#REF!</v>
      </c>
      <c r="AY29" t="e">
        <f t="shared" si="43"/>
        <v>#REF!</v>
      </c>
      <c r="AZ29" s="1" t="e">
        <f t="shared" si="20"/>
        <v>#REF!</v>
      </c>
      <c r="BB29" t="e">
        <f t="shared" si="21"/>
        <v>#REF!</v>
      </c>
      <c r="BC29" t="e">
        <f t="shared" si="57"/>
        <v>#REF!</v>
      </c>
      <c r="BD29" t="e">
        <f t="shared" si="44"/>
        <v>#REF!</v>
      </c>
      <c r="BE29" t="e">
        <f>BD29+BE30</f>
        <v>#REF!</v>
      </c>
      <c r="BF29" t="e">
        <f t="shared" si="45"/>
        <v>#REF!</v>
      </c>
      <c r="BG29" s="1" t="e">
        <f t="shared" si="23"/>
        <v>#REF!</v>
      </c>
      <c r="BI29" t="e">
        <f t="shared" si="24"/>
        <v>#REF!</v>
      </c>
      <c r="BJ29" t="e">
        <f t="shared" si="58"/>
        <v>#REF!</v>
      </c>
      <c r="BK29" t="e">
        <f t="shared" si="46"/>
        <v>#REF!</v>
      </c>
      <c r="BL29" t="e">
        <f>BK29+BL30</f>
        <v>#REF!</v>
      </c>
      <c r="BM29" t="e">
        <f t="shared" si="47"/>
        <v>#REF!</v>
      </c>
      <c r="BN29" s="1" t="e">
        <f t="shared" si="26"/>
        <v>#REF!</v>
      </c>
      <c r="BP29" t="e">
        <f t="shared" si="27"/>
        <v>#REF!</v>
      </c>
      <c r="BQ29" t="e">
        <f t="shared" si="59"/>
        <v>#REF!</v>
      </c>
      <c r="BR29" t="e">
        <f t="shared" si="48"/>
        <v>#REF!</v>
      </c>
      <c r="BS29" t="e">
        <f>BR29+BS30</f>
        <v>#REF!</v>
      </c>
      <c r="BT29" t="e">
        <f t="shared" si="49"/>
        <v>#REF!</v>
      </c>
      <c r="BU29" s="1" t="e">
        <f t="shared" si="29"/>
        <v>#REF!</v>
      </c>
    </row>
    <row r="30" spans="2:73" x14ac:dyDescent="0.35">
      <c r="B30" s="1">
        <f>Digitising!B30</f>
        <v>8.6999999999999904</v>
      </c>
      <c r="C30">
        <f>Digitising!J30</f>
        <v>8.0000000000000007E-5</v>
      </c>
      <c r="D30">
        <f t="shared" si="30"/>
        <v>8.0000000000000007E-5</v>
      </c>
      <c r="E30" s="2">
        <f t="shared" si="31"/>
        <v>12499.999999999998</v>
      </c>
      <c r="F30">
        <f t="shared" si="0"/>
        <v>1.4125375446227064E+22</v>
      </c>
      <c r="G30">
        <f t="shared" si="1"/>
        <v>1.1300300356981652E+18</v>
      </c>
      <c r="H30">
        <f t="shared" si="50"/>
        <v>1.9484229077314277E+19</v>
      </c>
      <c r="I30" s="4">
        <f t="shared" si="2"/>
        <v>1</v>
      </c>
      <c r="J30" s="4"/>
      <c r="L30" t="e">
        <f t="shared" si="3"/>
        <v>#REF!</v>
      </c>
      <c r="M30" t="e">
        <f t="shared" si="51"/>
        <v>#REF!</v>
      </c>
      <c r="N30" t="e">
        <f t="shared" si="32"/>
        <v>#REF!</v>
      </c>
      <c r="O30" t="e">
        <f>N30</f>
        <v>#REF!</v>
      </c>
      <c r="P30" t="e">
        <f t="shared" si="33"/>
        <v>#REF!</v>
      </c>
      <c r="Q30" s="1" t="e">
        <f t="shared" si="5"/>
        <v>#REF!</v>
      </c>
      <c r="S30" t="e">
        <f t="shared" si="6"/>
        <v>#REF!</v>
      </c>
      <c r="T30" t="e">
        <f t="shared" si="52"/>
        <v>#REF!</v>
      </c>
      <c r="U30" t="e">
        <f t="shared" si="34"/>
        <v>#REF!</v>
      </c>
      <c r="V30" t="e">
        <f>U30</f>
        <v>#REF!</v>
      </c>
      <c r="W30" t="e">
        <f t="shared" si="35"/>
        <v>#REF!</v>
      </c>
      <c r="X30" s="1" t="e">
        <f t="shared" si="8"/>
        <v>#REF!</v>
      </c>
      <c r="Z30" t="e">
        <f t="shared" si="9"/>
        <v>#REF!</v>
      </c>
      <c r="AA30" t="e">
        <f t="shared" si="53"/>
        <v>#REF!</v>
      </c>
      <c r="AB30" t="e">
        <f t="shared" si="36"/>
        <v>#REF!</v>
      </c>
      <c r="AC30" t="e">
        <f>AB30</f>
        <v>#REF!</v>
      </c>
      <c r="AD30" t="e">
        <f t="shared" si="37"/>
        <v>#REF!</v>
      </c>
      <c r="AE30" s="1" t="e">
        <f t="shared" si="11"/>
        <v>#REF!</v>
      </c>
      <c r="AG30" t="e">
        <f t="shared" si="12"/>
        <v>#REF!</v>
      </c>
      <c r="AH30" t="e">
        <f t="shared" si="54"/>
        <v>#REF!</v>
      </c>
      <c r="AI30" t="e">
        <f t="shared" si="38"/>
        <v>#REF!</v>
      </c>
      <c r="AJ30" t="e">
        <f>AI30</f>
        <v>#REF!</v>
      </c>
      <c r="AK30" t="e">
        <f t="shared" si="39"/>
        <v>#REF!</v>
      </c>
      <c r="AL30" s="1" t="e">
        <f t="shared" si="14"/>
        <v>#REF!</v>
      </c>
      <c r="AN30" t="e">
        <f t="shared" si="15"/>
        <v>#REF!</v>
      </c>
      <c r="AO30" t="e">
        <f t="shared" si="55"/>
        <v>#REF!</v>
      </c>
      <c r="AP30" t="e">
        <f t="shared" si="40"/>
        <v>#REF!</v>
      </c>
      <c r="AQ30" t="e">
        <f>AP30</f>
        <v>#REF!</v>
      </c>
      <c r="AR30" t="e">
        <f t="shared" si="41"/>
        <v>#REF!</v>
      </c>
      <c r="AS30" s="1" t="e">
        <f t="shared" si="17"/>
        <v>#REF!</v>
      </c>
      <c r="AU30" t="e">
        <f t="shared" si="18"/>
        <v>#REF!</v>
      </c>
      <c r="AV30" t="e">
        <f t="shared" si="56"/>
        <v>#REF!</v>
      </c>
      <c r="AW30" t="e">
        <f t="shared" si="42"/>
        <v>#REF!</v>
      </c>
      <c r="AX30" t="e">
        <f>AW30</f>
        <v>#REF!</v>
      </c>
      <c r="AY30" t="e">
        <f t="shared" si="43"/>
        <v>#REF!</v>
      </c>
      <c r="AZ30" s="1" t="e">
        <f t="shared" si="20"/>
        <v>#REF!</v>
      </c>
      <c r="BB30" t="e">
        <f t="shared" si="21"/>
        <v>#REF!</v>
      </c>
      <c r="BC30" t="e">
        <f t="shared" si="57"/>
        <v>#REF!</v>
      </c>
      <c r="BD30" t="e">
        <f t="shared" si="44"/>
        <v>#REF!</v>
      </c>
      <c r="BE30" t="e">
        <f>BD30</f>
        <v>#REF!</v>
      </c>
      <c r="BF30" t="e">
        <f t="shared" si="45"/>
        <v>#REF!</v>
      </c>
      <c r="BG30" s="1" t="e">
        <f t="shared" si="23"/>
        <v>#REF!</v>
      </c>
      <c r="BI30" t="e">
        <f t="shared" si="24"/>
        <v>#REF!</v>
      </c>
      <c r="BJ30" t="e">
        <f t="shared" si="58"/>
        <v>#REF!</v>
      </c>
      <c r="BK30" t="e">
        <f t="shared" si="46"/>
        <v>#REF!</v>
      </c>
      <c r="BL30" t="e">
        <f>BK30</f>
        <v>#REF!</v>
      </c>
      <c r="BM30" t="e">
        <f t="shared" si="47"/>
        <v>#REF!</v>
      </c>
      <c r="BN30" s="1" t="e">
        <f t="shared" si="26"/>
        <v>#REF!</v>
      </c>
      <c r="BP30" t="e">
        <f t="shared" si="27"/>
        <v>#REF!</v>
      </c>
      <c r="BQ30" t="e">
        <f t="shared" si="59"/>
        <v>#REF!</v>
      </c>
      <c r="BR30" t="e">
        <f t="shared" si="48"/>
        <v>#REF!</v>
      </c>
      <c r="BS30" t="e">
        <f>BR30</f>
        <v>#REF!</v>
      </c>
      <c r="BT30" t="e">
        <f t="shared" si="49"/>
        <v>#REF!</v>
      </c>
      <c r="BU30" s="1" t="e">
        <f t="shared" si="29"/>
        <v>#REF!</v>
      </c>
    </row>
    <row r="35" spans="3:9" x14ac:dyDescent="0.35">
      <c r="C35" s="3" t="s">
        <v>49</v>
      </c>
      <c r="D35" t="s">
        <v>50</v>
      </c>
      <c r="E35" t="s">
        <v>51</v>
      </c>
      <c r="G35" t="s">
        <v>52</v>
      </c>
    </row>
    <row r="36" spans="3:9" x14ac:dyDescent="0.35">
      <c r="C36" t="str">
        <f>'Rate and area inputs'!AB2</f>
        <v>ESR-U+A-U</v>
      </c>
      <c r="D36" t="e">
        <f>'Rate and area inputs'!#REF!</f>
        <v>#REF!</v>
      </c>
      <c r="E36" t="e">
        <f>'Rate and area inputs'!#REF!</f>
        <v>#REF!</v>
      </c>
      <c r="G36" s="11" t="e">
        <f>D36/H$30</f>
        <v>#REF!</v>
      </c>
      <c r="H36" t="e">
        <f>E36*G36</f>
        <v>#REF!</v>
      </c>
    </row>
    <row r="37" spans="3:9" x14ac:dyDescent="0.35">
      <c r="C37" t="str">
        <f>'Rate and area inputs'!AD2</f>
        <v>ESR-U+A-P</v>
      </c>
      <c r="D37" t="e">
        <f>'Rate and area inputs'!#REF!</f>
        <v>#REF!</v>
      </c>
      <c r="E37" t="e">
        <f>'Rate and area inputs'!#REF!</f>
        <v>#REF!</v>
      </c>
      <c r="G37" s="11" t="e">
        <f t="shared" ref="G37:G44" si="60">D37/H$30</f>
        <v>#REF!</v>
      </c>
      <c r="H37" t="e">
        <f t="shared" ref="H37:H44" si="61">E37*G37</f>
        <v>#REF!</v>
      </c>
    </row>
    <row r="38" spans="3:9" x14ac:dyDescent="0.35">
      <c r="C38" t="str">
        <f>'Rate and area inputs'!AF2</f>
        <v>ESR-U+A-L</v>
      </c>
      <c r="D38" t="e">
        <f>'Rate and area inputs'!#REF!</f>
        <v>#REF!</v>
      </c>
      <c r="E38" t="e">
        <f>'Rate and area inputs'!#REF!</f>
        <v>#REF!</v>
      </c>
      <c r="G38" s="11" t="e">
        <f t="shared" si="60"/>
        <v>#REF!</v>
      </c>
      <c r="H38" t="e">
        <f t="shared" si="61"/>
        <v>#REF!</v>
      </c>
    </row>
    <row r="39" spans="3:9" x14ac:dyDescent="0.35">
      <c r="C39" t="str">
        <f>'Rate and area inputs'!AH2</f>
        <v>ESR-P+A-U</v>
      </c>
      <c r="D39" t="e">
        <f>'Rate and area inputs'!#REF!</f>
        <v>#REF!</v>
      </c>
      <c r="E39" t="e">
        <f>'Rate and area inputs'!#REF!</f>
        <v>#REF!</v>
      </c>
      <c r="G39" s="11" t="e">
        <f t="shared" si="60"/>
        <v>#REF!</v>
      </c>
      <c r="H39" t="e">
        <f t="shared" si="61"/>
        <v>#REF!</v>
      </c>
    </row>
    <row r="40" spans="3:9" x14ac:dyDescent="0.35">
      <c r="C40" t="str">
        <f>'Rate and area inputs'!AJ2</f>
        <v>ESR-P+A-P</v>
      </c>
      <c r="D40" t="e">
        <f>'Rate and area inputs'!#REF!</f>
        <v>#REF!</v>
      </c>
      <c r="E40" t="e">
        <f>'Rate and area inputs'!#REF!</f>
        <v>#REF!</v>
      </c>
      <c r="G40" s="11" t="e">
        <f t="shared" si="60"/>
        <v>#REF!</v>
      </c>
      <c r="H40" t="e">
        <f t="shared" si="61"/>
        <v>#REF!</v>
      </c>
    </row>
    <row r="41" spans="3:9" x14ac:dyDescent="0.35">
      <c r="C41" t="str">
        <f>'Rate and area inputs'!AL2</f>
        <v>ESR-P+A-L</v>
      </c>
      <c r="D41" t="e">
        <f>'Rate and area inputs'!#REF!</f>
        <v>#REF!</v>
      </c>
      <c r="E41" t="e">
        <f>'Rate and area inputs'!#REF!</f>
        <v>#REF!</v>
      </c>
      <c r="G41" s="11" t="e">
        <f t="shared" si="60"/>
        <v>#REF!</v>
      </c>
      <c r="H41" t="e">
        <f t="shared" si="61"/>
        <v>#REF!</v>
      </c>
    </row>
    <row r="42" spans="3:9" x14ac:dyDescent="0.35">
      <c r="C42" t="str">
        <f>'Rate and area inputs'!AN2</f>
        <v>ESR-L+A-U</v>
      </c>
      <c r="D42" t="e">
        <f>'Rate and area inputs'!#REF!</f>
        <v>#REF!</v>
      </c>
      <c r="E42" t="e">
        <f>'Rate and area inputs'!#REF!</f>
        <v>#REF!</v>
      </c>
      <c r="G42" s="11" t="e">
        <f t="shared" si="60"/>
        <v>#REF!</v>
      </c>
      <c r="H42" t="e">
        <f t="shared" si="61"/>
        <v>#REF!</v>
      </c>
    </row>
    <row r="43" spans="3:9" x14ac:dyDescent="0.35">
      <c r="C43" t="str">
        <f>'Rate and area inputs'!AP2</f>
        <v>ESR-L+A-P</v>
      </c>
      <c r="D43" t="e">
        <f>'Rate and area inputs'!#REF!</f>
        <v>#REF!</v>
      </c>
      <c r="E43" t="e">
        <f>'Rate and area inputs'!#REF!</f>
        <v>#REF!</v>
      </c>
      <c r="G43" s="11" t="e">
        <f t="shared" si="60"/>
        <v>#REF!</v>
      </c>
      <c r="H43" t="e">
        <f t="shared" si="61"/>
        <v>#REF!</v>
      </c>
    </row>
    <row r="44" spans="3:9" x14ac:dyDescent="0.35">
      <c r="C44" t="str">
        <f>'Rate and area inputs'!AR2</f>
        <v>ESR-L+A-L</v>
      </c>
      <c r="D44" t="e">
        <f>'Rate and area inputs'!#REF!</f>
        <v>#REF!</v>
      </c>
      <c r="E44" t="e">
        <f>'Rate and area inputs'!#REF!</f>
        <v>#REF!</v>
      </c>
      <c r="G44" s="11" t="e">
        <f t="shared" si="60"/>
        <v>#REF!</v>
      </c>
      <c r="H44" t="e">
        <f t="shared" si="61"/>
        <v>#REF!</v>
      </c>
    </row>
    <row r="45" spans="3:9" x14ac:dyDescent="0.35">
      <c r="E45" t="e">
        <f>SUM(E36:E44)</f>
        <v>#REF!</v>
      </c>
      <c r="H45" s="11" t="e">
        <f>SUM(H36:H44)</f>
        <v>#REF!</v>
      </c>
      <c r="I45" t="s">
        <v>53</v>
      </c>
    </row>
  </sheetData>
  <mergeCells count="10">
    <mergeCell ref="AU1:AZ1"/>
    <mergeCell ref="BB1:BG1"/>
    <mergeCell ref="BI1:BN1"/>
    <mergeCell ref="BP1:BU1"/>
    <mergeCell ref="B1:I1"/>
    <mergeCell ref="L1:Q1"/>
    <mergeCell ref="S1:X1"/>
    <mergeCell ref="Z1:AE1"/>
    <mergeCell ref="AG1:AL1"/>
    <mergeCell ref="AN1:AS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c5c39b6-9d1c-4663-bfb7-d75ca7d9ff6e">
      <Terms xmlns="http://schemas.microsoft.com/office/infopath/2007/PartnerControls"/>
    </lcf76f155ced4ddcb4097134ff3c332f>
    <TaxCatchAll xmlns="f4ee82b8-b953-40d2-a270-6cdc2f70179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E3E48B8DC84C46A6BF565531965DFA" ma:contentTypeVersion="13" ma:contentTypeDescription="Create a new document." ma:contentTypeScope="" ma:versionID="facb9db9b1982bca699e2e51a826dc17">
  <xsd:schema xmlns:xsd="http://www.w3.org/2001/XMLSchema" xmlns:xs="http://www.w3.org/2001/XMLSchema" xmlns:p="http://schemas.microsoft.com/office/2006/metadata/properties" xmlns:ns2="dc5c39b6-9d1c-4663-bfb7-d75ca7d9ff6e" xmlns:ns3="f4ee82b8-b953-40d2-a270-6cdc2f70179b" targetNamespace="http://schemas.microsoft.com/office/2006/metadata/properties" ma:root="true" ma:fieldsID="19bac4060dee4f578a8562b90ede22bc" ns2:_="" ns3:_="">
    <xsd:import namespace="dc5c39b6-9d1c-4663-bfb7-d75ca7d9ff6e"/>
    <xsd:import namespace="f4ee82b8-b953-40d2-a270-6cdc2f70179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5c39b6-9d1c-4663-bfb7-d75ca7d9f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b5d298e1-810f-4711-8be9-ef4702f2a3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ee82b8-b953-40d2-a270-6cdc2f70179b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248bd5c7-370b-4da5-a0f1-c16815ae4d0a}" ma:internalName="TaxCatchAll" ma:showField="CatchAllData" ma:web="f4ee82b8-b953-40d2-a270-6cdc2f7017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15BE8EA-B00C-48BA-A263-47BFA6120EA6}">
  <ds:schemaRefs>
    <ds:schemaRef ds:uri="http://schemas.microsoft.com/office/2006/metadata/properties"/>
    <ds:schemaRef ds:uri="http://schemas.microsoft.com/office/infopath/2007/PartnerControls"/>
    <ds:schemaRef ds:uri="fa142d12-1d48-4174-a7a1-f1b59a66d396"/>
    <ds:schemaRef ds:uri="589df36e-8a1d-4c5c-8fe1-642e80a69a00"/>
    <ds:schemaRef ds:uri="dc5c39b6-9d1c-4663-bfb7-d75ca7d9ff6e"/>
    <ds:schemaRef ds:uri="f4ee82b8-b953-40d2-a270-6cdc2f70179b"/>
  </ds:schemaRefs>
</ds:datastoreItem>
</file>

<file path=customXml/itemProps2.xml><?xml version="1.0" encoding="utf-8"?>
<ds:datastoreItem xmlns:ds="http://schemas.openxmlformats.org/officeDocument/2006/customXml" ds:itemID="{E92A40A7-2585-469F-A951-F0B37C8417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E2E635A-7CA6-4056-A585-99D69B758C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5c39b6-9d1c-4663-bfb7-d75ca7d9ff6e"/>
    <ds:schemaRef ds:uri="f4ee82b8-b953-40d2-a270-6cdc2f7017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Digitising</vt:lpstr>
      <vt:lpstr>Rate and area inputs</vt:lpstr>
      <vt:lpstr>Section 2</vt:lpstr>
      <vt:lpstr>Section 3</vt:lpstr>
      <vt:lpstr>Section 4</vt:lpstr>
      <vt:lpstr>Section 5</vt:lpstr>
      <vt:lpstr>Section 6</vt:lpstr>
      <vt:lpstr>Section 7</vt:lpstr>
      <vt:lpstr>Section 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Fraser, Jeff</dc:creator>
  <cp:keywords/>
  <dc:description/>
  <cp:lastModifiedBy>Clarke, Nathan</cp:lastModifiedBy>
  <cp:revision/>
  <dcterms:created xsi:type="dcterms:W3CDTF">2015-06-05T18:17:20Z</dcterms:created>
  <dcterms:modified xsi:type="dcterms:W3CDTF">2023-12-23T00:59:54Z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0x01010090E3E48B8DC84C46A6BF565531965DFA</vt:lpwstr>
  </property>
  <property fmtid="{D5CDD505-2E9C-101B-9397-08002B2CF9AE}" pid="3" name="MediaServiceImageTags">
    <vt:lpwstr/>
  </property>
</Properties>
</file>