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tabRatio="1000" firstSheet="2" activeTab="7"/>
  </bookViews>
  <sheets>
    <sheet name="Binomial Distribution (Q1,9)" sheetId="1" r:id="rId1"/>
    <sheet name="Geometric Distribution(Q4) " sheetId="5" r:id="rId2"/>
    <sheet name="Poisson Distribution(Q3,10) " sheetId="6" r:id="rId3"/>
    <sheet name="Uniform Distribution(Q5) " sheetId="7" r:id="rId4"/>
    <sheet name="Exponential Distribution(Q6,8) " sheetId="8" r:id="rId5"/>
    <sheet name="Normal Distribution(Q7,11) " sheetId="9" r:id="rId6"/>
    <sheet name="Karl Pearson(Q13) " sheetId="10" r:id="rId7"/>
    <sheet name="Q14,12(Guidelines) " sheetId="11" r:id="rId8"/>
    <sheet name="Q15(Guidelines) " sheetId="12" r:id="rId9"/>
    <sheet name="Q16 (Guideines) " sheetId="13" r:id="rId10"/>
    <sheet name="Multinomial Distribution(Q2)  " sheetId="14" r:id="rId11"/>
  </sheets>
  <calcPr calcId="144525"/>
</workbook>
</file>

<file path=xl/calcChain.xml><?xml version="1.0" encoding="utf-8"?>
<calcChain xmlns="http://schemas.openxmlformats.org/spreadsheetml/2006/main">
  <c r="D9" i="10" l="1"/>
  <c r="D6" i="10"/>
  <c r="C6" i="10"/>
  <c r="C17" i="9"/>
  <c r="C18" i="9"/>
  <c r="C19" i="9"/>
  <c r="C20" i="9"/>
  <c r="C21" i="9"/>
  <c r="C22" i="9"/>
  <c r="C16" i="9"/>
  <c r="B17" i="9"/>
  <c r="B18" i="9"/>
  <c r="B19" i="9"/>
  <c r="B20" i="9"/>
  <c r="B21" i="9"/>
  <c r="B22" i="9"/>
  <c r="B16" i="9"/>
  <c r="C14" i="8" l="1"/>
  <c r="C15" i="8"/>
  <c r="C16" i="8"/>
  <c r="C17" i="8"/>
  <c r="C13" i="8"/>
  <c r="B14" i="8"/>
  <c r="B15" i="8"/>
  <c r="B16" i="8"/>
  <c r="B17" i="8"/>
  <c r="B13" i="8"/>
  <c r="C13" i="6"/>
  <c r="C14" i="6"/>
  <c r="C15" i="6"/>
  <c r="C16" i="6"/>
  <c r="C17" i="6"/>
  <c r="C18" i="6"/>
  <c r="C19" i="6"/>
  <c r="C20" i="6"/>
  <c r="C21" i="6"/>
  <c r="C22" i="6"/>
  <c r="C12" i="6"/>
  <c r="B13" i="6"/>
  <c r="B14" i="6"/>
  <c r="B15" i="6"/>
  <c r="B16" i="6"/>
  <c r="B17" i="6"/>
  <c r="B18" i="6"/>
  <c r="B19" i="6"/>
  <c r="B20" i="6"/>
  <c r="B21" i="6"/>
  <c r="B22" i="6"/>
  <c r="B12" i="6"/>
  <c r="B8" i="5" l="1"/>
  <c r="B9" i="5"/>
  <c r="C10" i="5" s="1"/>
  <c r="B10" i="5"/>
  <c r="B11" i="5"/>
  <c r="B7" i="5"/>
  <c r="C9" i="5" s="1"/>
  <c r="C7" i="5" l="1"/>
  <c r="C8" i="5"/>
  <c r="C11" i="5"/>
  <c r="C14" i="1"/>
  <c r="C15" i="1"/>
  <c r="C16" i="1"/>
  <c r="C17" i="1"/>
  <c r="C18" i="1"/>
  <c r="C19" i="1"/>
  <c r="C20" i="1"/>
  <c r="C21" i="1"/>
  <c r="C22" i="1"/>
  <c r="C23" i="1"/>
  <c r="C24" i="1"/>
  <c r="C13" i="1"/>
  <c r="B14" i="1"/>
  <c r="B15" i="1"/>
  <c r="B16" i="1"/>
  <c r="B17" i="1"/>
  <c r="B18" i="1"/>
  <c r="B19" i="1"/>
  <c r="B20" i="1"/>
  <c r="B21" i="1"/>
  <c r="B22" i="1"/>
  <c r="B23" i="1"/>
  <c r="B24" i="1"/>
  <c r="B13" i="1"/>
</calcChain>
</file>

<file path=xl/sharedStrings.xml><?xml version="1.0" encoding="utf-8"?>
<sst xmlns="http://schemas.openxmlformats.org/spreadsheetml/2006/main" count="97" uniqueCount="83">
  <si>
    <t xml:space="preserve">PROBABILITY FOR COMPUTING </t>
  </si>
  <si>
    <t xml:space="preserve">PRACTICALS </t>
  </si>
  <si>
    <t xml:space="preserve">BY:- </t>
  </si>
  <si>
    <r>
      <rPr>
        <sz val="16"/>
        <color theme="5" tint="-0.249977111117893"/>
        <rFont val="Calibri"/>
        <family val="2"/>
        <scheme val="minor"/>
      </rPr>
      <t>JHALAK ARORA</t>
    </r>
    <r>
      <rPr>
        <sz val="11"/>
        <color theme="5" tint="-0.249977111117893"/>
        <rFont val="Calibri"/>
        <family val="2"/>
        <scheme val="minor"/>
      </rPr>
      <t xml:space="preserve"> </t>
    </r>
  </si>
  <si>
    <t xml:space="preserve">B.SC(HONS.) COMPUTER SCIENCE, 230346, SECTION -A </t>
  </si>
  <si>
    <t xml:space="preserve">QUES 1:- </t>
  </si>
  <si>
    <t xml:space="preserve">An unbiased coin is tossed 12 times. Find the probability of getting a head exactly 5 times. </t>
  </si>
  <si>
    <t xml:space="preserve">SOL:- </t>
  </si>
  <si>
    <t xml:space="preserve">X represents the number of heads. </t>
  </si>
  <si>
    <t xml:space="preserve">X (no. of heads) </t>
  </si>
  <si>
    <t xml:space="preserve">PDF </t>
  </si>
  <si>
    <t xml:space="preserve">CDF </t>
  </si>
  <si>
    <t xml:space="preserve">REQUIRED ANSWER </t>
  </si>
  <si>
    <t xml:space="preserve">The probability of getting a head exactly 5 times is 0.193359. </t>
  </si>
  <si>
    <t>X</t>
  </si>
  <si>
    <t>P{X=x}</t>
  </si>
  <si>
    <t xml:space="preserve">Ques 2:= </t>
  </si>
  <si>
    <r>
      <rPr>
        <sz val="14"/>
        <color theme="1"/>
        <rFont val="Arial Black"/>
        <family val="2"/>
      </rPr>
      <t>If a fair coin is successively flipped, find the probability that a head 1st appears on the 5th trial</t>
    </r>
    <r>
      <rPr>
        <sz val="11"/>
        <color theme="1"/>
        <rFont val="Arial Black"/>
        <family val="2"/>
      </rPr>
      <t xml:space="preserve">. </t>
    </r>
  </si>
  <si>
    <t xml:space="preserve">Sol:= </t>
  </si>
  <si>
    <t>P(S)=</t>
  </si>
  <si>
    <t>P(F)=</t>
  </si>
  <si>
    <t xml:space="preserve">Required Answer </t>
  </si>
  <si>
    <t>.</t>
  </si>
  <si>
    <t xml:space="preserve">The probability that the head 1st appears on the 5th trial is 0.03125. </t>
  </si>
  <si>
    <t xml:space="preserve">Ques 3:= </t>
  </si>
  <si>
    <t xml:space="preserve">Suppose that the no. of typographical errors on a single page book has poisson distribution with parameter lambda=1. Calculate the probability that there is atleast  1 error on the page. </t>
  </si>
  <si>
    <t xml:space="preserve">X represents no. of typographical errors . </t>
  </si>
  <si>
    <r>
      <rPr>
        <sz val="14"/>
        <color theme="3"/>
        <rFont val="Calibri"/>
        <family val="2"/>
        <scheme val="minor"/>
      </rPr>
      <t>X represents the  no. of heads appearing</t>
    </r>
    <r>
      <rPr>
        <sz val="14"/>
        <color theme="1"/>
        <rFont val="Calibri"/>
        <family val="2"/>
        <scheme val="minor"/>
      </rPr>
      <t xml:space="preserve">. </t>
    </r>
  </si>
  <si>
    <t>Poisson</t>
  </si>
  <si>
    <t>Required Probability = 0.632121      //1-P{0}</t>
  </si>
  <si>
    <t xml:space="preserve">Ques 4:= </t>
  </si>
  <si>
    <t>Ques 5:=</t>
  </si>
  <si>
    <t xml:space="preserve">The shopping time in a grocery store can be fitted into an exponential dist. Additionally. The average shopping time is 10 min. What is the likely hood of a sales person spending 6 to 8 minutes with a randomly chosen customer. </t>
  </si>
  <si>
    <t>For this question, we have to find P(6&lt;X&lt;8)= P(X=8)-P(X=6)</t>
  </si>
  <si>
    <t>f(x)</t>
  </si>
  <si>
    <t>Average=10</t>
  </si>
  <si>
    <t>Lamda =0.1</t>
  </si>
  <si>
    <t xml:space="preserve">Required answer </t>
  </si>
  <si>
    <t>Required probability = 0.550671-0.451188= 0.099483</t>
  </si>
  <si>
    <t xml:space="preserve">Ques 6: = </t>
  </si>
  <si>
    <t xml:space="preserve">For some computers, the time period b/w charges of the battery is normally distributed with a mean of 50 hours and a standard deviation of 15 hours. Rohan has one of these computers and needs to know the probability that the time period will be b/w 50 and 70 hours . </t>
  </si>
  <si>
    <t xml:space="preserve">Mean=50 </t>
  </si>
  <si>
    <t xml:space="preserve">Standard Deviation= 15 </t>
  </si>
  <si>
    <t>We need to find P(70&lt;X&lt;50)= P(X=70)-P(X=50)</t>
  </si>
  <si>
    <t xml:space="preserve">X represents time period of the computers. </t>
  </si>
  <si>
    <t>CDF</t>
  </si>
  <si>
    <t>Probability= 0.408789</t>
  </si>
  <si>
    <t xml:space="preserve">KARL PEARSON'S COEFFICIENT CORRELATION </t>
  </si>
  <si>
    <t xml:space="preserve">Husband Age </t>
  </si>
  <si>
    <t xml:space="preserve">Wife Age </t>
  </si>
  <si>
    <t>Y</t>
  </si>
  <si>
    <t xml:space="preserve">CORREL(UISNG PEARSON) </t>
  </si>
  <si>
    <t xml:space="preserve">CORREL(USING CORREAL) </t>
  </si>
  <si>
    <t xml:space="preserve">COVARIANCE </t>
  </si>
  <si>
    <t>The Karl Pearson coefficient is defined as a linear correlation that falls in the numeric range of -1 to +1. This is a quantitative method that offers the numeric value to form the intensity of the linear relationship between the X and Y variable.</t>
  </si>
  <si>
    <t>Positive Correlation (0 to +1)In this case, the direction of change between X and Y is the same. For instance, an increase in the duration of a workout leads to an increase in the number of calories one burns.Negative Correlation (0 to -1)Here, the direction of change between X and Y variables is opposite. For example, when the price of a commodity increases its demand decreases.Zero Correlation (0)There is no relationship between the variables in this case. For instance, an increase in height has no impact on one’s intelligence.</t>
  </si>
  <si>
    <t>CORRELATION BETWEEN THE AGE OF MALE AND FEMALE.</t>
  </si>
  <si>
    <t>AGE</t>
  </si>
  <si>
    <t>P</t>
  </si>
  <si>
    <t>MALE</t>
  </si>
  <si>
    <t>FEMALE</t>
  </si>
  <si>
    <t>Correlation = 0.220187185</t>
  </si>
  <si>
    <t xml:space="preserve">GENERATING RANDOM NUMBERS FROM DISCRETE </t>
  </si>
  <si>
    <t xml:space="preserve">Bernoulli (p=0.7) </t>
  </si>
  <si>
    <t>Binomial (p=0.6,n=3)</t>
  </si>
  <si>
    <t xml:space="preserve">Poisson ( λ = 0.2) </t>
  </si>
  <si>
    <t xml:space="preserve">GENERATING RANDOM NUMBERS FROM CONTINUOUS </t>
  </si>
  <si>
    <t xml:space="preserve">UNIFORM (0 TO 10) </t>
  </si>
  <si>
    <t xml:space="preserve">NORMAL(μ=0.4 ,σ =1) </t>
  </si>
  <si>
    <t>Suppose you have a random variable X that is uniformly distributed over the interval X~U(1,55). Compute the following using excel mean, std dev. , pdf, P(X&gt;13)</t>
  </si>
  <si>
    <t xml:space="preserve">START : </t>
  </si>
  <si>
    <t xml:space="preserve">END: </t>
  </si>
  <si>
    <t>MEAN</t>
  </si>
  <si>
    <t>STANDARD DEVIATION</t>
  </si>
  <si>
    <t>PDF</t>
  </si>
  <si>
    <t>P(X&gt;13)</t>
  </si>
  <si>
    <t xml:space="preserve">QUES </t>
  </si>
  <si>
    <t>A television store owner figures that 50 % of the customers entering his store will purchase an ordinary tv set, 20% will purchase a color television set, and 30% will just be browsing. If 5 customers enter this store on a certain day, what is the probability that 2 customers purchase color sets, one customer purchases an ordinary set, and 2 customers purchase norhing ?</t>
  </si>
  <si>
    <t xml:space="preserve">ordinary tv(po)  </t>
  </si>
  <si>
    <t>color tv(pc)</t>
  </si>
  <si>
    <t>nothing (pn)</t>
  </si>
  <si>
    <t>n</t>
  </si>
  <si>
    <t xml:space="preserve">p(1p0,2pt,2pn)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</si>
</sst>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4"/>
      <color theme="1"/>
      <name val="Arial Black"/>
      <family val="2"/>
    </font>
    <font>
      <sz val="16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rgb="FFFA7D00"/>
      <name val="Algerian"/>
      <family val="5"/>
    </font>
    <font>
      <b/>
      <sz val="18"/>
      <color rgb="FFFA7D00"/>
      <name val="Algerian"/>
      <family val="5"/>
    </font>
    <font>
      <b/>
      <u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8"/>
      <color theme="9" tint="-0.499984740745262"/>
      <name val="Calibri"/>
      <family val="2"/>
    </font>
    <font>
      <sz val="16"/>
      <color rgb="FF9C0006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theme="9" tint="-0.499984740745262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6"/>
      <name val="Calibri"/>
      <family val="2"/>
    </font>
    <font>
      <sz val="16"/>
      <color rgb="FFFF000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FA7D00"/>
      <name val="Calibri"/>
      <family val="2"/>
    </font>
    <font>
      <sz val="14"/>
      <color theme="5" tint="-0.249977111117893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4"/>
      <color theme="1"/>
      <name val="Bahnschrift"/>
      <family val="2"/>
    </font>
    <font>
      <sz val="16"/>
      <color theme="1"/>
      <name val="Bahnschrift"/>
      <family val="2"/>
    </font>
    <font>
      <sz val="12"/>
      <color theme="9" tint="-0.499984740745262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62">
    <xf numFmtId="0" fontId="0" fillId="0" borderId="0" xfId="0"/>
    <xf numFmtId="0" fontId="2" fillId="3" borderId="0" xfId="2"/>
    <xf numFmtId="0" fontId="1" fillId="2" borderId="0" xfId="1" applyAlignment="1">
      <alignment horizontal="center"/>
    </xf>
    <xf numFmtId="0" fontId="0" fillId="5" borderId="0" xfId="0" applyFill="1" applyAlignment="1"/>
    <xf numFmtId="0" fontId="0" fillId="5" borderId="2" xfId="0" applyFill="1" applyBorder="1" applyAlignment="1"/>
    <xf numFmtId="16" fontId="0" fillId="0" borderId="0" xfId="0" applyNumberFormat="1"/>
    <xf numFmtId="0" fontId="0" fillId="6" borderId="0" xfId="0" applyFill="1" applyBorder="1" applyAlignment="1"/>
    <xf numFmtId="0" fontId="0" fillId="7" borderId="0" xfId="0" applyFill="1"/>
    <xf numFmtId="0" fontId="0" fillId="8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Border="1"/>
    <xf numFmtId="0" fontId="0" fillId="0" borderId="7" xfId="0" applyBorder="1"/>
    <xf numFmtId="0" fontId="0" fillId="5" borderId="8" xfId="0" applyFill="1" applyBorder="1"/>
    <xf numFmtId="0" fontId="0" fillId="10" borderId="0" xfId="0" applyFill="1"/>
    <xf numFmtId="0" fontId="0" fillId="12" borderId="0" xfId="0" applyFill="1" applyBorder="1"/>
    <xf numFmtId="0" fontId="0" fillId="11" borderId="6" xfId="0" applyFill="1" applyBorder="1"/>
    <xf numFmtId="0" fontId="0" fillId="11" borderId="8" xfId="0" applyFill="1" applyBorder="1"/>
    <xf numFmtId="0" fontId="0" fillId="13" borderId="0" xfId="0" applyFill="1" applyBorder="1"/>
    <xf numFmtId="0" fontId="0" fillId="15" borderId="7" xfId="0" applyFill="1" applyBorder="1"/>
    <xf numFmtId="0" fontId="10" fillId="17" borderId="0" xfId="0" applyFont="1" applyFill="1" applyAlignment="1">
      <alignment horizontal="center"/>
    </xf>
    <xf numFmtId="0" fontId="0" fillId="17" borderId="3" xfId="0" applyFill="1" applyBorder="1"/>
    <xf numFmtId="0" fontId="0" fillId="9" borderId="0" xfId="0" applyFill="1" applyBorder="1"/>
    <xf numFmtId="0" fontId="0" fillId="18" borderId="7" xfId="0" applyFill="1" applyBorder="1"/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0" fillId="4" borderId="1" xfId="3" applyFont="1" applyAlignment="1">
      <alignment horizontal="center"/>
    </xf>
    <xf numFmtId="0" fontId="3" fillId="4" borderId="1" xfId="3" applyAlignment="1">
      <alignment horizontal="center"/>
    </xf>
    <xf numFmtId="0" fontId="13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1" fillId="16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23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21" fillId="4" borderId="1" xfId="3" applyFont="1" applyAlignment="1">
      <alignment horizontal="center"/>
    </xf>
    <xf numFmtId="0" fontId="2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5" fillId="3" borderId="0" xfId="2" applyFont="1" applyAlignment="1">
      <alignment horizontal="center"/>
    </xf>
    <xf numFmtId="0" fontId="27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2" borderId="0" xfId="1" applyFont="1" applyAlignment="1">
      <alignment horizontal="center"/>
    </xf>
    <xf numFmtId="0" fontId="32" fillId="3" borderId="0" xfId="2" applyFont="1" applyAlignment="1">
      <alignment horizontal="center"/>
    </xf>
    <xf numFmtId="0" fontId="33" fillId="0" borderId="0" xfId="0" applyFont="1" applyAlignment="1">
      <alignment horizontal="center"/>
    </xf>
    <xf numFmtId="0" fontId="18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7" fillId="14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19" borderId="6" xfId="0" applyFill="1" applyBorder="1"/>
    <xf numFmtId="0" fontId="0" fillId="19" borderId="8" xfId="0" applyFill="1" applyBorder="1"/>
    <xf numFmtId="0" fontId="0" fillId="12" borderId="7" xfId="0" applyFill="1" applyBorder="1"/>
    <xf numFmtId="0" fontId="38" fillId="0" borderId="0" xfId="0" applyFont="1" applyAlignment="1">
      <alignment horizontal="center"/>
    </xf>
    <xf numFmtId="0" fontId="36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21" borderId="5" xfId="0" applyFill="1" applyBorder="1"/>
    <xf numFmtId="0" fontId="0" fillId="5" borderId="12" xfId="0" applyFill="1" applyBorder="1"/>
    <xf numFmtId="0" fontId="0" fillId="14" borderId="6" xfId="0" applyFill="1" applyBorder="1"/>
    <xf numFmtId="0" fontId="0" fillId="14" borderId="7" xfId="0" applyFill="1" applyBorder="1"/>
    <xf numFmtId="0" fontId="0" fillId="22" borderId="6" xfId="0" applyFill="1" applyBorder="1"/>
    <xf numFmtId="0" fontId="0" fillId="22" borderId="8" xfId="0" applyFill="1" applyBorder="1"/>
    <xf numFmtId="0" fontId="0" fillId="23" borderId="7" xfId="0" applyFill="1" applyBorder="1"/>
    <xf numFmtId="0" fontId="0" fillId="23" borderId="11" xfId="0" applyFill="1" applyBorder="1"/>
    <xf numFmtId="0" fontId="39" fillId="0" borderId="0" xfId="0" applyFont="1" applyAlignment="1">
      <alignment wrapText="1"/>
    </xf>
    <xf numFmtId="0" fontId="37" fillId="0" borderId="0" xfId="0" applyFont="1" applyAlignment="1">
      <alignment horizontal="center" wrapText="1"/>
    </xf>
    <xf numFmtId="0" fontId="4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4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42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4" borderId="3" xfId="0" applyFill="1" applyBorder="1"/>
    <xf numFmtId="0" fontId="0" fillId="26" borderId="6" xfId="0" applyFill="1" applyBorder="1"/>
    <xf numFmtId="0" fontId="0" fillId="26" borderId="8" xfId="0" applyFill="1" applyBorder="1"/>
    <xf numFmtId="0" fontId="0" fillId="12" borderId="4" xfId="0" applyFill="1" applyBorder="1"/>
    <xf numFmtId="0" fontId="0" fillId="11" borderId="0" xfId="0" applyFill="1" applyBorder="1"/>
    <xf numFmtId="0" fontId="0" fillId="11" borderId="10" xfId="0" applyFill="1" applyBorder="1"/>
    <xf numFmtId="0" fontId="0" fillId="27" borderId="4" xfId="0" applyFill="1" applyBorder="1"/>
    <xf numFmtId="0" fontId="0" fillId="28" borderId="0" xfId="0" applyFill="1" applyBorder="1"/>
    <xf numFmtId="0" fontId="0" fillId="28" borderId="10" xfId="0" applyFill="1" applyBorder="1"/>
    <xf numFmtId="0" fontId="0" fillId="22" borderId="7" xfId="0" applyFill="1" applyBorder="1"/>
    <xf numFmtId="0" fontId="0" fillId="22" borderId="11" xfId="0" applyFill="1" applyBorder="1"/>
    <xf numFmtId="0" fontId="0" fillId="24" borderId="5" xfId="0" applyFill="1" applyBorder="1"/>
    <xf numFmtId="0" fontId="0" fillId="15" borderId="8" xfId="0" applyFill="1" applyBorder="1"/>
    <xf numFmtId="0" fontId="0" fillId="15" borderId="11" xfId="0" applyFill="1" applyBorder="1"/>
    <xf numFmtId="0" fontId="43" fillId="4" borderId="13" xfId="3" applyFont="1" applyBorder="1" applyAlignment="1">
      <alignment horizontal="center"/>
    </xf>
    <xf numFmtId="0" fontId="3" fillId="4" borderId="14" xfId="3" applyBorder="1" applyAlignment="1">
      <alignment horizontal="center"/>
    </xf>
    <xf numFmtId="0" fontId="3" fillId="4" borderId="15" xfId="3" applyBorder="1" applyAlignment="1">
      <alignment horizontal="center"/>
    </xf>
    <xf numFmtId="0" fontId="44" fillId="15" borderId="16" xfId="0" applyFont="1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45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0" fillId="6" borderId="0" xfId="0" applyFill="1"/>
    <xf numFmtId="0" fontId="0" fillId="0" borderId="0" xfId="0" applyAlignment="1"/>
    <xf numFmtId="0" fontId="46" fillId="20" borderId="16" xfId="0" applyFont="1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46" fillId="5" borderId="16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46" fillId="8" borderId="16" xfId="0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27" borderId="0" xfId="0" applyFill="1"/>
    <xf numFmtId="0" fontId="0" fillId="14" borderId="0" xfId="0" applyFill="1"/>
    <xf numFmtId="0" fontId="0" fillId="31" borderId="0" xfId="0" applyFill="1"/>
    <xf numFmtId="0" fontId="0" fillId="28" borderId="0" xfId="0" applyFill="1"/>
    <xf numFmtId="0" fontId="0" fillId="19" borderId="0" xfId="0" applyFill="1"/>
    <xf numFmtId="0" fontId="0" fillId="24" borderId="0" xfId="0" applyFill="1"/>
    <xf numFmtId="0" fontId="0" fillId="23" borderId="0" xfId="0" applyFill="1"/>
    <xf numFmtId="0" fontId="42" fillId="19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47" fillId="29" borderId="16" xfId="0" applyFont="1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18" xfId="0" applyFill="1" applyBorder="1" applyAlignment="1">
      <alignment horizontal="center"/>
    </xf>
    <xf numFmtId="0" fontId="47" fillId="5" borderId="16" xfId="0" applyFont="1" applyFill="1" applyBorder="1" applyAlignment="1">
      <alignment horizontal="center"/>
    </xf>
    <xf numFmtId="0" fontId="0" fillId="5" borderId="0" xfId="0" applyFill="1"/>
    <xf numFmtId="0" fontId="5" fillId="22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4" fillId="0" borderId="3" xfId="0" applyFont="1" applyBorder="1" applyAlignment="1">
      <alignment horizontal="center" wrapText="1"/>
    </xf>
    <xf numFmtId="0" fontId="31" fillId="0" borderId="3" xfId="0" applyFont="1" applyBorder="1" applyAlignment="1">
      <alignment horizontal="center" wrapText="1"/>
    </xf>
    <xf numFmtId="0" fontId="34" fillId="0" borderId="3" xfId="0" applyFont="1" applyBorder="1" applyAlignment="1">
      <alignment horizontal="center" wrapText="1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48" fillId="0" borderId="3" xfId="0" applyFont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9" xfId="0" applyFill="1" applyBorder="1"/>
    <xf numFmtId="0" fontId="0" fillId="27" borderId="2" xfId="0" applyFill="1" applyBorder="1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99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'Binomial Distribution (Q1,9)'!$C$12</c:f>
              <c:strCache>
                <c:ptCount val="1"/>
                <c:pt idx="0">
                  <c:v>CDF </c:v>
                </c:pt>
              </c:strCache>
            </c:strRef>
          </c:tx>
          <c:xVal>
            <c:numRef>
              <c:f>'Binomial Distribution (Q1,9)'!$A$13:$A$24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'Binomial Distribution (Q1,9)'!$C$13:$C$24</c:f>
              <c:numCache>
                <c:formatCode>General</c:formatCode>
                <c:ptCount val="12"/>
                <c:pt idx="0">
                  <c:v>3.1738281250000004E-3</c:v>
                </c:pt>
                <c:pt idx="1">
                  <c:v>1.9287109375000007E-2</c:v>
                </c:pt>
                <c:pt idx="2">
                  <c:v>7.2998046875000014E-2</c:v>
                </c:pt>
                <c:pt idx="3">
                  <c:v>0.19384765625</c:v>
                </c:pt>
                <c:pt idx="4">
                  <c:v>0.38720703125000011</c:v>
                </c:pt>
                <c:pt idx="5">
                  <c:v>0.61279296874999989</c:v>
                </c:pt>
                <c:pt idx="6">
                  <c:v>0.80615234375</c:v>
                </c:pt>
                <c:pt idx="7">
                  <c:v>0.927001953125</c:v>
                </c:pt>
                <c:pt idx="8">
                  <c:v>0.980712890625</c:v>
                </c:pt>
                <c:pt idx="9">
                  <c:v>0.996826171875</c:v>
                </c:pt>
                <c:pt idx="10">
                  <c:v>0.999755859375</c:v>
                </c:pt>
                <c:pt idx="11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78912"/>
        <c:axId val="139480448"/>
      </c:scatterChart>
      <c:valAx>
        <c:axId val="139478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480448"/>
        <c:crosses val="autoZero"/>
        <c:crossBetween val="midCat"/>
      </c:valAx>
      <c:valAx>
        <c:axId val="13948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478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196850393700793E-2"/>
          <c:y val="0.17165536599591719"/>
          <c:w val="0.71180293088363955"/>
          <c:h val="0.7308832750072907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'Binomial Distribution (Q1,9)'!$B$12</c:f>
              <c:strCache>
                <c:ptCount val="1"/>
                <c:pt idx="0">
                  <c:v>PDF </c:v>
                </c:pt>
              </c:strCache>
            </c:strRef>
          </c:tx>
          <c:xVal>
            <c:numRef>
              <c:f>'Binomial Distribution (Q1,9)'!$A$13:$A$24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'Binomial Distribution (Q1,9)'!$B$13:$B$24</c:f>
              <c:numCache>
                <c:formatCode>General</c:formatCode>
                <c:ptCount val="12"/>
                <c:pt idx="0">
                  <c:v>2.9296874999999996E-3</c:v>
                </c:pt>
                <c:pt idx="1">
                  <c:v>1.611328125000001E-2</c:v>
                </c:pt>
                <c:pt idx="2">
                  <c:v>5.3710937499999965E-2</c:v>
                </c:pt>
                <c:pt idx="3">
                  <c:v>0.12084960937500001</c:v>
                </c:pt>
                <c:pt idx="4">
                  <c:v>0.19335937500000006</c:v>
                </c:pt>
                <c:pt idx="5">
                  <c:v>0.22558593750000003</c:v>
                </c:pt>
                <c:pt idx="6">
                  <c:v>0.19335937500000006</c:v>
                </c:pt>
                <c:pt idx="7">
                  <c:v>0.12084960937500001</c:v>
                </c:pt>
                <c:pt idx="8">
                  <c:v>5.3710937499999965E-2</c:v>
                </c:pt>
                <c:pt idx="9">
                  <c:v>1.6113281250000003E-2</c:v>
                </c:pt>
                <c:pt idx="10">
                  <c:v>2.9296874999999996E-3</c:v>
                </c:pt>
                <c:pt idx="11">
                  <c:v>2.4414062500000016E-4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06816"/>
        <c:axId val="139508352"/>
      </c:scatterChart>
      <c:valAx>
        <c:axId val="13950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508352"/>
        <c:crosses val="autoZero"/>
        <c:crossBetween val="midCat"/>
      </c:valAx>
      <c:valAx>
        <c:axId val="139508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506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'Geometric Distribution(Q4) '!$B$6</c:f>
              <c:strCache>
                <c:ptCount val="1"/>
                <c:pt idx="0">
                  <c:v>P{X=x}</c:v>
                </c:pt>
              </c:strCache>
            </c:strRef>
          </c:tx>
          <c:xVal>
            <c:numRef>
              <c:f>'Geometric Distribution(Q4) '!$A$7:$A$11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'Geometric Distribution(Q4) '!$B$7:$B$11</c:f>
              <c:numCache>
                <c:formatCode>General</c:formatCode>
                <c:ptCount val="5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25504"/>
        <c:axId val="139547776"/>
      </c:scatterChart>
      <c:valAx>
        <c:axId val="13952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547776"/>
        <c:crosses val="autoZero"/>
        <c:crossBetween val="midCat"/>
      </c:valAx>
      <c:valAx>
        <c:axId val="13954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525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'Geometric Distribution(Q4) '!$C$6</c:f>
              <c:strCache>
                <c:ptCount val="1"/>
                <c:pt idx="0">
                  <c:v>CDF </c:v>
                </c:pt>
              </c:strCache>
            </c:strRef>
          </c:tx>
          <c:yVal>
            <c:numRef>
              <c:f>'Geometric Distribution(Q4) '!$C$7:$C$11</c:f>
              <c:numCache>
                <c:formatCode>General</c:formatCode>
                <c:ptCount val="5"/>
                <c:pt idx="0">
                  <c:v>0.5</c:v>
                </c:pt>
                <c:pt idx="1">
                  <c:v>0.75</c:v>
                </c:pt>
                <c:pt idx="2">
                  <c:v>0.875</c:v>
                </c:pt>
                <c:pt idx="3">
                  <c:v>0.9375</c:v>
                </c:pt>
                <c:pt idx="4">
                  <c:v>0.96875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88736"/>
        <c:axId val="139590272"/>
      </c:scatterChart>
      <c:valAx>
        <c:axId val="139588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9590272"/>
        <c:crosses val="autoZero"/>
        <c:crossBetween val="midCat"/>
      </c:valAx>
      <c:valAx>
        <c:axId val="139590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588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>
        <c:manualLayout>
          <c:xMode val="edge"/>
          <c:yMode val="edge"/>
          <c:x val="0.40961111111111109"/>
          <c:y val="2.7777777777777776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'Poisson Distribution(Q3,10) '!$B$11</c:f>
              <c:strCache>
                <c:ptCount val="1"/>
                <c:pt idx="0">
                  <c:v>Poisson</c:v>
                </c:pt>
              </c:strCache>
            </c:strRef>
          </c:tx>
          <c:xVal>
            <c:numRef>
              <c:f>'Poisson Distribution(Q3,10) '!$A$12:$A$22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'Poisson Distribution(Q3,10) '!$B$12:$B$22</c:f>
              <c:numCache>
                <c:formatCode>General</c:formatCode>
                <c:ptCount val="11"/>
                <c:pt idx="0">
                  <c:v>0.36787944117144233</c:v>
                </c:pt>
                <c:pt idx="1">
                  <c:v>0.36787944117144233</c:v>
                </c:pt>
                <c:pt idx="2">
                  <c:v>0.18393972058572114</c:v>
                </c:pt>
                <c:pt idx="3">
                  <c:v>6.1313240195240391E-2</c:v>
                </c:pt>
                <c:pt idx="4">
                  <c:v>1.5328310048810094E-2</c:v>
                </c:pt>
                <c:pt idx="5">
                  <c:v>3.06566200976202E-3</c:v>
                </c:pt>
                <c:pt idx="6">
                  <c:v>5.1094366829366978E-4</c:v>
                </c:pt>
                <c:pt idx="7">
                  <c:v>7.2991952613381521E-5</c:v>
                </c:pt>
                <c:pt idx="8">
                  <c:v>9.1239940766726546E-6</c:v>
                </c:pt>
                <c:pt idx="9">
                  <c:v>1.0137771196302961E-6</c:v>
                </c:pt>
                <c:pt idx="10">
                  <c:v>1.013777119630295E-7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23040"/>
        <c:axId val="139624832"/>
      </c:scatterChart>
      <c:valAx>
        <c:axId val="13962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624832"/>
        <c:crosses val="autoZero"/>
        <c:crossBetween val="midCat"/>
      </c:valAx>
      <c:valAx>
        <c:axId val="13962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623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'Poisson Distribution(Q3,10) '!$C$11</c:f>
              <c:strCache>
                <c:ptCount val="1"/>
                <c:pt idx="0">
                  <c:v>CDF </c:v>
                </c:pt>
              </c:strCache>
            </c:strRef>
          </c:tx>
          <c:yVal>
            <c:numRef>
              <c:f>'Poisson Distribution(Q3,10) '!$C$12:$C$22</c:f>
              <c:numCache>
                <c:formatCode>General</c:formatCode>
                <c:ptCount val="11"/>
                <c:pt idx="0">
                  <c:v>0.36787944117144233</c:v>
                </c:pt>
                <c:pt idx="1">
                  <c:v>0.73575888234288478</c:v>
                </c:pt>
                <c:pt idx="2">
                  <c:v>0.91969860292860584</c:v>
                </c:pt>
                <c:pt idx="3">
                  <c:v>0.98101184312384615</c:v>
                </c:pt>
                <c:pt idx="4">
                  <c:v>0.99634015317265634</c:v>
                </c:pt>
                <c:pt idx="5">
                  <c:v>0.99940581518241833</c:v>
                </c:pt>
                <c:pt idx="6">
                  <c:v>0.99991675885071196</c:v>
                </c:pt>
                <c:pt idx="7">
                  <c:v>0.99998975080332531</c:v>
                </c:pt>
                <c:pt idx="8">
                  <c:v>0.99999887479740202</c:v>
                </c:pt>
                <c:pt idx="9">
                  <c:v>0.9999998885745216</c:v>
                </c:pt>
                <c:pt idx="10">
                  <c:v>0.9999999899522336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41216"/>
        <c:axId val="139642752"/>
      </c:scatterChart>
      <c:valAx>
        <c:axId val="139641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39642752"/>
        <c:crosses val="autoZero"/>
        <c:crossBetween val="midCat"/>
      </c:valAx>
      <c:valAx>
        <c:axId val="139642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641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364129483814523"/>
          <c:y val="0.21795166229221347"/>
          <c:w val="0.72494203849518812"/>
          <c:h val="0.689216608340624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'Exponential Distribution(Q6,8) '!$B$12</c:f>
              <c:strCache>
                <c:ptCount val="1"/>
                <c:pt idx="0">
                  <c:v>f(x)</c:v>
                </c:pt>
              </c:strCache>
            </c:strRef>
          </c:tx>
          <c:xVal>
            <c:numRef>
              <c:f>'Exponential Distribution(Q6,8) '!$A$13:$A$17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'Exponential Distribution(Q6,8) '!$B$13:$B$17</c:f>
              <c:numCache>
                <c:formatCode>General</c:formatCode>
                <c:ptCount val="5"/>
                <c:pt idx="0">
                  <c:v>0.1</c:v>
                </c:pt>
                <c:pt idx="1">
                  <c:v>8.1873075307798193E-2</c:v>
                </c:pt>
                <c:pt idx="2">
                  <c:v>6.7032004603563941E-2</c:v>
                </c:pt>
                <c:pt idx="3">
                  <c:v>5.4881163609402643E-2</c:v>
                </c:pt>
                <c:pt idx="4">
                  <c:v>4.4932896411722156E-2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02656"/>
        <c:axId val="139704192"/>
      </c:scatterChart>
      <c:valAx>
        <c:axId val="13970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704192"/>
        <c:crosses val="autoZero"/>
        <c:crossBetween val="midCat"/>
      </c:valAx>
      <c:valAx>
        <c:axId val="13970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702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5669072615923029E-2"/>
          <c:y val="0.18091462525517643"/>
          <c:w val="0.73246981627296592"/>
          <c:h val="0.689216608340624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'Exponential Distribution(Q6,8) '!$C$12</c:f>
              <c:strCache>
                <c:ptCount val="1"/>
                <c:pt idx="0">
                  <c:v>CDF </c:v>
                </c:pt>
              </c:strCache>
            </c:strRef>
          </c:tx>
          <c:yVal>
            <c:numRef>
              <c:f>'Exponential Distribution(Q6,8) '!$C$13:$C$17</c:f>
              <c:numCache>
                <c:formatCode>General</c:formatCode>
                <c:ptCount val="5"/>
                <c:pt idx="0">
                  <c:v>0</c:v>
                </c:pt>
                <c:pt idx="1">
                  <c:v>0.18126924692201815</c:v>
                </c:pt>
                <c:pt idx="2">
                  <c:v>0.32967995396436073</c:v>
                </c:pt>
                <c:pt idx="3">
                  <c:v>0.45118836390597356</c:v>
                </c:pt>
                <c:pt idx="4">
                  <c:v>0.55067103588277844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55744"/>
        <c:axId val="139857280"/>
      </c:scatterChart>
      <c:valAx>
        <c:axId val="139855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39857280"/>
        <c:crosses val="autoZero"/>
        <c:crossBetween val="midCat"/>
      </c:valAx>
      <c:valAx>
        <c:axId val="139857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855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'Normal Distribution(Q7,11) '!$B$15</c:f>
              <c:strCache>
                <c:ptCount val="1"/>
                <c:pt idx="0">
                  <c:v>f(x)</c:v>
                </c:pt>
              </c:strCache>
            </c:strRef>
          </c:tx>
          <c:xVal>
            <c:numRef>
              <c:f>'Normal Distribution(Q7,11) '!$A$16:$A$22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xVal>
          <c:yVal>
            <c:numRef>
              <c:f>'Normal Distribution(Q7,11) '!$B$16:$B$22</c:f>
              <c:numCache>
                <c:formatCode>General</c:formatCode>
                <c:ptCount val="7"/>
                <c:pt idx="0">
                  <c:v>7.597324015864961E-4</c:v>
                </c:pt>
                <c:pt idx="1">
                  <c:v>3.5993977675458709E-3</c:v>
                </c:pt>
                <c:pt idx="2">
                  <c:v>1.0934004978399576E-2</c:v>
                </c:pt>
                <c:pt idx="3">
                  <c:v>2.129653370149015E-2</c:v>
                </c:pt>
                <c:pt idx="4">
                  <c:v>2.6596152026762181E-2</c:v>
                </c:pt>
                <c:pt idx="5">
                  <c:v>2.129653370149015E-2</c:v>
                </c:pt>
                <c:pt idx="6">
                  <c:v>1.0934004978399576E-2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52608"/>
        <c:axId val="158851072"/>
      </c:scatterChart>
      <c:valAx>
        <c:axId val="15885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851072"/>
        <c:crosses val="autoZero"/>
        <c:crossBetween val="midCat"/>
      </c:valAx>
      <c:valAx>
        <c:axId val="158851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852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'Normal Distribution(Q7,11) '!$C$15</c:f>
              <c:strCache>
                <c:ptCount val="1"/>
                <c:pt idx="0">
                  <c:v>CDF</c:v>
                </c:pt>
              </c:strCache>
            </c:strRef>
          </c:tx>
          <c:yVal>
            <c:numRef>
              <c:f>'Normal Distribution(Q7,11) '!$C$16:$C$22</c:f>
              <c:numCache>
                <c:formatCode>General</c:formatCode>
                <c:ptCount val="7"/>
                <c:pt idx="0">
                  <c:v>3.8303805675897356E-3</c:v>
                </c:pt>
                <c:pt idx="1">
                  <c:v>2.2750131948179191E-2</c:v>
                </c:pt>
                <c:pt idx="2">
                  <c:v>9.1211219725867876E-2</c:v>
                </c:pt>
                <c:pt idx="3">
                  <c:v>0.25249253754692291</c:v>
                </c:pt>
                <c:pt idx="4">
                  <c:v>0.5</c:v>
                </c:pt>
                <c:pt idx="5">
                  <c:v>0.74750746245307709</c:v>
                </c:pt>
                <c:pt idx="6">
                  <c:v>0.90878878027413212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086208"/>
        <c:axId val="38157696"/>
      </c:scatterChart>
      <c:valAx>
        <c:axId val="215086208"/>
        <c:scaling>
          <c:orientation val="minMax"/>
        </c:scaling>
        <c:delete val="0"/>
        <c:axPos val="b"/>
        <c:majorTickMark val="out"/>
        <c:minorTickMark val="none"/>
        <c:tickLblPos val="nextTo"/>
        <c:crossAx val="38157696"/>
        <c:crosses val="autoZero"/>
        <c:crossBetween val="midCat"/>
      </c:valAx>
      <c:valAx>
        <c:axId val="38157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5086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099518810148729E-2"/>
          <c:y val="5.6030183727034118E-2"/>
          <c:w val="0.62138582677165355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'Karl Pearson(Q13) '!$A$4:$A$5</c:f>
              <c:strCache>
                <c:ptCount val="1"/>
                <c:pt idx="0">
                  <c:v>Husband Age  X</c:v>
                </c:pt>
              </c:strCache>
            </c:strRef>
          </c:tx>
          <c:marker>
            <c:symbol val="none"/>
          </c:marker>
          <c:val>
            <c:numRef>
              <c:f>'Karl Pearson(Q13) '!$A$6:$A$12</c:f>
              <c:numCache>
                <c:formatCode>General</c:formatCode>
                <c:ptCount val="7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29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'Karl Pearson(Q13) '!$B$4:$B$5</c:f>
              <c:strCache>
                <c:ptCount val="1"/>
                <c:pt idx="0">
                  <c:v>Wife Age  Y</c:v>
                </c:pt>
              </c:strCache>
            </c:strRef>
          </c:tx>
          <c:marker>
            <c:symbol val="none"/>
          </c:marker>
          <c:val>
            <c:numRef>
              <c:f>'Karl Pearson(Q13) '!$B$6:$B$12</c:f>
              <c:numCache>
                <c:formatCode>General</c:formatCode>
                <c:ptCount val="7"/>
                <c:pt idx="0">
                  <c:v>19</c:v>
                </c:pt>
                <c:pt idx="1">
                  <c:v>21</c:v>
                </c:pt>
                <c:pt idx="2">
                  <c:v>25</c:v>
                </c:pt>
                <c:pt idx="3">
                  <c:v>26</c:v>
                </c:pt>
                <c:pt idx="4">
                  <c:v>29</c:v>
                </c:pt>
                <c:pt idx="5">
                  <c:v>32</c:v>
                </c:pt>
                <c:pt idx="6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980928"/>
        <c:axId val="158715904"/>
      </c:lineChart>
      <c:catAx>
        <c:axId val="157980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58715904"/>
        <c:crosses val="autoZero"/>
        <c:auto val="1"/>
        <c:lblAlgn val="ctr"/>
        <c:lblOffset val="100"/>
        <c:noMultiLvlLbl val="0"/>
      </c:catAx>
      <c:valAx>
        <c:axId val="158715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980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426720</xdr:colOff>
      <xdr:row>11</xdr:row>
      <xdr:rowOff>163830</xdr:rowOff>
    </xdr:from>
    <xdr:to>
      <xdr:col>19</xdr:col>
      <xdr:colOff>121920</xdr:colOff>
      <xdr:row>26</xdr:row>
      <xdr:rowOff>163830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594360</xdr:colOff>
      <xdr:row>11</xdr:row>
      <xdr:rowOff>171450</xdr:rowOff>
    </xdr:from>
    <xdr:to>
      <xdr:col>11</xdr:col>
      <xdr:colOff>289560</xdr:colOff>
      <xdr:row>26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7</xdr:row>
      <xdr:rowOff>133350</xdr:rowOff>
    </xdr:from>
    <xdr:to>
      <xdr:col>11</xdr:col>
      <xdr:colOff>236220</xdr:colOff>
      <xdr:row>22</xdr:row>
      <xdr:rowOff>125730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373380</xdr:colOff>
      <xdr:row>7</xdr:row>
      <xdr:rowOff>148590</xdr:rowOff>
    </xdr:from>
    <xdr:to>
      <xdr:col>19</xdr:col>
      <xdr:colOff>68580</xdr:colOff>
      <xdr:row>22</xdr:row>
      <xdr:rowOff>140970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10</xdr:row>
      <xdr:rowOff>179070</xdr:rowOff>
    </xdr:from>
    <xdr:to>
      <xdr:col>11</xdr:col>
      <xdr:colOff>502920</xdr:colOff>
      <xdr:row>25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10</xdr:row>
      <xdr:rowOff>156210</xdr:rowOff>
    </xdr:from>
    <xdr:to>
      <xdr:col>19</xdr:col>
      <xdr:colOff>342900</xdr:colOff>
      <xdr:row>25</xdr:row>
      <xdr:rowOff>140970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11</xdr:row>
      <xdr:rowOff>19050</xdr:rowOff>
    </xdr:from>
    <xdr:to>
      <xdr:col>11</xdr:col>
      <xdr:colOff>83820</xdr:colOff>
      <xdr:row>26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213360</xdr:colOff>
      <xdr:row>11</xdr:row>
      <xdr:rowOff>34290</xdr:rowOff>
    </xdr:from>
    <xdr:to>
      <xdr:col>18</xdr:col>
      <xdr:colOff>518160</xdr:colOff>
      <xdr:row>26</xdr:row>
      <xdr:rowOff>26670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14</xdr:row>
      <xdr:rowOff>11430</xdr:rowOff>
    </xdr:from>
    <xdr:to>
      <xdr:col>11</xdr:col>
      <xdr:colOff>548640</xdr:colOff>
      <xdr:row>29</xdr:row>
      <xdr:rowOff>3810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60960</xdr:colOff>
      <xdr:row>13</xdr:row>
      <xdr:rowOff>171450</xdr:rowOff>
    </xdr:from>
    <xdr:to>
      <xdr:col>19</xdr:col>
      <xdr:colOff>365760</xdr:colOff>
      <xdr:row>28</xdr:row>
      <xdr:rowOff>156210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0</xdr:row>
      <xdr:rowOff>49530</xdr:rowOff>
    </xdr:from>
    <xdr:to>
      <xdr:col>18</xdr:col>
      <xdr:colOff>396240</xdr:colOff>
      <xdr:row>15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2:C24" totalsRowShown="0">
  <autoFilter ref="A12:C24"/>
  <tableColumns count="3">
    <tableColumn id="1" name="X (no. of heads) "/>
    <tableColumn id="2" name="PDF ">
      <calculatedColumnFormula>_xlfn.BINOM.DIST(A13,12,1/2,FALSE)</calculatedColumnFormula>
    </tableColumn>
    <tableColumn id="3" name="CDF ">
      <calculatedColumnFormula>_xlfn.BINOM.DIST(A13,12,1/2,TRUE)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A7" sqref="A7:N8"/>
    </sheetView>
  </sheetViews>
  <sheetFormatPr defaultRowHeight="14.4" x14ac:dyDescent="0.3"/>
  <cols>
    <col min="1" max="1" width="16" customWidth="1"/>
  </cols>
  <sheetData>
    <row r="1" spans="1:14" ht="23.4" x14ac:dyDescent="0.45">
      <c r="A1" s="139" t="s">
        <v>0</v>
      </c>
      <c r="B1" s="140"/>
      <c r="C1" s="140"/>
      <c r="D1" s="140"/>
      <c r="E1" s="140"/>
      <c r="F1" s="140"/>
      <c r="G1" s="140"/>
      <c r="H1" s="140"/>
      <c r="I1" s="140"/>
    </row>
    <row r="2" spans="1:14" ht="18" x14ac:dyDescent="0.35">
      <c r="A2" s="32" t="s">
        <v>1</v>
      </c>
      <c r="B2" s="33"/>
      <c r="C2" s="33"/>
      <c r="D2" s="33"/>
      <c r="E2" s="33"/>
    </row>
    <row r="3" spans="1:14" ht="21" x14ac:dyDescent="0.4">
      <c r="A3" s="22" t="s">
        <v>2</v>
      </c>
      <c r="B3" s="34" t="s">
        <v>3</v>
      </c>
      <c r="C3" s="34"/>
      <c r="D3" s="34"/>
      <c r="E3" s="34"/>
    </row>
    <row r="4" spans="1:14" ht="18" x14ac:dyDescent="0.35">
      <c r="B4" s="35" t="s">
        <v>4</v>
      </c>
      <c r="C4" s="36"/>
      <c r="D4" s="36"/>
      <c r="E4" s="36"/>
      <c r="F4" s="36"/>
      <c r="G4" s="36"/>
      <c r="H4" s="36"/>
    </row>
    <row r="6" spans="1:14" ht="15" thickBot="1" x14ac:dyDescent="0.35">
      <c r="A6" s="2" t="s">
        <v>5</v>
      </c>
    </row>
    <row r="7" spans="1:14" x14ac:dyDescent="0.3">
      <c r="A7" s="146" t="s">
        <v>6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2"/>
    </row>
    <row r="8" spans="1:14" ht="15" thickBot="1" x14ac:dyDescent="0.35">
      <c r="A8" s="143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5"/>
    </row>
    <row r="9" spans="1:14" x14ac:dyDescent="0.3">
      <c r="A9" s="1" t="s">
        <v>7</v>
      </c>
    </row>
    <row r="10" spans="1:14" x14ac:dyDescent="0.3">
      <c r="A10" s="27" t="s">
        <v>8</v>
      </c>
      <c r="B10" s="28"/>
      <c r="C10" s="28"/>
      <c r="D10" s="28"/>
      <c r="E10" s="28"/>
      <c r="F10" s="28"/>
      <c r="G10" s="28"/>
      <c r="H10" s="28"/>
      <c r="I10" s="28"/>
      <c r="J10" s="28"/>
    </row>
    <row r="11" spans="1:14" x14ac:dyDescent="0.3">
      <c r="A11" s="28"/>
      <c r="B11" s="28"/>
      <c r="C11" s="28"/>
      <c r="D11" s="28"/>
      <c r="E11" s="28"/>
      <c r="F11" s="28"/>
      <c r="G11" s="28"/>
      <c r="H11" s="28"/>
      <c r="I11" s="28"/>
      <c r="J11" s="28"/>
    </row>
    <row r="12" spans="1:14" x14ac:dyDescent="0.3">
      <c r="A12" s="3" t="s">
        <v>9</v>
      </c>
      <c r="B12" s="4" t="s">
        <v>10</v>
      </c>
      <c r="C12" s="3" t="s">
        <v>11</v>
      </c>
      <c r="E12" s="6"/>
    </row>
    <row r="13" spans="1:14" x14ac:dyDescent="0.3">
      <c r="A13">
        <v>1</v>
      </c>
      <c r="B13">
        <f>_xlfn.BINOM.DIST(A13,12,1/2,FALSE)</f>
        <v>2.9296874999999996E-3</v>
      </c>
      <c r="C13">
        <f>_xlfn.BINOM.DIST(A13,12,1/2,TRUE)</f>
        <v>3.1738281250000004E-3</v>
      </c>
      <c r="F13" s="5"/>
    </row>
    <row r="14" spans="1:14" x14ac:dyDescent="0.3">
      <c r="A14">
        <v>2</v>
      </c>
      <c r="B14">
        <f t="shared" ref="B14:B24" si="0">_xlfn.BINOM.DIST(A14,12,1/2,FALSE)</f>
        <v>1.611328125000001E-2</v>
      </c>
      <c r="C14">
        <f t="shared" ref="C14:C24" si="1">_xlfn.BINOM.DIST(A14,12,1/2,TRUE)</f>
        <v>1.9287109375000007E-2</v>
      </c>
    </row>
    <row r="15" spans="1:14" x14ac:dyDescent="0.3">
      <c r="A15">
        <v>3</v>
      </c>
      <c r="B15">
        <f t="shared" si="0"/>
        <v>5.3710937499999965E-2</v>
      </c>
      <c r="C15">
        <f t="shared" si="1"/>
        <v>7.2998046875000014E-2</v>
      </c>
    </row>
    <row r="16" spans="1:14" x14ac:dyDescent="0.3">
      <c r="A16">
        <v>4</v>
      </c>
      <c r="B16">
        <f t="shared" si="0"/>
        <v>0.12084960937500001</v>
      </c>
      <c r="C16">
        <f t="shared" si="1"/>
        <v>0.19384765625</v>
      </c>
    </row>
    <row r="17" spans="1:5" x14ac:dyDescent="0.3">
      <c r="A17" s="8">
        <v>5</v>
      </c>
      <c r="B17" s="8">
        <f t="shared" si="0"/>
        <v>0.19335937500000006</v>
      </c>
      <c r="C17" s="8">
        <f t="shared" si="1"/>
        <v>0.38720703125000011</v>
      </c>
    </row>
    <row r="18" spans="1:5" x14ac:dyDescent="0.3">
      <c r="A18">
        <v>6</v>
      </c>
      <c r="B18">
        <f t="shared" si="0"/>
        <v>0.22558593750000003</v>
      </c>
      <c r="C18">
        <f t="shared" si="1"/>
        <v>0.61279296874999989</v>
      </c>
    </row>
    <row r="19" spans="1:5" x14ac:dyDescent="0.3">
      <c r="A19" s="7">
        <v>7</v>
      </c>
      <c r="B19" s="7">
        <f t="shared" si="0"/>
        <v>0.19335937500000006</v>
      </c>
      <c r="C19">
        <f t="shared" si="1"/>
        <v>0.80615234375</v>
      </c>
    </row>
    <row r="20" spans="1:5" x14ac:dyDescent="0.3">
      <c r="A20">
        <v>8</v>
      </c>
      <c r="B20">
        <f t="shared" si="0"/>
        <v>0.12084960937500001</v>
      </c>
      <c r="C20">
        <f t="shared" si="1"/>
        <v>0.927001953125</v>
      </c>
    </row>
    <row r="21" spans="1:5" x14ac:dyDescent="0.3">
      <c r="A21">
        <v>9</v>
      </c>
      <c r="B21">
        <f t="shared" si="0"/>
        <v>5.3710937499999965E-2</v>
      </c>
      <c r="C21">
        <f t="shared" si="1"/>
        <v>0.980712890625</v>
      </c>
    </row>
    <row r="22" spans="1:5" x14ac:dyDescent="0.3">
      <c r="A22">
        <v>10</v>
      </c>
      <c r="B22">
        <f t="shared" si="0"/>
        <v>1.6113281250000003E-2</v>
      </c>
      <c r="C22">
        <f t="shared" si="1"/>
        <v>0.996826171875</v>
      </c>
    </row>
    <row r="23" spans="1:5" x14ac:dyDescent="0.3">
      <c r="A23">
        <v>11</v>
      </c>
      <c r="B23">
        <f t="shared" si="0"/>
        <v>2.9296874999999996E-3</v>
      </c>
      <c r="C23">
        <f t="shared" si="1"/>
        <v>0.999755859375</v>
      </c>
    </row>
    <row r="24" spans="1:5" x14ac:dyDescent="0.3">
      <c r="A24">
        <v>12</v>
      </c>
      <c r="B24">
        <f t="shared" si="0"/>
        <v>2.4414062500000016E-4</v>
      </c>
      <c r="C24">
        <f t="shared" si="1"/>
        <v>1</v>
      </c>
    </row>
    <row r="31" spans="1:5" x14ac:dyDescent="0.3">
      <c r="A31" s="29" t="s">
        <v>12</v>
      </c>
      <c r="B31" s="30"/>
      <c r="C31" s="30"/>
      <c r="D31" s="30"/>
      <c r="E31" s="30"/>
    </row>
    <row r="32" spans="1:5" x14ac:dyDescent="0.3">
      <c r="A32" s="30"/>
      <c r="B32" s="30"/>
      <c r="C32" s="30"/>
      <c r="D32" s="30"/>
      <c r="E32" s="30"/>
    </row>
    <row r="33" spans="1:10" x14ac:dyDescent="0.3">
      <c r="A33" s="31" t="s">
        <v>13</v>
      </c>
      <c r="B33" s="26"/>
      <c r="C33" s="26"/>
      <c r="D33" s="26"/>
      <c r="E33" s="26"/>
      <c r="F33" s="26"/>
      <c r="G33" s="26"/>
      <c r="H33" s="26"/>
      <c r="I33" s="26"/>
      <c r="J33" s="26"/>
    </row>
    <row r="34" spans="1:10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</row>
  </sheetData>
  <mergeCells count="8">
    <mergeCell ref="A7:N8"/>
    <mergeCell ref="A10:J11"/>
    <mergeCell ref="A31:E32"/>
    <mergeCell ref="A33:J34"/>
    <mergeCell ref="A1:I1"/>
    <mergeCell ref="A2:E2"/>
    <mergeCell ref="B3:E3"/>
    <mergeCell ref="B4:H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V7" sqref="V7"/>
    </sheetView>
  </sheetViews>
  <sheetFormatPr defaultRowHeight="14.4" x14ac:dyDescent="0.3"/>
  <sheetData>
    <row r="1" spans="1:17" ht="18.600000000000001" thickBot="1" x14ac:dyDescent="0.4">
      <c r="A1" s="37" t="s">
        <v>16</v>
      </c>
      <c r="B1" s="38"/>
      <c r="C1" s="38"/>
    </row>
    <row r="2" spans="1:17" x14ac:dyDescent="0.3">
      <c r="A2" s="147" t="s">
        <v>17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2"/>
    </row>
    <row r="3" spans="1:17" ht="15" thickBot="1" x14ac:dyDescent="0.35">
      <c r="A3" s="143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5"/>
    </row>
    <row r="4" spans="1:17" x14ac:dyDescent="0.3">
      <c r="A4" s="39" t="s">
        <v>18</v>
      </c>
      <c r="B4" s="39"/>
      <c r="C4" s="39"/>
      <c r="J4" s="42" t="s">
        <v>27</v>
      </c>
      <c r="K4" s="26"/>
      <c r="L4" s="26"/>
      <c r="M4" s="26"/>
      <c r="N4" s="26"/>
      <c r="O4" s="26"/>
      <c r="P4" s="26"/>
      <c r="Q4" s="26"/>
    </row>
    <row r="5" spans="1:17" ht="15" thickBot="1" x14ac:dyDescent="0.35">
      <c r="F5" s="16" t="s">
        <v>19</v>
      </c>
      <c r="G5" s="16">
        <v>0.5</v>
      </c>
      <c r="J5" s="26"/>
      <c r="K5" s="26"/>
      <c r="L5" s="26"/>
      <c r="M5" s="26"/>
      <c r="N5" s="26"/>
      <c r="O5" s="26"/>
      <c r="P5" s="26"/>
      <c r="Q5" s="26"/>
    </row>
    <row r="6" spans="1:17" x14ac:dyDescent="0.3">
      <c r="A6" s="9" t="s">
        <v>14</v>
      </c>
      <c r="B6" s="10" t="s">
        <v>15</v>
      </c>
      <c r="C6" s="11" t="s">
        <v>11</v>
      </c>
      <c r="F6" s="16" t="s">
        <v>20</v>
      </c>
      <c r="G6" s="16">
        <v>0.5</v>
      </c>
    </row>
    <row r="7" spans="1:17" x14ac:dyDescent="0.3">
      <c r="A7" s="12">
        <v>1</v>
      </c>
      <c r="B7" s="13">
        <f>$G$5*(POWER($G$6,(A7-1)))</f>
        <v>0.5</v>
      </c>
      <c r="C7" s="14">
        <f>SUM($B$7:B7)</f>
        <v>0.5</v>
      </c>
    </row>
    <row r="8" spans="1:17" x14ac:dyDescent="0.3">
      <c r="A8" s="12">
        <v>2</v>
      </c>
      <c r="B8" s="13">
        <f>$G$5*(POWER($G$6,(A8-1)))</f>
        <v>0.25</v>
      </c>
      <c r="C8" s="14">
        <f>SUM($B$7:B8)</f>
        <v>0.75</v>
      </c>
    </row>
    <row r="9" spans="1:17" x14ac:dyDescent="0.3">
      <c r="A9" s="12">
        <v>3</v>
      </c>
      <c r="B9" s="13">
        <f>$G$5*(POWER($G$6,(A9-1)))</f>
        <v>0.125</v>
      </c>
      <c r="C9" s="14">
        <f>SUM($B$7:B9)</f>
        <v>0.875</v>
      </c>
    </row>
    <row r="10" spans="1:17" x14ac:dyDescent="0.3">
      <c r="A10" s="12">
        <v>4</v>
      </c>
      <c r="B10" s="13">
        <f>$G$5*(POWER($G$6,(A10-1)))</f>
        <v>6.25E-2</v>
      </c>
      <c r="C10" s="14">
        <f>SUM($B$7:B10)</f>
        <v>0.9375</v>
      </c>
    </row>
    <row r="11" spans="1:17" ht="15" thickBot="1" x14ac:dyDescent="0.35">
      <c r="A11" s="15">
        <v>5</v>
      </c>
      <c r="B11" s="17">
        <f>$G$5*(POWER($G$6,(A11-1)))</f>
        <v>3.125E-2</v>
      </c>
      <c r="C11" s="14">
        <f>SUM($B$7:B11)</f>
        <v>0.96875</v>
      </c>
    </row>
    <row r="26" spans="1:12" ht="25.2" x14ac:dyDescent="0.5">
      <c r="A26" s="40" t="s">
        <v>21</v>
      </c>
      <c r="B26" s="30"/>
      <c r="C26" s="30"/>
      <c r="D26" s="30"/>
      <c r="E26" s="30"/>
    </row>
    <row r="28" spans="1:12" x14ac:dyDescent="0.3">
      <c r="A28" s="41" t="s">
        <v>23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2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1:12" x14ac:dyDescent="0.3">
      <c r="A30" t="s">
        <v>22</v>
      </c>
    </row>
  </sheetData>
  <mergeCells count="6">
    <mergeCell ref="A1:C1"/>
    <mergeCell ref="A2:P3"/>
    <mergeCell ref="A4:C4"/>
    <mergeCell ref="A26:E26"/>
    <mergeCell ref="A28:L29"/>
    <mergeCell ref="J4:Q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J6" sqref="J6"/>
    </sheetView>
  </sheetViews>
  <sheetFormatPr defaultRowHeight="14.4" x14ac:dyDescent="0.3"/>
  <sheetData>
    <row r="1" spans="1:18" ht="18" x14ac:dyDescent="0.35">
      <c r="A1" s="37" t="s">
        <v>24</v>
      </c>
      <c r="B1" s="38"/>
      <c r="C1" s="38"/>
    </row>
    <row r="2" spans="1:18" ht="21" customHeight="1" thickBot="1" x14ac:dyDescent="0.35"/>
    <row r="3" spans="1:18" x14ac:dyDescent="0.3">
      <c r="A3" s="148" t="s">
        <v>25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2"/>
    </row>
    <row r="4" spans="1:18" x14ac:dyDescent="0.3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5"/>
    </row>
    <row r="5" spans="1:18" ht="15" thickBot="1" x14ac:dyDescent="0.35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8"/>
    </row>
    <row r="6" spans="1:18" ht="21" x14ac:dyDescent="0.4">
      <c r="A6" s="44" t="s">
        <v>18</v>
      </c>
      <c r="B6" s="39"/>
      <c r="C6" s="39"/>
    </row>
    <row r="8" spans="1:18" x14ac:dyDescent="0.3">
      <c r="B8" s="45" t="s">
        <v>26</v>
      </c>
      <c r="C8" s="26"/>
      <c r="D8" s="26"/>
      <c r="E8" s="26"/>
      <c r="F8" s="26"/>
      <c r="G8" s="26"/>
      <c r="H8" s="26"/>
      <c r="I8" s="26"/>
      <c r="J8" s="26"/>
      <c r="K8" s="26"/>
    </row>
    <row r="9" spans="1:18" x14ac:dyDescent="0.3"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8" ht="15" thickBot="1" x14ac:dyDescent="0.35"/>
    <row r="11" spans="1:18" x14ac:dyDescent="0.3">
      <c r="A11" s="9" t="s">
        <v>14</v>
      </c>
      <c r="B11" s="10" t="s">
        <v>28</v>
      </c>
      <c r="C11" s="11" t="s">
        <v>11</v>
      </c>
    </row>
    <row r="12" spans="1:18" x14ac:dyDescent="0.3">
      <c r="A12" s="18">
        <v>0</v>
      </c>
      <c r="B12" s="20">
        <f>_xlfn.POISSON.DIST(A12,1,FALSE)</f>
        <v>0.36787944117144233</v>
      </c>
      <c r="C12" s="21">
        <f>_xlfn.POISSON.DIST(A12,1,TRUE)</f>
        <v>0.36787944117144233</v>
      </c>
    </row>
    <row r="13" spans="1:18" x14ac:dyDescent="0.3">
      <c r="A13" s="18">
        <v>1</v>
      </c>
      <c r="B13" s="20">
        <f t="shared" ref="B13:B22" si="0">_xlfn.POISSON.DIST(A13,1,FALSE)</f>
        <v>0.36787944117144233</v>
      </c>
      <c r="C13" s="21">
        <f t="shared" ref="C13:C22" si="1">_xlfn.POISSON.DIST(A13,1,TRUE)</f>
        <v>0.73575888234288478</v>
      </c>
    </row>
    <row r="14" spans="1:18" x14ac:dyDescent="0.3">
      <c r="A14" s="18">
        <v>2</v>
      </c>
      <c r="B14" s="20">
        <f t="shared" si="0"/>
        <v>0.18393972058572114</v>
      </c>
      <c r="C14" s="21">
        <f t="shared" si="1"/>
        <v>0.91969860292860584</v>
      </c>
    </row>
    <row r="15" spans="1:18" x14ac:dyDescent="0.3">
      <c r="A15" s="18">
        <v>3</v>
      </c>
      <c r="B15" s="20">
        <f t="shared" si="0"/>
        <v>6.1313240195240391E-2</v>
      </c>
      <c r="C15" s="21">
        <f t="shared" si="1"/>
        <v>0.98101184312384615</v>
      </c>
    </row>
    <row r="16" spans="1:18" x14ac:dyDescent="0.3">
      <c r="A16" s="18">
        <v>4</v>
      </c>
      <c r="B16" s="20">
        <f t="shared" si="0"/>
        <v>1.5328310048810094E-2</v>
      </c>
      <c r="C16" s="21">
        <f t="shared" si="1"/>
        <v>0.99634015317265634</v>
      </c>
    </row>
    <row r="17" spans="1:11" x14ac:dyDescent="0.3">
      <c r="A17" s="18">
        <v>5</v>
      </c>
      <c r="B17" s="20">
        <f t="shared" si="0"/>
        <v>3.06566200976202E-3</v>
      </c>
      <c r="C17" s="21">
        <f t="shared" si="1"/>
        <v>0.99940581518241833</v>
      </c>
    </row>
    <row r="18" spans="1:11" x14ac:dyDescent="0.3">
      <c r="A18" s="18">
        <v>6</v>
      </c>
      <c r="B18" s="20">
        <f t="shared" si="0"/>
        <v>5.1094366829366978E-4</v>
      </c>
      <c r="C18" s="21">
        <f t="shared" si="1"/>
        <v>0.99991675885071196</v>
      </c>
    </row>
    <row r="19" spans="1:11" x14ac:dyDescent="0.3">
      <c r="A19" s="18">
        <v>7</v>
      </c>
      <c r="B19" s="20">
        <f t="shared" si="0"/>
        <v>7.2991952613381521E-5</v>
      </c>
      <c r="C19" s="21">
        <f t="shared" si="1"/>
        <v>0.99998975080332531</v>
      </c>
    </row>
    <row r="20" spans="1:11" x14ac:dyDescent="0.3">
      <c r="A20" s="18">
        <v>8</v>
      </c>
      <c r="B20" s="20">
        <f t="shared" si="0"/>
        <v>9.1239940766726546E-6</v>
      </c>
      <c r="C20" s="21">
        <f t="shared" si="1"/>
        <v>0.99999887479740202</v>
      </c>
    </row>
    <row r="21" spans="1:11" ht="15" thickBot="1" x14ac:dyDescent="0.35">
      <c r="A21" s="19">
        <v>9</v>
      </c>
      <c r="B21" s="20">
        <f t="shared" si="0"/>
        <v>1.0137771196302961E-6</v>
      </c>
      <c r="C21" s="21">
        <f t="shared" si="1"/>
        <v>0.9999998885745216</v>
      </c>
    </row>
    <row r="22" spans="1:11" ht="15" thickBot="1" x14ac:dyDescent="0.35">
      <c r="A22" s="19">
        <v>10</v>
      </c>
      <c r="B22" s="20">
        <f t="shared" si="0"/>
        <v>1.013777119630295E-7</v>
      </c>
      <c r="C22" s="21">
        <f t="shared" si="1"/>
        <v>0.9999999899522336</v>
      </c>
    </row>
    <row r="28" spans="1:11" x14ac:dyDescent="0.3">
      <c r="A28" s="29" t="s">
        <v>21</v>
      </c>
      <c r="B28" s="30"/>
      <c r="C28" s="30"/>
      <c r="D28" s="30"/>
      <c r="E28" s="30"/>
      <c r="F28" s="30"/>
      <c r="G28" s="30"/>
    </row>
    <row r="29" spans="1:11" x14ac:dyDescent="0.3">
      <c r="A29" s="30"/>
      <c r="B29" s="30"/>
      <c r="C29" s="30"/>
      <c r="D29" s="30"/>
      <c r="E29" s="30"/>
      <c r="F29" s="30"/>
      <c r="G29" s="30"/>
    </row>
    <row r="30" spans="1:11" x14ac:dyDescent="0.3">
      <c r="A30" s="46" t="s">
        <v>29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</sheetData>
  <mergeCells count="6">
    <mergeCell ref="A30:K31"/>
    <mergeCell ref="A1:C1"/>
    <mergeCell ref="A3:R5"/>
    <mergeCell ref="A6:C6"/>
    <mergeCell ref="B8:K9"/>
    <mergeCell ref="A28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K18" sqref="K18"/>
    </sheetView>
  </sheetViews>
  <sheetFormatPr defaultRowHeight="14.4" x14ac:dyDescent="0.3"/>
  <sheetData>
    <row r="1" spans="1:17" ht="21" x14ac:dyDescent="0.4">
      <c r="A1" s="47" t="s">
        <v>30</v>
      </c>
      <c r="B1" s="38"/>
      <c r="C1" s="38"/>
    </row>
    <row r="2" spans="1:17" ht="15" thickBot="1" x14ac:dyDescent="0.35"/>
    <row r="3" spans="1:17" x14ac:dyDescent="0.3">
      <c r="A3" s="156" t="s">
        <v>69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2"/>
    </row>
    <row r="4" spans="1:17" ht="15" thickBot="1" x14ac:dyDescent="0.35">
      <c r="A4" s="153"/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5"/>
    </row>
    <row r="6" spans="1:17" x14ac:dyDescent="0.3">
      <c r="A6" s="133" t="s">
        <v>70</v>
      </c>
      <c r="B6" s="133"/>
      <c r="C6">
        <v>1</v>
      </c>
    </row>
    <row r="7" spans="1:17" x14ac:dyDescent="0.3">
      <c r="A7" s="133" t="s">
        <v>71</v>
      </c>
      <c r="B7" s="133"/>
      <c r="C7">
        <v>55</v>
      </c>
    </row>
    <row r="9" spans="1:17" ht="15" thickBot="1" x14ac:dyDescent="0.35">
      <c r="A9" s="128" t="s">
        <v>72</v>
      </c>
      <c r="D9" s="129">
        <v>28</v>
      </c>
    </row>
    <row r="10" spans="1:17" ht="15" thickBot="1" x14ac:dyDescent="0.35">
      <c r="A10" s="157" t="s">
        <v>73</v>
      </c>
      <c r="B10" s="158"/>
      <c r="C10" s="159"/>
      <c r="D10" s="129">
        <v>15.58846</v>
      </c>
    </row>
    <row r="11" spans="1:17" ht="15" thickBot="1" x14ac:dyDescent="0.35">
      <c r="A11" s="128" t="s">
        <v>74</v>
      </c>
      <c r="D11" s="129">
        <v>1.8519000000000001E-2</v>
      </c>
    </row>
    <row r="12" spans="1:17" ht="15" thickBot="1" x14ac:dyDescent="0.35">
      <c r="A12" s="160" t="s">
        <v>75</v>
      </c>
      <c r="D12" s="129">
        <v>0.77777799999999997</v>
      </c>
    </row>
  </sheetData>
  <mergeCells count="5">
    <mergeCell ref="A1:C1"/>
    <mergeCell ref="A3:Q4"/>
    <mergeCell ref="A6:B6"/>
    <mergeCell ref="A7:B7"/>
    <mergeCell ref="A10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P9" sqref="P9"/>
    </sheetView>
  </sheetViews>
  <sheetFormatPr defaultRowHeight="14.4" x14ac:dyDescent="0.3"/>
  <sheetData>
    <row r="1" spans="1:21" ht="21" x14ac:dyDescent="0.4">
      <c r="A1" s="47" t="s">
        <v>31</v>
      </c>
      <c r="B1" s="38"/>
      <c r="C1" s="38"/>
      <c r="D1" s="38"/>
    </row>
    <row r="2" spans="1:21" ht="15" thickBot="1" x14ac:dyDescent="0.35"/>
    <row r="3" spans="1:21" x14ac:dyDescent="0.3">
      <c r="A3" s="149" t="s">
        <v>32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</row>
    <row r="4" spans="1:21" x14ac:dyDescent="0.3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5"/>
    </row>
    <row r="5" spans="1:21" ht="15" thickBot="1" x14ac:dyDescent="0.35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8"/>
    </row>
    <row r="7" spans="1:21" ht="18" x14ac:dyDescent="0.35">
      <c r="A7" s="48" t="s">
        <v>18</v>
      </c>
      <c r="B7" s="39"/>
      <c r="F7" s="50" t="s">
        <v>35</v>
      </c>
      <c r="G7" s="51"/>
      <c r="H7" s="51"/>
      <c r="J7" s="50" t="s">
        <v>36</v>
      </c>
      <c r="K7" s="51"/>
      <c r="L7" s="51"/>
    </row>
    <row r="9" spans="1:21" x14ac:dyDescent="0.3">
      <c r="A9" s="49" t="s">
        <v>33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21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21" ht="15" thickBot="1" x14ac:dyDescent="0.35"/>
    <row r="12" spans="1:21" x14ac:dyDescent="0.3">
      <c r="A12" s="23" t="s">
        <v>14</v>
      </c>
      <c r="B12" s="10" t="s">
        <v>34</v>
      </c>
      <c r="C12" s="11" t="s">
        <v>11</v>
      </c>
    </row>
    <row r="13" spans="1:21" x14ac:dyDescent="0.3">
      <c r="A13" s="12">
        <v>0</v>
      </c>
      <c r="B13" s="24">
        <f>_xlfn.EXPON.DIST(A13,0.1,FALSE)</f>
        <v>0.1</v>
      </c>
      <c r="C13" s="25">
        <f>_xlfn.EXPON.DIST(A13,0.1,TRUE)</f>
        <v>0</v>
      </c>
    </row>
    <row r="14" spans="1:21" x14ac:dyDescent="0.3">
      <c r="A14" s="12">
        <v>2</v>
      </c>
      <c r="B14" s="24">
        <f>_xlfn.EXPON.DIST(A14,0.1,FALSE)</f>
        <v>8.1873075307798193E-2</v>
      </c>
      <c r="C14" s="25">
        <f>_xlfn.EXPON.DIST(A14,0.1,TRUE)</f>
        <v>0.18126924692201815</v>
      </c>
    </row>
    <row r="15" spans="1:21" x14ac:dyDescent="0.3">
      <c r="A15" s="12">
        <v>4</v>
      </c>
      <c r="B15" s="24">
        <f>_xlfn.EXPON.DIST(A15,0.1,FALSE)</f>
        <v>6.7032004603563941E-2</v>
      </c>
      <c r="C15" s="25">
        <f>_xlfn.EXPON.DIST(A15,0.1,TRUE)</f>
        <v>0.32967995396436073</v>
      </c>
    </row>
    <row r="16" spans="1:21" x14ac:dyDescent="0.3">
      <c r="A16" s="12">
        <v>6</v>
      </c>
      <c r="B16" s="24">
        <f>_xlfn.EXPON.DIST(A16,0.1,FALSE)</f>
        <v>5.4881163609402643E-2</v>
      </c>
      <c r="C16" s="25">
        <f>_xlfn.EXPON.DIST(A16,0.1,TRUE)</f>
        <v>0.45118836390597356</v>
      </c>
    </row>
    <row r="17" spans="1:12" ht="15" thickBot="1" x14ac:dyDescent="0.35">
      <c r="A17" s="15">
        <v>8</v>
      </c>
      <c r="B17" s="24">
        <f>_xlfn.EXPON.DIST(A17,0.1,FALSE)</f>
        <v>4.4932896411722156E-2</v>
      </c>
      <c r="C17" s="25">
        <f>_xlfn.EXPON.DIST(A17,0.1,TRUE)</f>
        <v>0.55067103588277844</v>
      </c>
    </row>
    <row r="29" spans="1:12" x14ac:dyDescent="0.3">
      <c r="A29" s="40" t="s">
        <v>37</v>
      </c>
      <c r="B29" s="30"/>
      <c r="C29" s="30"/>
      <c r="D29" s="30"/>
      <c r="E29" s="30"/>
      <c r="F29" s="30"/>
      <c r="G29" s="30"/>
      <c r="H29" s="30"/>
    </row>
    <row r="30" spans="1:12" x14ac:dyDescent="0.3">
      <c r="A30" s="30"/>
      <c r="B30" s="30"/>
      <c r="C30" s="30"/>
      <c r="D30" s="30"/>
      <c r="E30" s="30"/>
      <c r="F30" s="30"/>
      <c r="G30" s="30"/>
      <c r="H30" s="30"/>
    </row>
    <row r="32" spans="1:12" x14ac:dyDescent="0.3">
      <c r="A32" s="46" t="s">
        <v>38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1:12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</sheetData>
  <mergeCells count="8">
    <mergeCell ref="A29:H30"/>
    <mergeCell ref="A32:L33"/>
    <mergeCell ref="A1:D1"/>
    <mergeCell ref="A3:U5"/>
    <mergeCell ref="A7:B7"/>
    <mergeCell ref="A9:N10"/>
    <mergeCell ref="F7:H7"/>
    <mergeCell ref="J7:L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R10" sqref="R10"/>
    </sheetView>
  </sheetViews>
  <sheetFormatPr defaultRowHeight="14.4" x14ac:dyDescent="0.3"/>
  <sheetData>
    <row r="1" spans="1:20" x14ac:dyDescent="0.3">
      <c r="A1" s="47" t="s">
        <v>39</v>
      </c>
      <c r="B1" s="38"/>
      <c r="C1" s="38"/>
    </row>
    <row r="2" spans="1:20" x14ac:dyDescent="0.3">
      <c r="A2" s="38"/>
      <c r="B2" s="38"/>
      <c r="C2" s="38"/>
    </row>
    <row r="3" spans="1:20" ht="15" thickBot="1" x14ac:dyDescent="0.35"/>
    <row r="4" spans="1:20" x14ac:dyDescent="0.3">
      <c r="A4" s="150" t="s">
        <v>40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2"/>
    </row>
    <row r="5" spans="1:20" x14ac:dyDescent="0.3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5"/>
    </row>
    <row r="6" spans="1:20" ht="15" thickBot="1" x14ac:dyDescent="0.35">
      <c r="A6" s="86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8"/>
    </row>
    <row r="8" spans="1:20" ht="18" x14ac:dyDescent="0.35">
      <c r="A8" s="48" t="s">
        <v>18</v>
      </c>
      <c r="B8" s="39"/>
      <c r="C8" s="39"/>
    </row>
    <row r="9" spans="1:20" x14ac:dyDescent="0.3">
      <c r="J9" s="54" t="s">
        <v>44</v>
      </c>
      <c r="K9" s="26"/>
      <c r="L9" s="26"/>
      <c r="M9" s="26"/>
      <c r="N9" s="26"/>
      <c r="O9" s="26"/>
      <c r="P9" s="26"/>
      <c r="Q9" s="26"/>
    </row>
    <row r="10" spans="1:20" ht="15.6" x14ac:dyDescent="0.3">
      <c r="A10" s="52" t="s">
        <v>41</v>
      </c>
      <c r="B10" s="51"/>
      <c r="C10" s="51"/>
      <c r="E10" s="52" t="s">
        <v>42</v>
      </c>
      <c r="F10" s="51"/>
      <c r="G10" s="51"/>
      <c r="H10" s="51"/>
      <c r="J10" s="26"/>
      <c r="K10" s="26"/>
      <c r="L10" s="26"/>
      <c r="M10" s="26"/>
      <c r="N10" s="26"/>
      <c r="O10" s="26"/>
      <c r="P10" s="26"/>
      <c r="Q10" s="26"/>
    </row>
    <row r="12" spans="1:20" x14ac:dyDescent="0.3">
      <c r="A12" s="53" t="s">
        <v>43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20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20" ht="15" thickBot="1" x14ac:dyDescent="0.35"/>
    <row r="15" spans="1:20" x14ac:dyDescent="0.3">
      <c r="A15" s="9" t="s">
        <v>14</v>
      </c>
      <c r="B15" s="10" t="s">
        <v>34</v>
      </c>
      <c r="C15" s="11" t="s">
        <v>45</v>
      </c>
    </row>
    <row r="16" spans="1:20" x14ac:dyDescent="0.3">
      <c r="A16" s="55">
        <v>10</v>
      </c>
      <c r="B16" s="17">
        <f>_xlfn.NORM.DIST(A16,50,15,FALSE)</f>
        <v>7.597324015864961E-4</v>
      </c>
      <c r="C16" s="57">
        <f>_xlfn.NORM.DIST(A16,50,15,TRUE)</f>
        <v>3.8303805675897356E-3</v>
      </c>
    </row>
    <row r="17" spans="1:9" x14ac:dyDescent="0.3">
      <c r="A17" s="55">
        <v>20</v>
      </c>
      <c r="B17" s="17">
        <f t="shared" ref="B17:B22" si="0">_xlfn.NORM.DIST(A17,50,15,FALSE)</f>
        <v>3.5993977675458709E-3</v>
      </c>
      <c r="C17" s="57">
        <f t="shared" ref="C17:C22" si="1">_xlfn.NORM.DIST(A17,50,15,TRUE)</f>
        <v>2.2750131948179191E-2</v>
      </c>
    </row>
    <row r="18" spans="1:9" x14ac:dyDescent="0.3">
      <c r="A18" s="55">
        <v>30</v>
      </c>
      <c r="B18" s="17">
        <f t="shared" si="0"/>
        <v>1.0934004978399576E-2</v>
      </c>
      <c r="C18" s="57">
        <f t="shared" si="1"/>
        <v>9.1211219725867876E-2</v>
      </c>
    </row>
    <row r="19" spans="1:9" x14ac:dyDescent="0.3">
      <c r="A19" s="55">
        <v>40</v>
      </c>
      <c r="B19" s="17">
        <f t="shared" si="0"/>
        <v>2.129653370149015E-2</v>
      </c>
      <c r="C19" s="57">
        <f t="shared" si="1"/>
        <v>0.25249253754692291</v>
      </c>
    </row>
    <row r="20" spans="1:9" x14ac:dyDescent="0.3">
      <c r="A20" s="55">
        <v>50</v>
      </c>
      <c r="B20" s="17">
        <f t="shared" si="0"/>
        <v>2.6596152026762181E-2</v>
      </c>
      <c r="C20" s="57">
        <f t="shared" si="1"/>
        <v>0.5</v>
      </c>
    </row>
    <row r="21" spans="1:9" x14ac:dyDescent="0.3">
      <c r="A21" s="55">
        <v>60</v>
      </c>
      <c r="B21" s="17">
        <f t="shared" si="0"/>
        <v>2.129653370149015E-2</v>
      </c>
      <c r="C21" s="57">
        <f t="shared" si="1"/>
        <v>0.74750746245307709</v>
      </c>
    </row>
    <row r="22" spans="1:9" ht="15" thickBot="1" x14ac:dyDescent="0.35">
      <c r="A22" s="56">
        <v>70</v>
      </c>
      <c r="B22" s="17">
        <f t="shared" si="0"/>
        <v>1.0934004978399576E-2</v>
      </c>
      <c r="C22" s="57">
        <f t="shared" si="1"/>
        <v>0.90878878027413212</v>
      </c>
    </row>
    <row r="32" spans="1:9" x14ac:dyDescent="0.3">
      <c r="B32" s="29" t="s">
        <v>21</v>
      </c>
      <c r="C32" s="30"/>
      <c r="D32" s="30"/>
      <c r="E32" s="30"/>
      <c r="F32" s="30"/>
      <c r="G32" s="30"/>
      <c r="H32" s="30"/>
      <c r="I32" s="30"/>
    </row>
    <row r="33" spans="2:10" x14ac:dyDescent="0.3">
      <c r="B33" s="30"/>
      <c r="C33" s="30"/>
      <c r="D33" s="30"/>
      <c r="E33" s="30"/>
      <c r="F33" s="30"/>
      <c r="G33" s="30"/>
      <c r="H33" s="30"/>
      <c r="I33" s="30"/>
    </row>
    <row r="35" spans="2:10" x14ac:dyDescent="0.3">
      <c r="C35" s="58" t="s">
        <v>46</v>
      </c>
      <c r="D35" s="26"/>
      <c r="E35" s="26"/>
      <c r="F35" s="26"/>
      <c r="G35" s="26"/>
      <c r="H35" s="26"/>
      <c r="I35" s="26"/>
      <c r="J35" s="26"/>
    </row>
    <row r="36" spans="2:10" x14ac:dyDescent="0.3">
      <c r="C36" s="26"/>
      <c r="D36" s="26"/>
      <c r="E36" s="26"/>
      <c r="F36" s="26"/>
      <c r="G36" s="26"/>
      <c r="H36" s="26"/>
      <c r="I36" s="26"/>
      <c r="J36" s="26"/>
    </row>
  </sheetData>
  <mergeCells count="9">
    <mergeCell ref="A12:L13"/>
    <mergeCell ref="J9:Q10"/>
    <mergeCell ref="B32:I33"/>
    <mergeCell ref="C35:J36"/>
    <mergeCell ref="A1:C2"/>
    <mergeCell ref="A4:T6"/>
    <mergeCell ref="A8:C8"/>
    <mergeCell ref="A10:C10"/>
    <mergeCell ref="E10:H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B1" workbookViewId="0">
      <selection activeCell="H10" sqref="H10"/>
    </sheetView>
  </sheetViews>
  <sheetFormatPr defaultRowHeight="14.4" x14ac:dyDescent="0.3"/>
  <cols>
    <col min="1" max="1" width="11.6640625" customWidth="1"/>
    <col min="3" max="3" width="22.5546875" customWidth="1"/>
    <col min="4" max="4" width="21.6640625" customWidth="1"/>
  </cols>
  <sheetData>
    <row r="1" spans="1:11" x14ac:dyDescent="0.3">
      <c r="A1" s="59" t="s">
        <v>47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ht="15" thickBot="1" x14ac:dyDescent="0.35"/>
    <row r="4" spans="1:11" ht="15" thickBot="1" x14ac:dyDescent="0.35">
      <c r="A4" s="62" t="s">
        <v>48</v>
      </c>
      <c r="B4" s="11" t="s">
        <v>49</v>
      </c>
    </row>
    <row r="5" spans="1:11" x14ac:dyDescent="0.3">
      <c r="A5" s="63" t="s">
        <v>14</v>
      </c>
      <c r="B5" s="64" t="s">
        <v>50</v>
      </c>
      <c r="C5" s="91" t="s">
        <v>51</v>
      </c>
      <c r="D5" s="102" t="s">
        <v>52</v>
      </c>
    </row>
    <row r="6" spans="1:11" ht="15" thickBot="1" x14ac:dyDescent="0.35">
      <c r="A6" s="65">
        <v>21</v>
      </c>
      <c r="B6" s="67">
        <v>19</v>
      </c>
      <c r="C6" s="103">
        <f>PEARSON(A6:A12,B6:B12)</f>
        <v>0.99453163102702957</v>
      </c>
      <c r="D6" s="104">
        <f>CORREL(A6:A12,B6:B12)</f>
        <v>0.99453163102702957</v>
      </c>
    </row>
    <row r="7" spans="1:11" x14ac:dyDescent="0.3">
      <c r="A7" s="65">
        <v>24</v>
      </c>
      <c r="B7" s="67">
        <v>21</v>
      </c>
    </row>
    <row r="8" spans="1:11" x14ac:dyDescent="0.3">
      <c r="A8" s="65">
        <v>27</v>
      </c>
      <c r="B8" s="67">
        <v>25</v>
      </c>
    </row>
    <row r="9" spans="1:11" x14ac:dyDescent="0.3">
      <c r="A9" s="65">
        <v>29</v>
      </c>
      <c r="B9" s="67">
        <v>26</v>
      </c>
      <c r="C9" t="s">
        <v>53</v>
      </c>
      <c r="D9">
        <f>_xlfn.COVARIANCE.S(A6:A12,B6:B12)</f>
        <v>32.642857142857146</v>
      </c>
    </row>
    <row r="10" spans="1:11" x14ac:dyDescent="0.3">
      <c r="A10" s="65">
        <v>31</v>
      </c>
      <c r="B10" s="67">
        <v>29</v>
      </c>
    </row>
    <row r="11" spans="1:11" x14ac:dyDescent="0.3">
      <c r="A11" s="65">
        <v>35</v>
      </c>
      <c r="B11" s="67">
        <v>32</v>
      </c>
    </row>
    <row r="12" spans="1:11" ht="15" thickBot="1" x14ac:dyDescent="0.35">
      <c r="A12" s="66">
        <v>38</v>
      </c>
      <c r="B12" s="68">
        <v>34</v>
      </c>
    </row>
    <row r="16" spans="1:11" ht="15" thickBot="1" x14ac:dyDescent="0.35"/>
    <row r="17" spans="2:16" ht="15.6" customHeight="1" x14ac:dyDescent="0.4">
      <c r="B17" s="69"/>
      <c r="C17" s="71" t="s">
        <v>54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3"/>
    </row>
    <row r="18" spans="2:16" x14ac:dyDescent="0.3">
      <c r="C18" s="74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6"/>
    </row>
    <row r="19" spans="2:16" x14ac:dyDescent="0.3">
      <c r="C19" s="74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6"/>
    </row>
    <row r="20" spans="2:16" x14ac:dyDescent="0.3">
      <c r="C20" s="74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6"/>
    </row>
    <row r="21" spans="2:16" ht="15" thickBot="1" x14ac:dyDescent="0.35">
      <c r="C21" s="77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9"/>
    </row>
    <row r="22" spans="2:16" ht="15" thickBot="1" x14ac:dyDescent="0.35"/>
    <row r="23" spans="2:16" x14ac:dyDescent="0.3">
      <c r="C23" s="80" t="s">
        <v>55</v>
      </c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2:16" x14ac:dyDescent="0.3">
      <c r="C24" s="83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5"/>
    </row>
    <row r="25" spans="2:16" x14ac:dyDescent="0.3"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5"/>
    </row>
    <row r="26" spans="2:16" x14ac:dyDescent="0.3">
      <c r="C26" s="83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5"/>
    </row>
    <row r="27" spans="2:16" x14ac:dyDescent="0.3">
      <c r="C27" s="83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5"/>
    </row>
    <row r="28" spans="2:16" x14ac:dyDescent="0.3"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5"/>
    </row>
    <row r="29" spans="2:16" x14ac:dyDescent="0.3">
      <c r="C29" s="83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5"/>
    </row>
    <row r="30" spans="2:16" ht="15" thickBot="1" x14ac:dyDescent="0.35">
      <c r="C30" s="86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8"/>
    </row>
  </sheetData>
  <mergeCells count="3">
    <mergeCell ref="A1:K2"/>
    <mergeCell ref="C17:P21"/>
    <mergeCell ref="C23:P3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M22" sqref="M22"/>
    </sheetView>
  </sheetViews>
  <sheetFormatPr defaultRowHeight="14.4" x14ac:dyDescent="0.3"/>
  <cols>
    <col min="6" max="6" width="3.21875" customWidth="1"/>
    <col min="7" max="7" width="10.88671875" customWidth="1"/>
    <col min="8" max="8" width="10.6640625" customWidth="1"/>
  </cols>
  <sheetData>
    <row r="1" spans="1:13" x14ac:dyDescent="0.3">
      <c r="A1" s="89" t="s">
        <v>56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</row>
    <row r="2" spans="1:13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3" ht="15" thickBot="1" x14ac:dyDescent="0.35"/>
    <row r="4" spans="1:13" x14ac:dyDescent="0.3">
      <c r="A4" s="91" t="s">
        <v>57</v>
      </c>
      <c r="B4" s="94" t="s">
        <v>58</v>
      </c>
      <c r="C4" s="97" t="s">
        <v>59</v>
      </c>
      <c r="D4" s="61" t="s">
        <v>60</v>
      </c>
    </row>
    <row r="5" spans="1:13" x14ac:dyDescent="0.3">
      <c r="A5" s="92">
        <v>18</v>
      </c>
      <c r="B5" s="95">
        <v>0.04</v>
      </c>
      <c r="C5" s="98">
        <v>24</v>
      </c>
      <c r="D5" s="100">
        <v>20</v>
      </c>
    </row>
    <row r="6" spans="1:13" ht="15" thickBot="1" x14ac:dyDescent="0.35">
      <c r="A6" s="92">
        <v>19</v>
      </c>
      <c r="B6" s="95">
        <v>0.04</v>
      </c>
      <c r="C6" s="98">
        <v>36</v>
      </c>
      <c r="D6" s="100">
        <v>24</v>
      </c>
    </row>
    <row r="7" spans="1:13" ht="24" thickBot="1" x14ac:dyDescent="0.5">
      <c r="A7" s="92">
        <v>20</v>
      </c>
      <c r="B7" s="95">
        <v>0.04</v>
      </c>
      <c r="C7" s="98">
        <v>39</v>
      </c>
      <c r="D7" s="100">
        <v>30</v>
      </c>
      <c r="G7" s="105" t="s">
        <v>12</v>
      </c>
      <c r="H7" s="106"/>
      <c r="I7" s="107"/>
    </row>
    <row r="8" spans="1:13" ht="15" thickBot="1" x14ac:dyDescent="0.35">
      <c r="A8" s="92">
        <v>21</v>
      </c>
      <c r="B8" s="95">
        <v>0.04</v>
      </c>
      <c r="C8" s="98">
        <v>29</v>
      </c>
      <c r="D8" s="100">
        <v>26</v>
      </c>
    </row>
    <row r="9" spans="1:13" ht="18.600000000000001" thickBot="1" x14ac:dyDescent="0.4">
      <c r="A9" s="92">
        <v>22</v>
      </c>
      <c r="B9" s="95">
        <v>0.04</v>
      </c>
      <c r="C9" s="98">
        <v>25</v>
      </c>
      <c r="D9" s="100">
        <v>29</v>
      </c>
      <c r="G9" s="108" t="s">
        <v>61</v>
      </c>
      <c r="H9" s="109"/>
      <c r="I9" s="110"/>
    </row>
    <row r="10" spans="1:13" x14ac:dyDescent="0.3">
      <c r="A10" s="92">
        <v>23</v>
      </c>
      <c r="B10" s="95">
        <v>0.04</v>
      </c>
      <c r="C10" s="98">
        <v>20</v>
      </c>
      <c r="D10" s="100">
        <v>40</v>
      </c>
    </row>
    <row r="11" spans="1:13" x14ac:dyDescent="0.3">
      <c r="A11" s="92">
        <v>24</v>
      </c>
      <c r="B11" s="95">
        <v>0.04</v>
      </c>
      <c r="C11" s="98">
        <v>22</v>
      </c>
      <c r="D11" s="100">
        <v>25</v>
      </c>
    </row>
    <row r="12" spans="1:13" x14ac:dyDescent="0.3">
      <c r="A12" s="92">
        <v>25</v>
      </c>
      <c r="B12" s="95">
        <v>0.04</v>
      </c>
      <c r="C12" s="98">
        <v>21</v>
      </c>
      <c r="D12" s="100">
        <v>23</v>
      </c>
    </row>
    <row r="13" spans="1:13" x14ac:dyDescent="0.3">
      <c r="A13" s="92">
        <v>26</v>
      </c>
      <c r="B13" s="95">
        <v>0.04</v>
      </c>
      <c r="C13" s="98">
        <v>18</v>
      </c>
      <c r="D13" s="100">
        <v>24</v>
      </c>
    </row>
    <row r="14" spans="1:13" x14ac:dyDescent="0.3">
      <c r="A14" s="92">
        <v>27</v>
      </c>
      <c r="B14" s="95">
        <v>0.04</v>
      </c>
      <c r="C14" s="98">
        <v>42</v>
      </c>
      <c r="D14" s="100">
        <v>40</v>
      </c>
    </row>
    <row r="15" spans="1:13" x14ac:dyDescent="0.3">
      <c r="A15" s="92">
        <v>28</v>
      </c>
      <c r="B15" s="95">
        <v>0.04</v>
      </c>
      <c r="C15" s="98">
        <v>20</v>
      </c>
      <c r="D15" s="100">
        <v>42</v>
      </c>
    </row>
    <row r="16" spans="1:13" x14ac:dyDescent="0.3">
      <c r="A16" s="92">
        <v>29</v>
      </c>
      <c r="B16" s="95">
        <v>0.04</v>
      </c>
      <c r="C16" s="98">
        <v>19</v>
      </c>
      <c r="D16" s="100">
        <v>23</v>
      </c>
    </row>
    <row r="17" spans="1:4" x14ac:dyDescent="0.3">
      <c r="A17" s="92">
        <v>30</v>
      </c>
      <c r="B17" s="95">
        <v>0.04</v>
      </c>
      <c r="C17" s="98">
        <v>26</v>
      </c>
      <c r="D17" s="100">
        <v>28</v>
      </c>
    </row>
    <row r="18" spans="1:4" x14ac:dyDescent="0.3">
      <c r="A18" s="92">
        <v>31</v>
      </c>
      <c r="B18" s="95">
        <v>0.04</v>
      </c>
      <c r="C18" s="98">
        <v>32</v>
      </c>
      <c r="D18" s="100">
        <v>21</v>
      </c>
    </row>
    <row r="19" spans="1:4" x14ac:dyDescent="0.3">
      <c r="A19" s="92">
        <v>32</v>
      </c>
      <c r="B19" s="95">
        <v>0.04</v>
      </c>
      <c r="C19" s="98">
        <v>20</v>
      </c>
      <c r="D19" s="100">
        <v>22</v>
      </c>
    </row>
    <row r="20" spans="1:4" x14ac:dyDescent="0.3">
      <c r="A20" s="92">
        <v>33</v>
      </c>
      <c r="B20" s="95">
        <v>0.04</v>
      </c>
      <c r="C20" s="98">
        <v>40</v>
      </c>
      <c r="D20" s="100">
        <v>31</v>
      </c>
    </row>
    <row r="21" spans="1:4" x14ac:dyDescent="0.3">
      <c r="A21" s="92">
        <v>34</v>
      </c>
      <c r="B21" s="95">
        <v>0.04</v>
      </c>
      <c r="C21" s="98">
        <v>41</v>
      </c>
      <c r="D21" s="100">
        <v>24</v>
      </c>
    </row>
    <row r="22" spans="1:4" x14ac:dyDescent="0.3">
      <c r="A22" s="92">
        <v>35</v>
      </c>
      <c r="B22" s="95">
        <v>0.04</v>
      </c>
      <c r="C22" s="98">
        <v>33</v>
      </c>
      <c r="D22" s="100">
        <v>31</v>
      </c>
    </row>
    <row r="23" spans="1:4" x14ac:dyDescent="0.3">
      <c r="A23" s="92">
        <v>36</v>
      </c>
      <c r="B23" s="95">
        <v>0.04</v>
      </c>
      <c r="C23" s="98">
        <v>39</v>
      </c>
      <c r="D23" s="100">
        <v>36</v>
      </c>
    </row>
    <row r="24" spans="1:4" x14ac:dyDescent="0.3">
      <c r="A24" s="92">
        <v>37</v>
      </c>
      <c r="B24" s="95">
        <v>0.04</v>
      </c>
      <c r="C24" s="98">
        <v>28</v>
      </c>
      <c r="D24" s="100">
        <v>39</v>
      </c>
    </row>
    <row r="25" spans="1:4" x14ac:dyDescent="0.3">
      <c r="A25" s="92">
        <v>38</v>
      </c>
      <c r="B25" s="95">
        <v>0.04</v>
      </c>
      <c r="C25" s="98">
        <v>38</v>
      </c>
      <c r="D25" s="100">
        <v>33</v>
      </c>
    </row>
    <row r="26" spans="1:4" x14ac:dyDescent="0.3">
      <c r="A26" s="92">
        <v>39</v>
      </c>
      <c r="B26" s="95">
        <v>0.04</v>
      </c>
      <c r="C26" s="98">
        <v>42</v>
      </c>
      <c r="D26" s="100">
        <v>38</v>
      </c>
    </row>
    <row r="27" spans="1:4" x14ac:dyDescent="0.3">
      <c r="A27" s="92">
        <v>40</v>
      </c>
      <c r="B27" s="95">
        <v>0.04</v>
      </c>
      <c r="C27" s="98">
        <v>21</v>
      </c>
      <c r="D27" s="100">
        <v>35</v>
      </c>
    </row>
    <row r="28" spans="1:4" x14ac:dyDescent="0.3">
      <c r="A28" s="92">
        <v>41</v>
      </c>
      <c r="B28" s="95">
        <v>0.04</v>
      </c>
      <c r="C28" s="98">
        <v>29</v>
      </c>
      <c r="D28" s="100">
        <v>42</v>
      </c>
    </row>
    <row r="29" spans="1:4" ht="15" thickBot="1" x14ac:dyDescent="0.35">
      <c r="A29" s="93">
        <v>42</v>
      </c>
      <c r="B29" s="96">
        <v>0.04</v>
      </c>
      <c r="C29" s="99">
        <v>34</v>
      </c>
      <c r="D29" s="101">
        <v>40</v>
      </c>
    </row>
  </sheetData>
  <mergeCells count="3">
    <mergeCell ref="A1:M2"/>
    <mergeCell ref="G7:I7"/>
    <mergeCell ref="G9:I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L8" sqref="L8"/>
    </sheetView>
  </sheetViews>
  <sheetFormatPr defaultRowHeight="14.4" x14ac:dyDescent="0.3"/>
  <sheetData>
    <row r="1" spans="1:23" x14ac:dyDescent="0.3">
      <c r="A1" s="111" t="s">
        <v>62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</row>
    <row r="2" spans="1:23" x14ac:dyDescent="0.3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4" spans="1:23" ht="15" thickBot="1" x14ac:dyDescent="0.35"/>
    <row r="5" spans="1:23" ht="18" thickBot="1" x14ac:dyDescent="0.35">
      <c r="B5" s="115" t="s">
        <v>63</v>
      </c>
      <c r="C5" s="116"/>
      <c r="D5" s="117"/>
      <c r="E5" s="118" t="s">
        <v>64</v>
      </c>
      <c r="F5" s="119"/>
      <c r="G5" s="120"/>
      <c r="H5" s="121" t="s">
        <v>65</v>
      </c>
      <c r="I5" s="122"/>
      <c r="J5" s="123"/>
    </row>
    <row r="6" spans="1:23" x14ac:dyDescent="0.3">
      <c r="B6" s="127">
        <v>1</v>
      </c>
      <c r="C6" s="114"/>
      <c r="D6" s="114"/>
      <c r="E6" s="128">
        <v>3</v>
      </c>
      <c r="H6" s="130">
        <v>0</v>
      </c>
    </row>
    <row r="7" spans="1:23" x14ac:dyDescent="0.3">
      <c r="B7" s="127">
        <v>1</v>
      </c>
      <c r="C7" s="114"/>
      <c r="D7" s="114"/>
      <c r="E7" s="128">
        <v>3</v>
      </c>
      <c r="F7" s="113"/>
      <c r="H7" s="130">
        <v>0</v>
      </c>
    </row>
    <row r="8" spans="1:23" x14ac:dyDescent="0.3">
      <c r="B8" s="127">
        <v>1</v>
      </c>
      <c r="C8" s="114"/>
      <c r="D8" s="114"/>
      <c r="E8" s="128">
        <v>3</v>
      </c>
      <c r="H8" s="130">
        <v>0</v>
      </c>
    </row>
    <row r="9" spans="1:23" x14ac:dyDescent="0.3">
      <c r="B9" s="127">
        <v>1</v>
      </c>
      <c r="C9" s="114"/>
      <c r="D9" s="114"/>
      <c r="E9" s="128">
        <v>3</v>
      </c>
      <c r="H9" s="130">
        <v>0</v>
      </c>
    </row>
    <row r="10" spans="1:23" x14ac:dyDescent="0.3">
      <c r="B10" s="127">
        <v>1</v>
      </c>
      <c r="C10" s="114"/>
      <c r="D10" s="114"/>
      <c r="E10" s="128">
        <v>1</v>
      </c>
      <c r="H10" s="130">
        <v>0</v>
      </c>
    </row>
    <row r="11" spans="1:23" x14ac:dyDescent="0.3">
      <c r="B11" s="127">
        <v>1</v>
      </c>
      <c r="C11" s="114"/>
      <c r="D11" s="114"/>
      <c r="E11" s="128">
        <v>1</v>
      </c>
      <c r="H11" s="130">
        <v>0</v>
      </c>
    </row>
    <row r="12" spans="1:23" x14ac:dyDescent="0.3">
      <c r="B12" s="127">
        <v>1</v>
      </c>
      <c r="C12" s="114"/>
      <c r="D12" s="114"/>
      <c r="E12" s="128">
        <v>1</v>
      </c>
      <c r="H12" s="130">
        <v>0</v>
      </c>
    </row>
    <row r="13" spans="1:23" x14ac:dyDescent="0.3">
      <c r="B13" s="127">
        <v>1</v>
      </c>
      <c r="C13" s="114"/>
      <c r="D13" s="114"/>
      <c r="E13" s="128">
        <v>1</v>
      </c>
      <c r="H13" s="130">
        <v>0</v>
      </c>
    </row>
    <row r="14" spans="1:23" x14ac:dyDescent="0.3">
      <c r="B14" s="127">
        <v>1</v>
      </c>
      <c r="C14" s="114"/>
      <c r="D14" s="114"/>
      <c r="E14" s="128">
        <v>2</v>
      </c>
      <c r="H14" s="130">
        <v>1</v>
      </c>
    </row>
    <row r="15" spans="1:23" x14ac:dyDescent="0.3">
      <c r="B15" s="127">
        <v>1</v>
      </c>
      <c r="C15" s="114"/>
      <c r="D15" s="114"/>
      <c r="E15" s="128">
        <v>1</v>
      </c>
      <c r="H15" s="130">
        <v>0</v>
      </c>
    </row>
    <row r="16" spans="1:23" x14ac:dyDescent="0.3">
      <c r="B16" s="127">
        <v>1</v>
      </c>
      <c r="C16" s="114"/>
      <c r="D16" s="114"/>
      <c r="E16" s="128">
        <v>3</v>
      </c>
      <c r="H16" s="130">
        <v>1</v>
      </c>
    </row>
    <row r="17" spans="2:8" x14ac:dyDescent="0.3">
      <c r="B17" s="127">
        <v>1</v>
      </c>
      <c r="C17" s="114"/>
      <c r="D17" s="114"/>
      <c r="E17" s="128">
        <v>3</v>
      </c>
      <c r="H17" s="130">
        <v>1</v>
      </c>
    </row>
    <row r="18" spans="2:8" x14ac:dyDescent="0.3">
      <c r="B18" s="127">
        <v>0</v>
      </c>
      <c r="C18" s="114"/>
      <c r="D18" s="114"/>
      <c r="E18" s="128">
        <v>1</v>
      </c>
      <c r="H18" s="130">
        <v>0</v>
      </c>
    </row>
    <row r="19" spans="2:8" x14ac:dyDescent="0.3">
      <c r="B19" s="127">
        <v>1</v>
      </c>
      <c r="C19" s="114"/>
      <c r="D19" s="114"/>
      <c r="E19" s="128">
        <v>1</v>
      </c>
      <c r="H19" s="130">
        <v>0</v>
      </c>
    </row>
    <row r="20" spans="2:8" x14ac:dyDescent="0.3">
      <c r="B20" s="127">
        <v>0</v>
      </c>
      <c r="C20" s="114"/>
      <c r="D20" s="114"/>
      <c r="E20" s="128">
        <v>1</v>
      </c>
      <c r="H20" s="130">
        <v>0</v>
      </c>
    </row>
    <row r="21" spans="2:8" x14ac:dyDescent="0.3">
      <c r="B21" s="127">
        <v>1</v>
      </c>
      <c r="C21" s="114"/>
      <c r="D21" s="114"/>
      <c r="E21" s="128">
        <v>1</v>
      </c>
      <c r="H21" s="130">
        <v>0</v>
      </c>
    </row>
    <row r="22" spans="2:8" x14ac:dyDescent="0.3">
      <c r="B22" s="127">
        <v>1</v>
      </c>
      <c r="C22" s="114"/>
      <c r="D22" s="114"/>
      <c r="E22" s="128">
        <v>2</v>
      </c>
      <c r="H22" s="130">
        <v>1</v>
      </c>
    </row>
    <row r="23" spans="2:8" x14ac:dyDescent="0.3">
      <c r="B23" s="127">
        <v>0</v>
      </c>
      <c r="C23" s="114"/>
      <c r="D23" s="114"/>
      <c r="E23" s="128">
        <v>1</v>
      </c>
      <c r="H23" s="130">
        <v>1</v>
      </c>
    </row>
    <row r="24" spans="2:8" x14ac:dyDescent="0.3">
      <c r="B24" s="127">
        <v>0</v>
      </c>
      <c r="C24" s="114"/>
      <c r="D24" s="114"/>
      <c r="E24" s="128">
        <v>2</v>
      </c>
      <c r="H24" s="130">
        <v>0</v>
      </c>
    </row>
    <row r="25" spans="2:8" x14ac:dyDescent="0.3">
      <c r="B25" s="127">
        <v>1</v>
      </c>
      <c r="C25" s="114"/>
      <c r="D25" s="114"/>
      <c r="E25" s="128">
        <v>2</v>
      </c>
      <c r="H25" s="130">
        <v>0</v>
      </c>
    </row>
    <row r="26" spans="2:8" x14ac:dyDescent="0.3">
      <c r="B26" s="127">
        <v>0</v>
      </c>
      <c r="C26" s="114"/>
      <c r="D26" s="114"/>
      <c r="E26" s="128">
        <v>2</v>
      </c>
      <c r="H26" s="130">
        <v>0</v>
      </c>
    </row>
    <row r="27" spans="2:8" x14ac:dyDescent="0.3">
      <c r="B27" s="127">
        <v>1</v>
      </c>
      <c r="C27" s="114"/>
      <c r="D27" s="114"/>
      <c r="E27" s="128">
        <v>1</v>
      </c>
      <c r="H27" s="130">
        <v>0</v>
      </c>
    </row>
    <row r="28" spans="2:8" x14ac:dyDescent="0.3">
      <c r="B28" s="127">
        <v>0</v>
      </c>
      <c r="C28" s="114"/>
      <c r="D28" s="114"/>
      <c r="E28" s="128">
        <v>0</v>
      </c>
      <c r="H28" s="130">
        <v>0</v>
      </c>
    </row>
    <row r="29" spans="2:8" x14ac:dyDescent="0.3">
      <c r="B29" s="127">
        <v>0</v>
      </c>
      <c r="C29" s="114"/>
      <c r="D29" s="114"/>
      <c r="E29" s="128">
        <v>2</v>
      </c>
      <c r="H29" s="130">
        <v>0</v>
      </c>
    </row>
    <row r="30" spans="2:8" x14ac:dyDescent="0.3">
      <c r="B30" s="127">
        <v>1</v>
      </c>
      <c r="C30" s="114"/>
      <c r="D30" s="114"/>
      <c r="E30" s="128">
        <v>1</v>
      </c>
      <c r="H30" s="130">
        <v>1</v>
      </c>
    </row>
    <row r="31" spans="2:8" x14ac:dyDescent="0.3">
      <c r="B31" s="127">
        <v>0</v>
      </c>
      <c r="C31" s="114"/>
      <c r="D31" s="114"/>
      <c r="E31" s="128">
        <v>0</v>
      </c>
      <c r="H31" s="130">
        <v>0</v>
      </c>
    </row>
    <row r="32" spans="2:8" x14ac:dyDescent="0.3">
      <c r="B32" s="127">
        <v>1</v>
      </c>
      <c r="C32" s="114"/>
      <c r="D32" s="114"/>
      <c r="E32" s="128">
        <v>2</v>
      </c>
      <c r="H32" s="130">
        <v>0</v>
      </c>
    </row>
    <row r="33" spans="2:8" x14ac:dyDescent="0.3">
      <c r="B33" s="127">
        <v>1</v>
      </c>
      <c r="C33" s="114"/>
      <c r="D33" s="114"/>
      <c r="E33" s="128">
        <v>0</v>
      </c>
      <c r="H33" s="130">
        <v>0</v>
      </c>
    </row>
    <row r="34" spans="2:8" x14ac:dyDescent="0.3">
      <c r="B34" s="127">
        <v>1</v>
      </c>
      <c r="C34" s="114"/>
      <c r="D34" s="114"/>
      <c r="E34" s="128">
        <v>1</v>
      </c>
      <c r="H34" s="130">
        <v>0</v>
      </c>
    </row>
    <row r="35" spans="2:8" x14ac:dyDescent="0.3">
      <c r="B35" s="127">
        <v>1</v>
      </c>
      <c r="C35" s="114"/>
      <c r="D35" s="114"/>
      <c r="E35" s="128">
        <v>0</v>
      </c>
      <c r="H35" s="130">
        <v>0</v>
      </c>
    </row>
    <row r="36" spans="2:8" x14ac:dyDescent="0.3">
      <c r="B36" s="127">
        <v>1</v>
      </c>
      <c r="C36" s="114"/>
      <c r="D36" s="114"/>
      <c r="E36" s="128">
        <v>1</v>
      </c>
      <c r="H36" s="130">
        <v>0</v>
      </c>
    </row>
    <row r="37" spans="2:8" x14ac:dyDescent="0.3">
      <c r="B37" s="127">
        <v>1</v>
      </c>
      <c r="C37" s="114"/>
      <c r="D37" s="114"/>
      <c r="E37" s="128">
        <v>0</v>
      </c>
      <c r="H37" s="130">
        <v>0</v>
      </c>
    </row>
    <row r="38" spans="2:8" x14ac:dyDescent="0.3">
      <c r="B38" s="127">
        <v>1</v>
      </c>
      <c r="C38" s="114"/>
      <c r="D38" s="114"/>
      <c r="E38" s="128">
        <v>3</v>
      </c>
      <c r="H38" s="130">
        <v>0</v>
      </c>
    </row>
    <row r="39" spans="2:8" x14ac:dyDescent="0.3">
      <c r="B39" s="127">
        <v>1</v>
      </c>
      <c r="C39" s="114"/>
      <c r="D39" s="114"/>
      <c r="E39" s="128">
        <v>2</v>
      </c>
      <c r="H39" s="130">
        <v>0</v>
      </c>
    </row>
    <row r="40" spans="2:8" x14ac:dyDescent="0.3">
      <c r="B40" s="127">
        <v>1</v>
      </c>
      <c r="C40" s="114"/>
      <c r="D40" s="114"/>
      <c r="E40" s="128">
        <v>2</v>
      </c>
      <c r="H40" s="130">
        <v>0</v>
      </c>
    </row>
    <row r="41" spans="2:8" x14ac:dyDescent="0.3">
      <c r="B41" s="127">
        <v>1</v>
      </c>
      <c r="C41" s="114"/>
      <c r="D41" s="114"/>
      <c r="E41" s="128">
        <v>2</v>
      </c>
      <c r="H41" s="130">
        <v>0</v>
      </c>
    </row>
    <row r="42" spans="2:8" x14ac:dyDescent="0.3">
      <c r="B42" s="127">
        <v>0</v>
      </c>
      <c r="C42" s="114"/>
      <c r="D42" s="114"/>
      <c r="E42" s="128">
        <v>1</v>
      </c>
      <c r="H42" s="130">
        <v>1</v>
      </c>
    </row>
    <row r="43" spans="2:8" x14ac:dyDescent="0.3">
      <c r="B43" s="127">
        <v>1</v>
      </c>
      <c r="C43" s="114"/>
      <c r="D43" s="114"/>
      <c r="E43" s="128">
        <v>2</v>
      </c>
      <c r="H43" s="130">
        <v>2</v>
      </c>
    </row>
    <row r="44" spans="2:8" x14ac:dyDescent="0.3">
      <c r="B44" s="127">
        <v>0</v>
      </c>
      <c r="C44" s="114"/>
      <c r="D44" s="114"/>
      <c r="E44" s="128">
        <v>2</v>
      </c>
      <c r="H44" s="130">
        <v>1</v>
      </c>
    </row>
    <row r="45" spans="2:8" x14ac:dyDescent="0.3">
      <c r="B45" s="127">
        <v>0</v>
      </c>
      <c r="C45" s="114"/>
      <c r="D45" s="114"/>
      <c r="E45" s="128">
        <v>1</v>
      </c>
      <c r="H45" s="130">
        <v>0</v>
      </c>
    </row>
    <row r="46" spans="2:8" x14ac:dyDescent="0.3">
      <c r="B46" s="127">
        <v>1</v>
      </c>
      <c r="C46" s="114"/>
      <c r="D46" s="114"/>
      <c r="E46" s="128">
        <v>1</v>
      </c>
      <c r="H46" s="130">
        <v>0</v>
      </c>
    </row>
    <row r="47" spans="2:8" x14ac:dyDescent="0.3">
      <c r="B47" s="127">
        <v>0</v>
      </c>
      <c r="C47" s="114"/>
      <c r="D47" s="114"/>
      <c r="E47" s="128">
        <v>3</v>
      </c>
      <c r="H47" s="130">
        <v>0</v>
      </c>
    </row>
    <row r="48" spans="2:8" x14ac:dyDescent="0.3">
      <c r="B48" s="127">
        <v>0</v>
      </c>
      <c r="C48" s="114"/>
      <c r="D48" s="114"/>
      <c r="E48" s="128">
        <v>2</v>
      </c>
      <c r="H48" s="130">
        <v>1</v>
      </c>
    </row>
    <row r="49" spans="2:8" x14ac:dyDescent="0.3">
      <c r="B49" s="127">
        <v>1</v>
      </c>
      <c r="C49" s="114"/>
      <c r="D49" s="114"/>
      <c r="E49" s="128">
        <v>2</v>
      </c>
      <c r="H49" s="130">
        <v>0</v>
      </c>
    </row>
    <row r="50" spans="2:8" x14ac:dyDescent="0.3">
      <c r="B50" s="127">
        <v>0</v>
      </c>
      <c r="C50" s="114"/>
      <c r="D50" s="114"/>
      <c r="E50" s="128">
        <v>2</v>
      </c>
      <c r="H50" s="130">
        <v>1</v>
      </c>
    </row>
    <row r="51" spans="2:8" x14ac:dyDescent="0.3">
      <c r="B51" s="127">
        <v>1</v>
      </c>
      <c r="C51" s="114"/>
      <c r="D51" s="114"/>
      <c r="E51" s="128">
        <v>1</v>
      </c>
      <c r="H51" s="130">
        <v>0</v>
      </c>
    </row>
    <row r="52" spans="2:8" x14ac:dyDescent="0.3">
      <c r="B52" s="127">
        <v>1</v>
      </c>
      <c r="C52" s="114"/>
      <c r="D52" s="114"/>
      <c r="E52" s="128">
        <v>1</v>
      </c>
      <c r="H52" s="130">
        <v>0</v>
      </c>
    </row>
    <row r="53" spans="2:8" x14ac:dyDescent="0.3">
      <c r="B53" s="127">
        <v>0</v>
      </c>
      <c r="C53" s="114"/>
      <c r="D53" s="114"/>
      <c r="E53" s="128">
        <v>2</v>
      </c>
      <c r="H53" s="130">
        <v>0</v>
      </c>
    </row>
    <row r="54" spans="2:8" x14ac:dyDescent="0.3">
      <c r="B54" s="127">
        <v>0</v>
      </c>
      <c r="C54" s="114"/>
      <c r="D54" s="114"/>
      <c r="E54" s="128">
        <v>2</v>
      </c>
      <c r="H54" s="130">
        <v>0</v>
      </c>
    </row>
    <row r="55" spans="2:8" x14ac:dyDescent="0.3">
      <c r="B55" s="127">
        <v>1</v>
      </c>
      <c r="C55" s="114"/>
      <c r="D55" s="114"/>
      <c r="E55" s="128">
        <v>1</v>
      </c>
      <c r="H55" s="130">
        <v>0</v>
      </c>
    </row>
    <row r="56" spans="2:8" x14ac:dyDescent="0.3">
      <c r="B56" s="114"/>
      <c r="C56" s="114"/>
      <c r="D56" s="114"/>
    </row>
    <row r="57" spans="2:8" x14ac:dyDescent="0.3">
      <c r="B57" s="114"/>
      <c r="C57" s="114"/>
      <c r="D57" s="114"/>
    </row>
    <row r="58" spans="2:8" x14ac:dyDescent="0.3">
      <c r="B58" s="114"/>
      <c r="C58" s="114"/>
      <c r="D58" s="114"/>
    </row>
    <row r="59" spans="2:8" x14ac:dyDescent="0.3">
      <c r="B59" s="114"/>
      <c r="C59" s="114"/>
      <c r="D59" s="114"/>
    </row>
    <row r="60" spans="2:8" x14ac:dyDescent="0.3">
      <c r="B60" s="114"/>
      <c r="C60" s="114"/>
      <c r="D60" s="114"/>
    </row>
    <row r="61" spans="2:8" x14ac:dyDescent="0.3">
      <c r="B61" s="114"/>
      <c r="C61" s="114"/>
      <c r="D61" s="114"/>
    </row>
    <row r="62" spans="2:8" x14ac:dyDescent="0.3">
      <c r="B62" s="114"/>
      <c r="C62" s="114"/>
      <c r="D62" s="114"/>
    </row>
    <row r="63" spans="2:8" x14ac:dyDescent="0.3">
      <c r="B63" s="114"/>
      <c r="C63" s="114"/>
      <c r="D63" s="114"/>
    </row>
    <row r="64" spans="2:8" x14ac:dyDescent="0.3">
      <c r="B64" s="114"/>
      <c r="C64" s="114"/>
      <c r="D64" s="114"/>
    </row>
    <row r="65" spans="2:4" x14ac:dyDescent="0.3">
      <c r="B65" s="114"/>
      <c r="C65" s="114"/>
      <c r="D65" s="114"/>
    </row>
    <row r="66" spans="2:4" x14ac:dyDescent="0.3">
      <c r="B66" s="114"/>
      <c r="C66" s="114"/>
      <c r="D66" s="114"/>
    </row>
    <row r="67" spans="2:4" x14ac:dyDescent="0.3">
      <c r="B67" s="114"/>
      <c r="C67" s="114"/>
      <c r="D67" s="114"/>
    </row>
    <row r="68" spans="2:4" x14ac:dyDescent="0.3">
      <c r="B68" s="114"/>
      <c r="C68" s="114"/>
      <c r="D68" s="114"/>
    </row>
    <row r="69" spans="2:4" x14ac:dyDescent="0.3">
      <c r="B69" s="114"/>
      <c r="C69" s="114"/>
      <c r="D69" s="114"/>
    </row>
    <row r="70" spans="2:4" x14ac:dyDescent="0.3">
      <c r="B70" s="114"/>
      <c r="C70" s="114"/>
      <c r="D70" s="114"/>
    </row>
    <row r="71" spans="2:4" x14ac:dyDescent="0.3">
      <c r="B71" s="114"/>
      <c r="C71" s="114"/>
      <c r="D71" s="114"/>
    </row>
    <row r="72" spans="2:4" x14ac:dyDescent="0.3">
      <c r="B72" s="114"/>
      <c r="C72" s="114"/>
      <c r="D72" s="114"/>
    </row>
    <row r="73" spans="2:4" x14ac:dyDescent="0.3">
      <c r="B73" s="114"/>
      <c r="C73" s="114"/>
      <c r="D73" s="114"/>
    </row>
    <row r="74" spans="2:4" x14ac:dyDescent="0.3">
      <c r="B74" s="114"/>
      <c r="C74" s="114"/>
      <c r="D74" s="114"/>
    </row>
    <row r="75" spans="2:4" x14ac:dyDescent="0.3">
      <c r="B75" s="114"/>
      <c r="C75" s="114"/>
      <c r="D75" s="114"/>
    </row>
    <row r="76" spans="2:4" x14ac:dyDescent="0.3">
      <c r="B76" s="114"/>
      <c r="C76" s="114"/>
      <c r="D76" s="114"/>
    </row>
    <row r="77" spans="2:4" x14ac:dyDescent="0.3">
      <c r="B77" s="114"/>
      <c r="C77" s="114"/>
      <c r="D77" s="114"/>
    </row>
    <row r="78" spans="2:4" x14ac:dyDescent="0.3">
      <c r="B78" s="114"/>
      <c r="C78" s="114"/>
      <c r="D78" s="114"/>
    </row>
    <row r="79" spans="2:4" x14ac:dyDescent="0.3">
      <c r="B79" s="114"/>
      <c r="C79" s="114"/>
      <c r="D79" s="114"/>
    </row>
    <row r="80" spans="2:4" x14ac:dyDescent="0.3">
      <c r="B80" s="114"/>
      <c r="C80" s="114"/>
      <c r="D80" s="114"/>
    </row>
    <row r="81" spans="2:4" x14ac:dyDescent="0.3">
      <c r="B81" s="114"/>
      <c r="C81" s="114"/>
      <c r="D81" s="114"/>
    </row>
    <row r="82" spans="2:4" x14ac:dyDescent="0.3">
      <c r="B82" s="114"/>
      <c r="C82" s="114"/>
      <c r="D82" s="114"/>
    </row>
    <row r="83" spans="2:4" x14ac:dyDescent="0.3">
      <c r="B83" s="114"/>
      <c r="C83" s="114"/>
      <c r="D83" s="114"/>
    </row>
    <row r="84" spans="2:4" x14ac:dyDescent="0.3">
      <c r="B84" s="114"/>
      <c r="C84" s="114"/>
      <c r="D84" s="114"/>
    </row>
    <row r="85" spans="2:4" x14ac:dyDescent="0.3">
      <c r="B85" s="114"/>
      <c r="C85" s="114"/>
      <c r="D85" s="114"/>
    </row>
    <row r="86" spans="2:4" x14ac:dyDescent="0.3">
      <c r="B86" s="114"/>
      <c r="C86" s="114"/>
      <c r="D86" s="114"/>
    </row>
    <row r="87" spans="2:4" x14ac:dyDescent="0.3">
      <c r="B87" s="114"/>
      <c r="C87" s="114"/>
      <c r="D87" s="114"/>
    </row>
    <row r="88" spans="2:4" x14ac:dyDescent="0.3">
      <c r="B88" s="114"/>
      <c r="C88" s="114"/>
      <c r="D88" s="114"/>
    </row>
    <row r="89" spans="2:4" x14ac:dyDescent="0.3">
      <c r="B89" s="114"/>
      <c r="C89" s="114"/>
      <c r="D89" s="114"/>
    </row>
    <row r="90" spans="2:4" x14ac:dyDescent="0.3">
      <c r="B90" s="114"/>
      <c r="C90" s="114"/>
      <c r="D90" s="114"/>
    </row>
    <row r="91" spans="2:4" x14ac:dyDescent="0.3">
      <c r="B91" s="114"/>
      <c r="C91" s="114"/>
      <c r="D91" s="114"/>
    </row>
    <row r="92" spans="2:4" x14ac:dyDescent="0.3">
      <c r="B92" s="114"/>
      <c r="C92" s="114"/>
      <c r="D92" s="114"/>
    </row>
    <row r="93" spans="2:4" x14ac:dyDescent="0.3">
      <c r="B93" s="114"/>
      <c r="C93" s="114"/>
      <c r="D93" s="114"/>
    </row>
    <row r="94" spans="2:4" x14ac:dyDescent="0.3">
      <c r="B94" s="114"/>
      <c r="C94" s="114"/>
      <c r="D94" s="114"/>
    </row>
    <row r="95" spans="2:4" x14ac:dyDescent="0.3">
      <c r="B95" s="114"/>
      <c r="C95" s="114"/>
      <c r="D95" s="114"/>
    </row>
    <row r="96" spans="2:4" x14ac:dyDescent="0.3">
      <c r="B96" s="114"/>
      <c r="C96" s="114"/>
      <c r="D96" s="114"/>
    </row>
    <row r="97" spans="2:4" x14ac:dyDescent="0.3">
      <c r="B97" s="114"/>
      <c r="C97" s="114"/>
      <c r="D97" s="114"/>
    </row>
    <row r="98" spans="2:4" x14ac:dyDescent="0.3">
      <c r="B98" s="114"/>
      <c r="C98" s="114"/>
      <c r="D98" s="114"/>
    </row>
    <row r="99" spans="2:4" x14ac:dyDescent="0.3">
      <c r="B99" s="114"/>
      <c r="C99" s="114"/>
      <c r="D99" s="114"/>
    </row>
    <row r="100" spans="2:4" x14ac:dyDescent="0.3">
      <c r="B100" s="114"/>
      <c r="C100" s="114"/>
      <c r="D100" s="114"/>
    </row>
  </sheetData>
  <mergeCells count="4">
    <mergeCell ref="A1:W2"/>
    <mergeCell ref="B5:D5"/>
    <mergeCell ref="E5:G5"/>
    <mergeCell ref="H5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K7" sqref="K7"/>
    </sheetView>
  </sheetViews>
  <sheetFormatPr defaultRowHeight="14.4" x14ac:dyDescent="0.3"/>
  <sheetData>
    <row r="1" spans="1:23" x14ac:dyDescent="0.3">
      <c r="A1" s="131" t="s">
        <v>66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</row>
    <row r="2" spans="1:23" x14ac:dyDescent="0.3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</row>
    <row r="4" spans="1:23" ht="15" thickBot="1" x14ac:dyDescent="0.35"/>
    <row r="5" spans="1:23" ht="21" thickBot="1" x14ac:dyDescent="0.4">
      <c r="B5" s="134" t="s">
        <v>67</v>
      </c>
      <c r="C5" s="135"/>
      <c r="D5" s="135"/>
      <c r="E5" s="136"/>
      <c r="F5" s="137" t="s">
        <v>68</v>
      </c>
      <c r="G5" s="119"/>
      <c r="H5" s="119"/>
      <c r="I5" s="119"/>
      <c r="J5" s="120"/>
    </row>
    <row r="6" spans="1:23" x14ac:dyDescent="0.3">
      <c r="B6" s="126">
        <v>0.22095400860621967</v>
      </c>
      <c r="F6" s="125">
        <v>-1.6122752175666393</v>
      </c>
    </row>
    <row r="7" spans="1:23" x14ac:dyDescent="0.3">
      <c r="B7" s="126">
        <v>1.1877803888058107</v>
      </c>
      <c r="F7" s="125">
        <v>-0.78111756819416767</v>
      </c>
    </row>
    <row r="8" spans="1:23" x14ac:dyDescent="0.3">
      <c r="B8" s="126">
        <v>1.3409833063753165</v>
      </c>
      <c r="F8" s="125">
        <v>-0.70722567114862611</v>
      </c>
    </row>
    <row r="9" spans="1:23" x14ac:dyDescent="0.3">
      <c r="B9" s="126">
        <v>2.8873561815240945</v>
      </c>
      <c r="F9" s="125">
        <v>-0.15708142099319955</v>
      </c>
    </row>
    <row r="10" spans="1:23" x14ac:dyDescent="0.3">
      <c r="B10" s="126">
        <v>3.7314981536301768</v>
      </c>
      <c r="F10" s="125">
        <v>7.6476818422088422E-2</v>
      </c>
    </row>
    <row r="11" spans="1:23" x14ac:dyDescent="0.3">
      <c r="B11" s="126">
        <v>5.2522354808191167</v>
      </c>
      <c r="F11" s="125">
        <v>0.46326786206045656</v>
      </c>
    </row>
    <row r="12" spans="1:23" x14ac:dyDescent="0.3">
      <c r="B12" s="126">
        <v>2.020325327311014</v>
      </c>
      <c r="F12" s="125">
        <v>-0.43438408182701094</v>
      </c>
    </row>
    <row r="13" spans="1:23" x14ac:dyDescent="0.3">
      <c r="B13" s="126">
        <v>2.2528763695181127</v>
      </c>
      <c r="F13" s="125">
        <v>-0.35445541369845157</v>
      </c>
    </row>
    <row r="14" spans="1:23" x14ac:dyDescent="0.3">
      <c r="B14" s="126">
        <v>1.3660084841456344</v>
      </c>
      <c r="F14" s="125">
        <v>-0.69571828943444414</v>
      </c>
    </row>
    <row r="15" spans="1:23" x14ac:dyDescent="0.3">
      <c r="B15" s="126">
        <v>5.331583605456709</v>
      </c>
      <c r="F15" s="125">
        <v>0.48321194400195966</v>
      </c>
    </row>
    <row r="16" spans="1:23" x14ac:dyDescent="0.3">
      <c r="B16" s="126">
        <v>2.3075045014801479</v>
      </c>
      <c r="F16" s="125">
        <v>-0.33637693276396019</v>
      </c>
    </row>
    <row r="17" spans="2:6" x14ac:dyDescent="0.3">
      <c r="B17" s="126">
        <v>1.3983581041901914</v>
      </c>
      <c r="F17" s="125">
        <v>-0.68105723484186453</v>
      </c>
    </row>
    <row r="18" spans="2:6" x14ac:dyDescent="0.3">
      <c r="B18" s="126">
        <v>9.1610461745048379</v>
      </c>
      <c r="F18" s="125">
        <v>1.7793373909720684</v>
      </c>
    </row>
    <row r="19" spans="2:6" x14ac:dyDescent="0.3">
      <c r="B19" s="126">
        <v>0.48860133671071504</v>
      </c>
      <c r="F19" s="125">
        <v>-1.2560079529881478</v>
      </c>
    </row>
    <row r="20" spans="2:6" x14ac:dyDescent="0.3">
      <c r="B20" s="126">
        <v>8.4948271126438186</v>
      </c>
      <c r="F20" s="125">
        <v>1.4342182577005587</v>
      </c>
    </row>
    <row r="21" spans="2:6" x14ac:dyDescent="0.3">
      <c r="B21" s="126">
        <v>6.0036011841181676</v>
      </c>
      <c r="F21" s="125">
        <v>0.65427880245842973</v>
      </c>
    </row>
    <row r="22" spans="2:6" x14ac:dyDescent="0.3">
      <c r="B22" s="126">
        <v>1.4120914334543901</v>
      </c>
      <c r="F22" s="125">
        <v>-0.67490222944761624</v>
      </c>
    </row>
    <row r="23" spans="2:6" x14ac:dyDescent="0.3">
      <c r="B23" s="126">
        <v>8.8375499740592662</v>
      </c>
      <c r="F23" s="125">
        <v>1.5939710020669735</v>
      </c>
    </row>
    <row r="24" spans="2:6" x14ac:dyDescent="0.3">
      <c r="B24" s="126">
        <v>8.2399975585192422</v>
      </c>
      <c r="F24" s="125">
        <v>1.330715486902045</v>
      </c>
    </row>
    <row r="25" spans="2:6" x14ac:dyDescent="0.3">
      <c r="B25" s="126">
        <v>2.1033356730857262</v>
      </c>
      <c r="F25" s="125">
        <v>-0.40526433521299621</v>
      </c>
    </row>
    <row r="26" spans="2:6" x14ac:dyDescent="0.3">
      <c r="B26" s="126">
        <v>7.9860835596789448</v>
      </c>
      <c r="F26" s="125">
        <v>1.2366600923181976</v>
      </c>
    </row>
    <row r="27" spans="2:6" x14ac:dyDescent="0.3">
      <c r="B27" s="126">
        <v>1.8579668568987091</v>
      </c>
      <c r="F27" s="125">
        <v>-0.49349214249523354</v>
      </c>
    </row>
    <row r="28" spans="2:6" x14ac:dyDescent="0.3">
      <c r="B28" s="126">
        <v>8.862880336924345</v>
      </c>
      <c r="F28" s="125">
        <v>1.607022251037415</v>
      </c>
    </row>
    <row r="29" spans="2:6" x14ac:dyDescent="0.3">
      <c r="B29" s="126">
        <v>7.4501785332804351</v>
      </c>
      <c r="F29" s="125">
        <v>1.0588925316464155</v>
      </c>
    </row>
    <row r="30" spans="2:6" x14ac:dyDescent="0.3">
      <c r="B30" s="126">
        <v>1.4923551133762627</v>
      </c>
      <c r="F30" s="125">
        <v>-0.63971842690953051</v>
      </c>
    </row>
    <row r="31" spans="2:6" x14ac:dyDescent="0.3">
      <c r="B31" s="126">
        <v>9.1271706289864802</v>
      </c>
      <c r="F31" s="125">
        <v>1.7576800483861006</v>
      </c>
    </row>
    <row r="32" spans="2:6" x14ac:dyDescent="0.3">
      <c r="B32" s="126">
        <v>4.4129764702291938</v>
      </c>
      <c r="F32" s="125">
        <v>0.25231966093124358</v>
      </c>
    </row>
    <row r="33" spans="2:6" x14ac:dyDescent="0.3">
      <c r="B33" s="126">
        <v>6.5596484267708366</v>
      </c>
      <c r="F33" s="125">
        <v>0.8014759724668693</v>
      </c>
    </row>
    <row r="34" spans="2:6" x14ac:dyDescent="0.3">
      <c r="B34" s="126">
        <v>3.3860286263618882</v>
      </c>
      <c r="F34" s="125">
        <v>-1.6279135606600881E-2</v>
      </c>
    </row>
    <row r="35" spans="2:6" x14ac:dyDescent="0.3">
      <c r="B35" s="126">
        <v>6.266670735801263</v>
      </c>
      <c r="F35" s="125">
        <v>0.72303887564921754</v>
      </c>
    </row>
    <row r="36" spans="2:6" x14ac:dyDescent="0.3">
      <c r="B36" s="126">
        <v>3.0677205725272376</v>
      </c>
      <c r="F36" s="125">
        <v>-0.10502080739533992</v>
      </c>
    </row>
    <row r="37" spans="2:6" x14ac:dyDescent="0.3">
      <c r="B37" s="126">
        <v>4.7688222907193207</v>
      </c>
      <c r="F37" s="125">
        <v>0.34201971276197585</v>
      </c>
    </row>
    <row r="38" spans="2:6" x14ac:dyDescent="0.3">
      <c r="B38" s="126">
        <v>3.0533768730735189</v>
      </c>
      <c r="F38" s="125">
        <v>-0.10911012294818645</v>
      </c>
    </row>
    <row r="39" spans="2:6" x14ac:dyDescent="0.3">
      <c r="B39" s="126">
        <v>3.9304788354136782</v>
      </c>
      <c r="F39" s="125">
        <v>0.12861587593797597</v>
      </c>
    </row>
    <row r="40" spans="2:6" x14ac:dyDescent="0.3">
      <c r="B40" s="126">
        <v>1.4255195776238287</v>
      </c>
      <c r="F40" s="125">
        <v>-0.66892457552021367</v>
      </c>
    </row>
    <row r="41" spans="2:6" x14ac:dyDescent="0.3">
      <c r="B41" s="126">
        <v>1.6034424878688924</v>
      </c>
      <c r="F41" s="125">
        <v>-0.59304315881454384</v>
      </c>
    </row>
    <row r="42" spans="2:6" x14ac:dyDescent="0.3">
      <c r="B42" s="126">
        <v>8.9526047547837759</v>
      </c>
      <c r="F42" s="125">
        <v>1.654998096555937</v>
      </c>
    </row>
    <row r="43" spans="2:6" x14ac:dyDescent="0.3">
      <c r="B43" s="126">
        <v>0.63692129276406129</v>
      </c>
      <c r="F43" s="125">
        <v>-1.1244995665852913</v>
      </c>
    </row>
    <row r="44" spans="2:6" x14ac:dyDescent="0.3">
      <c r="B44" s="126">
        <v>7.2563859981078522</v>
      </c>
      <c r="F44" s="125">
        <v>0.99967533161398026</v>
      </c>
    </row>
    <row r="45" spans="2:6" x14ac:dyDescent="0.3">
      <c r="B45" s="126">
        <v>8.7795648060548732</v>
      </c>
      <c r="F45" s="125">
        <v>1.5648307918221689</v>
      </c>
    </row>
    <row r="46" spans="2:6" x14ac:dyDescent="0.3">
      <c r="B46" s="126">
        <v>5.8638264107181008</v>
      </c>
      <c r="F46" s="125">
        <v>0.61824916984769518</v>
      </c>
    </row>
    <row r="47" spans="2:6" x14ac:dyDescent="0.3">
      <c r="B47" s="126">
        <v>7.2634052552873314</v>
      </c>
      <c r="F47" s="125">
        <v>1.0017830855853389</v>
      </c>
    </row>
    <row r="48" spans="2:6" x14ac:dyDescent="0.3">
      <c r="B48" s="126">
        <v>7.2707296975615705</v>
      </c>
      <c r="F48" s="125">
        <v>1.0039840627636294</v>
      </c>
    </row>
    <row r="49" spans="2:6" x14ac:dyDescent="0.3">
      <c r="B49" s="126">
        <v>3.140964995269631</v>
      </c>
      <c r="F49" s="125">
        <v>-8.427182264276778E-2</v>
      </c>
    </row>
    <row r="50" spans="2:6" x14ac:dyDescent="0.3">
      <c r="B50" s="126">
        <v>7.3198644978179264</v>
      </c>
      <c r="F50" s="125">
        <v>1.0188315637700724</v>
      </c>
    </row>
    <row r="51" spans="2:6" x14ac:dyDescent="0.3">
      <c r="B51" s="126">
        <v>6.0097048860133668</v>
      </c>
      <c r="F51" s="125">
        <v>0.65586018637113741</v>
      </c>
    </row>
    <row r="52" spans="2:6" x14ac:dyDescent="0.3">
      <c r="B52" s="126">
        <v>1.4719077120273447</v>
      </c>
      <c r="F52" s="125">
        <v>-0.64855871541076338</v>
      </c>
    </row>
    <row r="53" spans="2:6" x14ac:dyDescent="0.3">
      <c r="B53" s="126">
        <v>9.8583941160313735</v>
      </c>
      <c r="F53" s="125">
        <v>2.5928099158685654</v>
      </c>
    </row>
    <row r="54" spans="2:6" x14ac:dyDescent="0.3">
      <c r="B54" s="126">
        <v>7.2704245124668105</v>
      </c>
      <c r="F54" s="125">
        <v>1.0038931132934521</v>
      </c>
    </row>
    <row r="55" spans="2:6" x14ac:dyDescent="0.3">
      <c r="B55" s="126">
        <v>1.6528824732200078</v>
      </c>
      <c r="F55" s="125">
        <v>-0.57295242085237985</v>
      </c>
    </row>
  </sheetData>
  <mergeCells count="3">
    <mergeCell ref="A1:W2"/>
    <mergeCell ref="B5:E5"/>
    <mergeCell ref="F5:J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A4" workbookViewId="0">
      <selection activeCell="B25" sqref="B25"/>
    </sheetView>
  </sheetViews>
  <sheetFormatPr defaultRowHeight="14.4" x14ac:dyDescent="0.3"/>
  <cols>
    <col min="1" max="1" width="12.6640625" customWidth="1"/>
  </cols>
  <sheetData>
    <row r="1" spans="1:17" ht="18" x14ac:dyDescent="0.35">
      <c r="A1" s="37" t="s">
        <v>76</v>
      </c>
      <c r="B1" s="38"/>
    </row>
    <row r="3" spans="1:17" x14ac:dyDescent="0.3">
      <c r="A3" s="70" t="s">
        <v>77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spans="1:17" x14ac:dyDescent="0.3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</row>
    <row r="5" spans="1:17" x14ac:dyDescent="0.3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</row>
    <row r="6" spans="1:17" x14ac:dyDescent="0.3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</row>
    <row r="7" spans="1:17" x14ac:dyDescent="0.3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</row>
    <row r="8" spans="1:17" x14ac:dyDescent="0.3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</row>
    <row r="9" spans="1:17" x14ac:dyDescent="0.3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</row>
    <row r="10" spans="1:17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</row>
    <row r="12" spans="1:17" x14ac:dyDescent="0.3">
      <c r="A12" s="129" t="s">
        <v>78</v>
      </c>
      <c r="B12" s="124">
        <v>0.5</v>
      </c>
    </row>
    <row r="13" spans="1:17" x14ac:dyDescent="0.3">
      <c r="A13" s="129" t="s">
        <v>79</v>
      </c>
      <c r="B13" s="124">
        <v>0.2</v>
      </c>
    </row>
    <row r="14" spans="1:17" x14ac:dyDescent="0.3">
      <c r="A14" s="129" t="s">
        <v>80</v>
      </c>
      <c r="B14" s="124">
        <v>0.3</v>
      </c>
    </row>
    <row r="15" spans="1:17" x14ac:dyDescent="0.3">
      <c r="B15" s="161"/>
    </row>
    <row r="16" spans="1:17" x14ac:dyDescent="0.3">
      <c r="B16" s="124"/>
    </row>
    <row r="17" spans="1:2" x14ac:dyDescent="0.3">
      <c r="A17" s="138" t="s">
        <v>81</v>
      </c>
      <c r="B17" s="124">
        <v>5</v>
      </c>
    </row>
    <row r="18" spans="1:2" x14ac:dyDescent="0.3">
      <c r="B18" s="124"/>
    </row>
    <row r="19" spans="1:2" x14ac:dyDescent="0.3">
      <c r="A19" s="128" t="s">
        <v>82</v>
      </c>
      <c r="B19" s="124">
        <v>5.3999999999999999E-2</v>
      </c>
    </row>
  </sheetData>
  <mergeCells count="2">
    <mergeCell ref="A1:B1"/>
    <mergeCell ref="A3:Q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Binomial Distribution (Q1,9)</vt:lpstr>
      <vt:lpstr>Geometric Distribution(Q4) </vt:lpstr>
      <vt:lpstr>Poisson Distribution(Q3,10) </vt:lpstr>
      <vt:lpstr>Uniform Distribution(Q5) </vt:lpstr>
      <vt:lpstr>Exponential Distribution(Q6,8) </vt:lpstr>
      <vt:lpstr>Normal Distribution(Q7,11) </vt:lpstr>
      <vt:lpstr>Karl Pearson(Q13) </vt:lpstr>
      <vt:lpstr>Q14,12(Guidelines) </vt:lpstr>
      <vt:lpstr>Q15(Guidelines) </vt:lpstr>
      <vt:lpstr>Q16 (Guideines) </vt:lpstr>
      <vt:lpstr>Multinomial Distribution(Q2) 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JHALAK</dc:creator>
  <cp:lastModifiedBy>JHALAK</cp:lastModifiedBy>
  <dcterms:created xsi:type="dcterms:W3CDTF">2024-05-02T16:22:05Z</dcterms:created>
  <dcterms:modified xsi:type="dcterms:W3CDTF">2024-05-04T09:05:36Z</dcterms:modified>
</cp:coreProperties>
</file>