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Jammin\Documents\MSU_Student_Files\Spring2019\Embedded_Systems\Code\embeddedsystemsspring2019\Documents\task04\"/>
    </mc:Choice>
  </mc:AlternateContent>
  <xr:revisionPtr revIDLastSave="0" documentId="13_ncr:1_{93E75481-0180-4DC6-A4E4-2948F205D471}" xr6:coauthVersionLast="36" xr6:coauthVersionMax="36" xr10:uidLastSave="{00000000-0000-0000-0000-000000000000}"/>
  <bookViews>
    <workbookView xWindow="0" yWindow="0" windowWidth="24000" windowHeight="9525" activeTab="3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AE15" i="5" s="1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B13" i="4"/>
  <c r="AC13" i="4" s="1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B13" i="3"/>
  <c r="AC13" i="3" s="1"/>
  <c r="AA13" i="3"/>
  <c r="A13" i="3"/>
  <c r="AE12" i="3"/>
  <c r="AB12" i="3"/>
  <c r="AD12" i="3" s="1"/>
  <c r="AA12" i="3"/>
  <c r="A12" i="3"/>
  <c r="AE11" i="3"/>
  <c r="AB11" i="3"/>
  <c r="AD11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P15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E15" i="4" l="1"/>
  <c r="AC11" i="3"/>
  <c r="AB15" i="3"/>
  <c r="AC15" i="3" s="1"/>
  <c r="AE15" i="3"/>
  <c r="Q15" i="1"/>
  <c r="U15" i="1"/>
  <c r="I15" i="1"/>
  <c r="J15" i="1"/>
  <c r="AD13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C12" i="5"/>
  <c r="AC14" i="5"/>
  <c r="AD15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4" l="1"/>
  <c r="AD15" i="3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<sst xmlns="http://schemas.openxmlformats.org/spreadsheetml/2006/main" count="602" uniqueCount="72">
  <si>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</si>
  <si>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</si>
  <si>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</si>
  <si>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</si>
  <si>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</si>
  <si>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</si>
  <si>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</si>
  <si>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</si>
  <si>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</si>
  <si>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</si>
  <si>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</si>
  <si>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</si>
  <si>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</si>
  <si>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</si>
  <si>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</si>
  <si>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</si>
  <si>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</si>
  <si>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</si>
  <si>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</si>
  <si>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</si>
  <si>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</si>
  <si>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</si>
  <si>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</si>
  <si>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</si>
  <si>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</si>
  <si>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</si>
  <si>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</si>
  <si>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</si>
  <si>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</si>
  <si>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</si>
  <si>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</si>
  <si>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</si>
  <si>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</si>
  <si>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</si>
  <si>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</si>
  <si>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</si>
  <si>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</si>
  <si>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</si>
  <si>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</si>
  <si>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</si>
  <si>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</si>
  <si>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</si>
  <si>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</si>
  <si>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</si>
  <si>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</si>
  <si>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</si>
  <si>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</si>
  <si>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</si>
  <si>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</si>
  <si>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</si>
  <si>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</si>
  <si>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</si>
  <si>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</si>
  <si>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</si>
  <si>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</si>
  <si>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</si>
  <si>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</si>
  <si>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</si>
  <si>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</si>
  <si>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</si>
  <si>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</si>
  <si>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</si>
  <si>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</si>
  <si>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</si>
  <si>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</si>
  <si>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</si>
  <si>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</si>
  <si>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</si>
  <si>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</si>
  <si>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</si>
  <si>
    <t>Deepak</t>
  </si>
  <si>
    <t>Joined this week, from another splitting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</si>
</sst>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4" t="str">
        <f t="shared" si="0"/>
        <v>Md Mehedi Farhad</v>
      </c>
      <c r="B11" s="47">
        <f>'Lab2'!B11+'Lab3'!B11+'Lab4'!B11+'Lab5'!B11+'Lab6'!B11+'Lab7'!B11+'Lab8'!B11+'Lab9'!B11</f>
        <v>32</v>
      </c>
      <c r="C11" s="47">
        <f>'Lab2'!C11+'Lab3'!C11+'Lab4'!C11+'Lab5'!C11+'Lab6'!C11+'Lab7'!C11+'Lab8'!C11+'Lab9'!C11</f>
        <v>350</v>
      </c>
      <c r="D11" s="47">
        <f>'Lab2'!D11+'Lab3'!D11+'Lab4'!D11+'Lab5'!D11+'Lab6'!D11+'Lab7'!D11+'Lab8'!D11+'Lab9'!D11</f>
        <v>1</v>
      </c>
      <c r="E11" s="47">
        <f>'Lab2'!E11+'Lab3'!E11+'Lab4'!E11+'Lab5'!E11+'Lab6'!E11+'Lab7'!E11+'Lab8'!E11+'Lab9'!E11</f>
        <v>7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87.5</v>
      </c>
      <c r="AB11" s="46">
        <f t="shared" ref="AB11:AB15" si="2">$AD$2*B11</f>
        <v>2400</v>
      </c>
      <c r="AC11" s="46">
        <f t="shared" ref="AC11:AC15" si="3">IF(C11=0,"",AB11/C11)</f>
        <v>6.8571428571428568</v>
      </c>
      <c r="AD11" s="46">
        <f t="shared" ref="AD11:AD15" si="4">IF(C11=0,"",AB11/(D11+E11))</f>
        <v>300</v>
      </c>
      <c r="AE11" s="48">
        <f t="shared" ref="AE11:AE15" si="5">IF(C11=0,"",1000*((E11+D11)/C11))</f>
        <v>22.857142857142858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Marcos Merlin</v>
      </c>
      <c r="B12" s="47">
        <f>'Lab2'!B12+'Lab3'!B12+'Lab4'!B12+'Lab5'!B12+'Lab6'!B12+'Lab7'!B12+'Lab8'!B12+'Lab9'!B12</f>
        <v>41</v>
      </c>
      <c r="C12" s="47">
        <f>'Lab2'!C12+'Lab3'!C12+'Lab4'!C12+'Lab5'!C12+'Lab6'!C12+'Lab7'!C12+'Lab8'!C12+'Lab9'!C12</f>
        <v>650</v>
      </c>
      <c r="D12" s="47">
        <f>'Lab2'!D12+'Lab3'!D12+'Lab4'!D12+'Lab5'!D12+'Lab6'!D12+'Lab7'!D12+'Lab8'!D12+'Lab9'!D12</f>
        <v>4</v>
      </c>
      <c r="E12" s="47">
        <f>'Lab2'!E12+'Lab3'!E12+'Lab4'!E12+'Lab5'!E12+'Lab6'!E12+'Lab7'!E12+'Lab8'!E12+'Lab9'!E12</f>
        <v>11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126.82926829268293</v>
      </c>
      <c r="AB12" s="46">
        <f t="shared" si="2"/>
        <v>3075</v>
      </c>
      <c r="AC12" s="46">
        <f t="shared" si="3"/>
        <v>4.7307692307692308</v>
      </c>
      <c r="AD12" s="46">
        <f t="shared" si="4"/>
        <v>205</v>
      </c>
      <c r="AE12" s="48">
        <f t="shared" si="5"/>
        <v>23.076923076923077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Jordan Prather</v>
      </c>
      <c r="B13" s="47">
        <f>'Lab2'!B13+'Lab3'!B13+'Lab4'!B13+'Lab5'!B13+'Lab6'!B13+'Lab7'!B13+'Lab8'!B13+'Lab9'!B13</f>
        <v>31</v>
      </c>
      <c r="C13" s="47">
        <f>'Lab2'!C13+'Lab3'!C13+'Lab4'!C13+'Lab5'!C13+'Lab6'!C13+'Lab7'!C13+'Lab8'!C13+'Lab9'!C13</f>
        <v>800</v>
      </c>
      <c r="D13" s="47">
        <f>'Lab2'!D13+'Lab3'!D13+'Lab4'!D13+'Lab5'!D13+'Lab6'!D13+'Lab7'!D13+'Lab8'!D13+'Lab9'!D13</f>
        <v>5</v>
      </c>
      <c r="E13" s="47">
        <f>'Lab2'!E13+'Lab3'!E13+'Lab4'!E13+'Lab5'!E13+'Lab6'!E13+'Lab7'!E13+'Lab8'!E13+'Lab9'!E13</f>
        <v>4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206.45161290322579</v>
      </c>
      <c r="AB13" s="46">
        <f t="shared" si="2"/>
        <v>2325</v>
      </c>
      <c r="AC13" s="46">
        <f t="shared" si="3"/>
        <v>2.90625</v>
      </c>
      <c r="AD13" s="46">
        <f t="shared" si="4"/>
        <v>258.33333333333331</v>
      </c>
      <c r="AE13" s="48">
        <f t="shared" si="5"/>
        <v>11.25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Benjamin Wilkinson</v>
      </c>
      <c r="B14" s="47">
        <f>'Lab2'!B14+'Lab3'!B14+'Lab4'!B14+'Lab5'!B14+'Lab6'!B14+'Lab7'!B14+'Lab8'!B14+'Lab9'!B14</f>
        <v>94.5</v>
      </c>
      <c r="C14" s="47">
        <f>'Lab2'!C14+'Lab3'!C14+'Lab4'!C14+'Lab5'!C14+'Lab6'!C14+'Lab7'!C14+'Lab8'!C14+'Lab9'!C14</f>
        <v>2000</v>
      </c>
      <c r="D14" s="47">
        <f>'Lab2'!D14+'Lab3'!D14+'Lab4'!D14+'Lab5'!D14+'Lab6'!D14+'Lab7'!D14+'Lab8'!D14+'Lab9'!D14</f>
        <v>25</v>
      </c>
      <c r="E14" s="47">
        <f>'Lab2'!E14+'Lab3'!E14+'Lab4'!E14+'Lab5'!E14+'Lab6'!E14+'Lab7'!E14+'Lab8'!E14+'Lab9'!E14</f>
        <v>51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169.31216931216932</v>
      </c>
      <c r="AB14" s="46">
        <f t="shared" si="2"/>
        <v>7087.5</v>
      </c>
      <c r="AC14" s="46">
        <f t="shared" si="3"/>
        <v>3.5437500000000002</v>
      </c>
      <c r="AD14" s="46">
        <f t="shared" si="4"/>
        <v>93.256578947368425</v>
      </c>
      <c r="AE14" s="48">
        <f t="shared" si="5"/>
        <v>38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198.5</v>
      </c>
      <c r="C15" s="55">
        <f t="shared" si="6"/>
        <v>3800</v>
      </c>
      <c r="D15" s="55">
        <f t="shared" si="6"/>
        <v>35</v>
      </c>
      <c r="E15" s="55">
        <f t="shared" si="6"/>
        <v>73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153.14861460957178</v>
      </c>
      <c r="AB15" s="59">
        <f t="shared" si="2"/>
        <v>14887.5</v>
      </c>
      <c r="AC15" s="59">
        <f t="shared" si="3"/>
        <v>3.9177631578947367</v>
      </c>
      <c r="AD15" s="59">
        <f t="shared" si="4"/>
        <v>137.84722222222223</v>
      </c>
      <c r="AE15" s="60">
        <f t="shared" si="5"/>
        <v>28.421052631578949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P15" sqref="P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5" si="0">IF(C11=0,"",(C11/B11)*8)</f>
        <v>38.095238095238095</v>
      </c>
      <c r="AB11" s="46">
        <f>Indiv!$AD$2*B11</f>
        <v>1575</v>
      </c>
      <c r="AC11" s="46">
        <f t="shared" ref="AC11:AC15" si="1">IF(C11=0,"",AB11/C11)</f>
        <v>15.75</v>
      </c>
      <c r="AD11" s="46">
        <f t="shared" ref="AD11:AD15" si="2">IF(C11=0,"",AB11/(D11+E11))</f>
        <v>525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41">
        <v>28.5</v>
      </c>
      <c r="C14" s="10">
        <v>500</v>
      </c>
      <c r="D14" s="10">
        <v>10</v>
      </c>
      <c r="E14" s="10">
        <v>15</v>
      </c>
      <c r="F14" s="10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10"/>
      <c r="Y14" s="13"/>
      <c r="Z14" s="10"/>
      <c r="AA14" s="45">
        <f t="shared" si="0"/>
        <v>140.35087719298247</v>
      </c>
      <c r="AB14" s="46">
        <f>Indiv!$AD$2*B14</f>
        <v>2137.5</v>
      </c>
      <c r="AC14" s="46">
        <f t="shared" si="1"/>
        <v>4.2750000000000004</v>
      </c>
      <c r="AD14" s="46">
        <f t="shared" si="2"/>
        <v>85.5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88.5</v>
      </c>
      <c r="C15" s="55">
        <f t="shared" si="4"/>
        <v>1000</v>
      </c>
      <c r="D15" s="55">
        <f t="shared" si="4"/>
        <v>14</v>
      </c>
      <c r="E15" s="55">
        <f t="shared" si="4"/>
        <v>23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90.395480225988706</v>
      </c>
      <c r="AB15" s="59">
        <f>AB11+AB12+AB13+AB14</f>
        <v>6637.5</v>
      </c>
      <c r="AC15" s="59">
        <f t="shared" si="1"/>
        <v>6.6375000000000002</v>
      </c>
      <c r="AD15" s="59">
        <f t="shared" si="2"/>
        <v>179.3918918918919</v>
      </c>
      <c r="AE15" s="60">
        <f t="shared" si="3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9" workbookViewId="0">
      <selection activeCell="E18" sqref="E18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41">
        <v>8</v>
      </c>
      <c r="C11" s="10">
        <v>100</v>
      </c>
      <c r="D11" s="10">
        <v>1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200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15</v>
      </c>
      <c r="C12" s="10">
        <v>300</v>
      </c>
      <c r="D12" s="10">
        <v>2</v>
      </c>
      <c r="E12" s="10">
        <v>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160</v>
      </c>
      <c r="AB12" s="46">
        <f>Indiv!$AD$2*B12</f>
        <v>1125</v>
      </c>
      <c r="AC12" s="46">
        <f t="shared" si="1"/>
        <v>3.75</v>
      </c>
      <c r="AD12" s="46">
        <f t="shared" si="2"/>
        <v>187.5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5</v>
      </c>
      <c r="C13" s="51">
        <v>100</v>
      </c>
      <c r="D13" s="51">
        <v>1</v>
      </c>
      <c r="E13" s="10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160</v>
      </c>
      <c r="AB13" s="46">
        <f>Indiv!$AD$2*B13</f>
        <v>375</v>
      </c>
      <c r="AC13" s="46">
        <f t="shared" si="1"/>
        <v>3.75</v>
      </c>
      <c r="AD13" s="46">
        <f t="shared" si="2"/>
        <v>125</v>
      </c>
      <c r="AE13" s="48">
        <f t="shared" si="3"/>
        <v>30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40</v>
      </c>
      <c r="C14" s="51">
        <v>500</v>
      </c>
      <c r="D14" s="51">
        <v>10</v>
      </c>
      <c r="E14" s="51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3000</v>
      </c>
      <c r="AC14" s="46">
        <f t="shared" si="1"/>
        <v>6</v>
      </c>
      <c r="AD14" s="46">
        <f t="shared" si="2"/>
        <v>75</v>
      </c>
      <c r="AE14" s="48">
        <f t="shared" si="3"/>
        <v>80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68</v>
      </c>
      <c r="C15" s="55">
        <f t="shared" si="4"/>
        <v>1000</v>
      </c>
      <c r="D15" s="55">
        <f t="shared" si="4"/>
        <v>14</v>
      </c>
      <c r="E15" s="55">
        <f t="shared" si="4"/>
        <v>38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117.64705882352941</v>
      </c>
      <c r="AB15" s="59">
        <f>AB11+AB12+AB13+AB14</f>
        <v>5100</v>
      </c>
      <c r="AC15" s="59">
        <f t="shared" si="1"/>
        <v>5.0999999999999996</v>
      </c>
      <c r="AD15" s="59">
        <f t="shared" si="2"/>
        <v>98.07692307692308</v>
      </c>
      <c r="AE15" s="60">
        <f t="shared" si="3"/>
        <v>52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8</v>
      </c>
      <c r="C17" s="15">
        <v>200</v>
      </c>
      <c r="D17" s="15">
        <v>1</v>
      </c>
      <c r="E17" s="15">
        <v>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 t="s">
        <v>71</v>
      </c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abSelected="1" topLeftCell="A10" workbookViewId="0">
      <selection activeCell="F17" sqref="F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>
        <v>3</v>
      </c>
      <c r="C11" s="51">
        <v>150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400</v>
      </c>
      <c r="AB11" s="46">
        <f>Indiv!$AD$2*B11</f>
        <v>225</v>
      </c>
      <c r="AC11" s="46">
        <f t="shared" ref="AC11:AC15" si="1">IF(C11=0,"",AB11/C11)</f>
        <v>1.5</v>
      </c>
      <c r="AD11" s="46">
        <f t="shared" ref="AD11:AD15" si="2">IF(C11=0,"",AB11/(D11+E11))</f>
        <v>112.5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4</v>
      </c>
      <c r="C12" s="51">
        <v>150</v>
      </c>
      <c r="D12" s="10">
        <v>0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300</v>
      </c>
      <c r="AB12" s="46">
        <f>Indiv!$AD$2*B12</f>
        <v>300</v>
      </c>
      <c r="AC12" s="46">
        <f t="shared" si="1"/>
        <v>2</v>
      </c>
      <c r="AD12" s="46">
        <f t="shared" si="2"/>
        <v>150</v>
      </c>
      <c r="AE12" s="48">
        <f t="shared" si="3"/>
        <v>13.333333333333334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9</v>
      </c>
      <c r="C13" s="51">
        <v>500</v>
      </c>
      <c r="D13" s="51">
        <v>2</v>
      </c>
      <c r="E13" s="51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444.44444444444446</v>
      </c>
      <c r="AB13" s="46">
        <f>Indiv!$AD$2*B13</f>
        <v>675</v>
      </c>
      <c r="AC13" s="46">
        <f t="shared" si="1"/>
        <v>1.35</v>
      </c>
      <c r="AD13" s="46">
        <f t="shared" si="2"/>
        <v>168.75</v>
      </c>
      <c r="AE13" s="48">
        <f t="shared" si="3"/>
        <v>8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26</v>
      </c>
      <c r="C14" s="51">
        <v>1000</v>
      </c>
      <c r="D14" s="10">
        <v>5</v>
      </c>
      <c r="E14" s="10">
        <v>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307.69230769230768</v>
      </c>
      <c r="AB14" s="46">
        <f>Indiv!$AD$2*B14</f>
        <v>1950</v>
      </c>
      <c r="AC14" s="46">
        <f t="shared" si="1"/>
        <v>1.95</v>
      </c>
      <c r="AD14" s="46">
        <f t="shared" si="2"/>
        <v>177.27272727272728</v>
      </c>
      <c r="AE14" s="48">
        <f t="shared" si="3"/>
        <v>11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42</v>
      </c>
      <c r="C15" s="55">
        <f t="shared" si="4"/>
        <v>1800</v>
      </c>
      <c r="D15" s="55">
        <f t="shared" si="4"/>
        <v>7</v>
      </c>
      <c r="E15" s="55">
        <f t="shared" si="4"/>
        <v>12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342.85714285714283</v>
      </c>
      <c r="AB15" s="59">
        <f>AB11+AB12+AB13+AB14</f>
        <v>3150</v>
      </c>
      <c r="AC15" s="59">
        <f t="shared" si="1"/>
        <v>1.75</v>
      </c>
      <c r="AD15" s="59">
        <f t="shared" si="2"/>
        <v>165.78947368421052</v>
      </c>
      <c r="AE15" s="60">
        <f t="shared" si="3"/>
        <v>10.555555555555555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10</v>
      </c>
      <c r="C17" s="15">
        <v>500</v>
      </c>
      <c r="D17" s="15">
        <v>3</v>
      </c>
      <c r="E17" s="15">
        <v>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1"/>
      <c r="AH3" s="70"/>
      <c r="AI3" s="70"/>
      <c r="AJ3" s="70"/>
      <c r="AK3" s="70"/>
      <c r="AL3" s="70"/>
      <c r="AM3" s="70"/>
      <c r="AN3" s="70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1"/>
      <c r="AH10" s="70"/>
      <c r="AI10" s="70"/>
      <c r="AJ10" s="70"/>
      <c r="AK10" s="70"/>
      <c r="AL10" s="70"/>
      <c r="AM10" s="70"/>
      <c r="AN10" s="70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1"/>
      <c r="AH17" s="70"/>
      <c r="AI17" s="70"/>
      <c r="AJ17" s="70"/>
      <c r="AK17" s="70"/>
      <c r="AL17" s="70"/>
      <c r="AM17" s="70"/>
      <c r="AN17" s="70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1"/>
      <c r="AH24" s="70"/>
      <c r="AI24" s="70"/>
      <c r="AJ24" s="70"/>
      <c r="AK24" s="70"/>
      <c r="AL24" s="70"/>
      <c r="AM24" s="70"/>
      <c r="AN24" s="70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1"/>
      <c r="AH31" s="70"/>
      <c r="AI31" s="70"/>
      <c r="AJ31" s="70"/>
      <c r="AK31" s="70"/>
      <c r="AL31" s="70"/>
      <c r="AM31" s="70"/>
      <c r="AN31" s="70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69"/>
      <c r="AK45" s="70"/>
      <c r="AL45" s="70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Ben-Jammin</cp:lastModifiedBy>
  <dcterms:modified xsi:type="dcterms:W3CDTF">2019-03-01T00:57:49Z</dcterms:modified>
</cp:coreProperties>
</file>