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U\Spring2019\EmbeddedSystems\embeddedsystemsspring2019\Documents\Task08\"/>
    </mc:Choice>
  </mc:AlternateContent>
  <xr:revisionPtr revIDLastSave="0" documentId="13_ncr:1_{B0B972A6-40B1-4FB5-83ED-059A210BA2BB}" xr6:coauthVersionLast="43" xr6:coauthVersionMax="43" xr10:uidLastSave="{00000000-0000-0000-0000-000000000000}"/>
  <bookViews>
    <workbookView xWindow="28680" yWindow="-120" windowWidth="19440" windowHeight="15600" activeTab="7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4" i="8" l="1"/>
  <c r="AB14" i="8"/>
  <c r="AD14" i="8" s="1"/>
  <c r="AA14" i="8"/>
  <c r="AE14" i="7"/>
  <c r="AB14" i="7"/>
  <c r="AD14" i="7" s="1"/>
  <c r="AA14" i="7"/>
  <c r="AE14" i="6"/>
  <c r="AD14" i="6"/>
  <c r="AB14" i="6"/>
  <c r="AC14" i="6" s="1"/>
  <c r="AA14" i="6"/>
  <c r="AE14" i="5"/>
  <c r="AD14" i="5"/>
  <c r="AB14" i="5"/>
  <c r="AC14" i="5" s="1"/>
  <c r="AA14" i="5"/>
  <c r="AE14" i="4"/>
  <c r="AD14" i="4"/>
  <c r="AC14" i="4"/>
  <c r="AB14" i="4"/>
  <c r="AA14" i="4"/>
  <c r="AE14" i="3"/>
  <c r="AD14" i="3"/>
  <c r="AC14" i="3"/>
  <c r="AB14" i="3"/>
  <c r="AA14" i="3"/>
  <c r="AA14" i="2"/>
  <c r="AB14" i="2"/>
  <c r="AC14" i="2" s="1"/>
  <c r="AD14" i="2"/>
  <c r="AE14" i="2"/>
  <c r="AD15" i="1"/>
  <c r="AE15" i="1"/>
  <c r="AC15" i="1"/>
  <c r="AB15" i="1"/>
  <c r="AA15" i="1"/>
  <c r="AA13" i="6"/>
  <c r="AC14" i="7" l="1"/>
  <c r="AC14" i="8"/>
  <c r="A11" i="2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E15" i="8"/>
  <c r="AB15" i="8"/>
  <c r="AD15" i="8" s="1"/>
  <c r="AA15" i="8"/>
  <c r="A15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B11" i="8"/>
  <c r="AD11" i="8" s="1"/>
  <c r="AA11" i="8"/>
  <c r="A11" i="8"/>
  <c r="A10" i="8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E16" i="7" s="1"/>
  <c r="B16" i="7"/>
  <c r="AE15" i="7"/>
  <c r="AB15" i="7"/>
  <c r="AD15" i="7" s="1"/>
  <c r="AA15" i="7"/>
  <c r="A15" i="7"/>
  <c r="AE13" i="7"/>
  <c r="AB13" i="7"/>
  <c r="AD13" i="7" s="1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E15" i="6"/>
  <c r="AB15" i="6"/>
  <c r="AD15" i="6" s="1"/>
  <c r="AA15" i="6"/>
  <c r="A15" i="6"/>
  <c r="AE13" i="6"/>
  <c r="AD13" i="6"/>
  <c r="AB13" i="6"/>
  <c r="AC13" i="6" s="1"/>
  <c r="A13" i="6"/>
  <c r="AE12" i="6"/>
  <c r="AB12" i="6"/>
  <c r="AD12" i="6" s="1"/>
  <c r="AA12" i="6"/>
  <c r="A12" i="6"/>
  <c r="AE11" i="6"/>
  <c r="AB11" i="6"/>
  <c r="AC11" i="6" s="1"/>
  <c r="AA11" i="6"/>
  <c r="A11" i="6"/>
  <c r="A10" i="6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5" i="5"/>
  <c r="AB15" i="5"/>
  <c r="AD15" i="5" s="1"/>
  <c r="AA15" i="5"/>
  <c r="A15" i="5"/>
  <c r="AE13" i="5"/>
  <c r="AB13" i="5"/>
  <c r="AD13" i="5" s="1"/>
  <c r="AA13" i="5"/>
  <c r="A13" i="5"/>
  <c r="AE12" i="5"/>
  <c r="AB12" i="5"/>
  <c r="AD12" i="5" s="1"/>
  <c r="AA12" i="5"/>
  <c r="A12" i="5"/>
  <c r="AE11" i="5"/>
  <c r="AD11" i="5"/>
  <c r="AB11" i="5"/>
  <c r="AC11" i="5" s="1"/>
  <c r="AA11" i="5"/>
  <c r="A11" i="5"/>
  <c r="A10" i="5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E15" i="4"/>
  <c r="AB15" i="4"/>
  <c r="AD15" i="4" s="1"/>
  <c r="AA15" i="4"/>
  <c r="A15" i="4"/>
  <c r="AE13" i="4"/>
  <c r="AB13" i="4"/>
  <c r="AC13" i="4" s="1"/>
  <c r="AA13" i="4"/>
  <c r="A13" i="4"/>
  <c r="AE12" i="4"/>
  <c r="AB12" i="4"/>
  <c r="AD12" i="4" s="1"/>
  <c r="AA12" i="4"/>
  <c r="A12" i="4"/>
  <c r="AE11" i="4"/>
  <c r="AB11" i="4"/>
  <c r="AD11" i="4" s="1"/>
  <c r="AA11" i="4"/>
  <c r="A11" i="4"/>
  <c r="A10" i="4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E15" i="3"/>
  <c r="AB15" i="3"/>
  <c r="AD15" i="3" s="1"/>
  <c r="AA15" i="3"/>
  <c r="A15" i="3"/>
  <c r="AE13" i="3"/>
  <c r="AB13" i="3"/>
  <c r="AC13" i="3" s="1"/>
  <c r="AA13" i="3"/>
  <c r="A13" i="3"/>
  <c r="AE12" i="3"/>
  <c r="AB12" i="3"/>
  <c r="AD12" i="3" s="1"/>
  <c r="AA12" i="3"/>
  <c r="A12" i="3"/>
  <c r="AE11" i="3"/>
  <c r="AB11" i="3"/>
  <c r="AD11" i="3" s="1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5" i="2"/>
  <c r="AB15" i="2"/>
  <c r="AD15" i="2" s="1"/>
  <c r="AA15" i="2"/>
  <c r="A15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B16" i="1" s="1"/>
  <c r="A16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A11" i="1"/>
  <c r="AC11" i="8" l="1"/>
  <c r="AE16" i="8"/>
  <c r="AD13" i="4"/>
  <c r="AD11" i="6"/>
  <c r="AC13" i="2"/>
  <c r="AC12" i="6"/>
  <c r="P17" i="1"/>
  <c r="AD13" i="3"/>
  <c r="AC11" i="4"/>
  <c r="AC13" i="5"/>
  <c r="AC13" i="7"/>
  <c r="AE16" i="6"/>
  <c r="AE16" i="5"/>
  <c r="AE16" i="4"/>
  <c r="AC11" i="3"/>
  <c r="AB16" i="3"/>
  <c r="AC16" i="3" s="1"/>
  <c r="AE16" i="3"/>
  <c r="Q17" i="1"/>
  <c r="U17" i="1"/>
  <c r="I17" i="1"/>
  <c r="J17" i="1"/>
  <c r="AD14" i="1"/>
  <c r="V17" i="1"/>
  <c r="T17" i="1"/>
  <c r="R17" i="1"/>
  <c r="N17" i="1"/>
  <c r="M17" i="1"/>
  <c r="L17" i="1"/>
  <c r="H17" i="1"/>
  <c r="AB16" i="5"/>
  <c r="AC16" i="5" s="1"/>
  <c r="AB16" i="7"/>
  <c r="AC16" i="7" s="1"/>
  <c r="AB16" i="4"/>
  <c r="AC16" i="4" s="1"/>
  <c r="AB16" i="6"/>
  <c r="AC16" i="6" s="1"/>
  <c r="G17" i="1"/>
  <c r="K17" i="1"/>
  <c r="O17" i="1"/>
  <c r="S17" i="1"/>
  <c r="W17" i="1"/>
  <c r="AB15" i="9"/>
  <c r="AC15" i="9" s="1"/>
  <c r="AB16" i="8"/>
  <c r="AC16" i="8" s="1"/>
  <c r="E17" i="1"/>
  <c r="AA16" i="1"/>
  <c r="AA12" i="1"/>
  <c r="D17" i="1"/>
  <c r="AD13" i="1"/>
  <c r="AE16" i="1"/>
  <c r="B17" i="1"/>
  <c r="AB17" i="1" s="1"/>
  <c r="AE14" i="1"/>
  <c r="AB16" i="2"/>
  <c r="AC16" i="2" s="1"/>
  <c r="F17" i="1"/>
  <c r="AD11" i="2"/>
  <c r="AE13" i="1"/>
  <c r="AA13" i="1"/>
  <c r="AA14" i="1"/>
  <c r="AE16" i="2"/>
  <c r="AD12" i="1"/>
  <c r="AD16" i="1"/>
  <c r="AA16" i="2"/>
  <c r="AE12" i="1"/>
  <c r="AC12" i="1"/>
  <c r="AC13" i="1"/>
  <c r="AC14" i="1"/>
  <c r="AC16" i="1"/>
  <c r="C17" i="1"/>
  <c r="AC12" i="2"/>
  <c r="AC15" i="2"/>
  <c r="AC12" i="3"/>
  <c r="AC15" i="3"/>
  <c r="AC12" i="4"/>
  <c r="AC15" i="4"/>
  <c r="AC12" i="5"/>
  <c r="AC15" i="5"/>
  <c r="AC15" i="6"/>
  <c r="AC12" i="7"/>
  <c r="AC15" i="7"/>
  <c r="AC12" i="8"/>
  <c r="AC15" i="8"/>
  <c r="AC12" i="9"/>
  <c r="AC14" i="9"/>
  <c r="AD15" i="9"/>
  <c r="AA16" i="3"/>
  <c r="AA16" i="4"/>
  <c r="AA16" i="5"/>
  <c r="AA16" i="6"/>
  <c r="AA16" i="7"/>
  <c r="AA16" i="8"/>
  <c r="AA15" i="9"/>
  <c r="AD16" i="8" l="1"/>
  <c r="AD16" i="7"/>
  <c r="AD16" i="6"/>
  <c r="AD16" i="5"/>
  <c r="AD16" i="4"/>
  <c r="AD16" i="3"/>
  <c r="AD16" i="2"/>
  <c r="AE17" i="1"/>
  <c r="AA17" i="1"/>
  <c r="AC17" i="1"/>
  <c r="AD17" i="1"/>
</calcChain>
</file>

<file path=xl/sharedStrings.xml><?xml version="1.0" encoding="utf-8"?>
<sst xmlns="http://schemas.openxmlformats.org/spreadsheetml/2006/main" count="612" uniqueCount="74">
  <si>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</si>
  <si>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</si>
  <si>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</si>
  <si>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</si>
  <si>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</si>
  <si>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</si>
  <si>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</si>
  <si>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</si>
  <si>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</si>
  <si>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</si>
  <si>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</si>
  <si>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</si>
  <si>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</si>
  <si>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</si>
  <si>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</si>
  <si>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</si>
  <si>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</si>
  <si>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</si>
  <si>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</si>
  <si>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</si>
  <si>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</si>
  <si>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</si>
  <si>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</si>
  <si>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</si>
  <si>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</si>
  <si>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</si>
  <si>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</si>
  <si>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</si>
  <si>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</si>
  <si>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</si>
  <si>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</si>
  <si>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</si>
  <si>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</si>
  <si>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</si>
  <si>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</si>
  <si>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</si>
  <si>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</si>
  <si>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</si>
  <si>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</si>
  <si>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</si>
  <si>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</si>
  <si>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</si>
  <si>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</si>
  <si>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</si>
  <si>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</si>
  <si>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</si>
  <si>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</si>
  <si>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</si>
  <si>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</si>
  <si>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</si>
  <si>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</si>
  <si>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</si>
  <si>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</si>
  <si>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</si>
  <si>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</si>
  <si>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</si>
  <si>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</si>
  <si>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</si>
  <si>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</si>
  <si>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</si>
  <si>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</si>
  <si>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</si>
  <si>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</si>
  <si>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</si>
  <si>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</si>
  <si>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</si>
  <si>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</si>
  <si>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</si>
  <si>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</si>
  <si>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</si>
  <si>
    <t>Deepak Chapagain</t>
  </si>
  <si>
    <t>Team Member #5</t>
  </si>
  <si>
    <r>
      <t>Note:</t>
    </r>
    <r>
      <rPr>
        <sz val="12"/>
        <rFont val="Arial"/>
        <family val="2"/>
      </rPr>
      <t xml:space="preserve"> Deepak Chapagain was in another group at the beginning of labs until lab-3</t>
    </r>
  </si>
  <si>
    <r>
      <t>Note:</t>
    </r>
    <r>
      <rPr>
        <sz val="12"/>
        <rFont val="Arial"/>
        <family val="2"/>
      </rPr>
      <t xml:space="preserve"> Deepak Chapagain joined from another group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</si>
</sst>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7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color rgb="FFFF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2"/>
  <sheetViews>
    <sheetView workbookViewId="0">
      <selection activeCell="A19" sqref="A19:I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71" customFormat="1" ht="15" customHeight="1" x14ac:dyDescent="0.25">
      <c r="A7" s="12" t="s">
        <v>71</v>
      </c>
      <c r="B7" s="70"/>
      <c r="C7" s="73" t="s">
        <v>70</v>
      </c>
      <c r="D7" s="73"/>
      <c r="E7" s="73"/>
      <c r="F7" s="70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70"/>
      <c r="Y7" s="13"/>
      <c r="Z7" s="70"/>
      <c r="AA7" s="21"/>
      <c r="AB7" s="18"/>
      <c r="AC7" s="18"/>
      <c r="AD7" s="18"/>
      <c r="AE7" s="21"/>
      <c r="AF7" s="22"/>
      <c r="AG7" s="70"/>
      <c r="AH7" s="70"/>
      <c r="AI7" s="70"/>
      <c r="AJ7" s="70"/>
      <c r="AK7" s="70"/>
      <c r="AL7" s="24"/>
      <c r="AM7" s="24"/>
      <c r="AN7" s="70"/>
      <c r="AO7" s="70"/>
    </row>
    <row r="8" spans="1:41" ht="15" customHeight="1" x14ac:dyDescent="0.2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22"/>
      <c r="AL9" s="24"/>
      <c r="AM9" s="24"/>
      <c r="AN9" s="22"/>
      <c r="AO9" s="10"/>
    </row>
    <row r="10" spans="1:41" ht="15" customHeight="1" x14ac:dyDescent="0.25">
      <c r="A10" s="3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0"/>
      <c r="Y10" s="13"/>
      <c r="Z10" s="10"/>
      <c r="AA10" s="21"/>
      <c r="AB10" s="18"/>
      <c r="AC10" s="18"/>
      <c r="AD10" s="18"/>
      <c r="AE10" s="21"/>
      <c r="AF10" s="22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ht="15" customHeight="1" x14ac:dyDescent="0.25">
      <c r="A11" s="32" t="str">
        <f>D2</f>
        <v>Team 4</v>
      </c>
      <c r="B11" s="34" t="s">
        <v>11</v>
      </c>
      <c r="C11" s="37" t="s">
        <v>13</v>
      </c>
      <c r="D11" s="39" t="s">
        <v>14</v>
      </c>
      <c r="E11" s="39" t="s">
        <v>15</v>
      </c>
      <c r="F11" s="39" t="s">
        <v>16</v>
      </c>
      <c r="G11" s="39" t="s">
        <v>17</v>
      </c>
      <c r="H11" s="39" t="s">
        <v>18</v>
      </c>
      <c r="I11" s="39" t="s">
        <v>19</v>
      </c>
      <c r="J11" s="39" t="s">
        <v>20</v>
      </c>
      <c r="K11" s="39" t="s">
        <v>21</v>
      </c>
      <c r="L11" s="39" t="s">
        <v>22</v>
      </c>
      <c r="M11" s="39" t="s">
        <v>23</v>
      </c>
      <c r="N11" s="39" t="s">
        <v>24</v>
      </c>
      <c r="O11" s="39" t="s">
        <v>25</v>
      </c>
      <c r="P11" s="39" t="s">
        <v>26</v>
      </c>
      <c r="Q11" s="39" t="s">
        <v>27</v>
      </c>
      <c r="R11" s="39" t="s">
        <v>28</v>
      </c>
      <c r="S11" s="39" t="s">
        <v>29</v>
      </c>
      <c r="T11" s="39" t="s">
        <v>30</v>
      </c>
      <c r="U11" s="39" t="s">
        <v>31</v>
      </c>
      <c r="V11" s="39" t="s">
        <v>32</v>
      </c>
      <c r="W11" s="39" t="s">
        <v>33</v>
      </c>
      <c r="X11" s="33"/>
      <c r="Y11" s="35"/>
      <c r="Z11" s="33"/>
      <c r="AA11" s="42" t="s">
        <v>34</v>
      </c>
      <c r="AB11" s="37" t="s">
        <v>35</v>
      </c>
      <c r="AC11" s="37" t="s">
        <v>36</v>
      </c>
      <c r="AD11" s="37" t="s">
        <v>37</v>
      </c>
      <c r="AE11" s="43" t="s">
        <v>38</v>
      </c>
      <c r="AF11" s="10"/>
      <c r="AG11" s="75"/>
      <c r="AH11" s="74"/>
      <c r="AI11" s="74"/>
      <c r="AJ11" s="74"/>
      <c r="AK11" s="74"/>
      <c r="AL11" s="74"/>
      <c r="AM11" s="74"/>
      <c r="AN11" s="74"/>
      <c r="AO11" s="10"/>
    </row>
    <row r="12" spans="1:41" ht="15" customHeight="1" x14ac:dyDescent="0.25">
      <c r="A12" s="44" t="str">
        <f>D3</f>
        <v>Md Mehedi Farhad</v>
      </c>
      <c r="B12" s="47">
        <f>'Lab2'!B11+'Lab3'!B11+'Lab4'!B11+'Lab5'!B11+'Lab6'!B11+'Lab7'!B11+'Lab8'!B11+'Lab9'!B11</f>
        <v>49</v>
      </c>
      <c r="C12" s="47">
        <f>'Lab2'!C11+'Lab3'!C11+'Lab4'!C11+'Lab5'!C11+'Lab6'!C11+'Lab7'!C11+'Lab8'!C11+'Lab9'!C11</f>
        <v>775</v>
      </c>
      <c r="D12" s="47">
        <f>'Lab2'!D11+'Lab3'!D11+'Lab4'!D11+'Lab5'!D11+'Lab6'!D11+'Lab7'!D11+'Lab8'!D11+'Lab9'!D11</f>
        <v>4</v>
      </c>
      <c r="E12" s="47">
        <f>'Lab2'!E11+'Lab3'!E11+'Lab4'!E11+'Lab5'!E11+'Lab6'!E11+'Lab7'!E11+'Lab8'!E11+'Lab9'!E11</f>
        <v>12</v>
      </c>
      <c r="F12" s="47">
        <f>'Lab2'!F11+'Lab3'!F11+'Lab4'!F11+'Lab5'!F11+'Lab6'!F11+'Lab7'!F11+'Lab8'!F11+'Lab9'!F11</f>
        <v>0</v>
      </c>
      <c r="G12" s="47">
        <f>'Lab2'!G11+'Lab3'!G11+'Lab4'!G11+'Lab5'!G11+'Lab6'!G11+'Lab7'!G11+'Lab8'!G11+'Lab9'!G11</f>
        <v>0</v>
      </c>
      <c r="H12" s="47">
        <f>'Lab2'!H11+'Lab3'!H11+'Lab4'!H11+'Lab5'!H11+'Lab6'!H11+'Lab7'!H11+'Lab8'!H11+'Lab9'!H11</f>
        <v>0</v>
      </c>
      <c r="I12" s="47">
        <f>'Lab2'!I11+'Lab3'!I11+'Lab4'!I11+'Lab5'!I11+'Lab6'!I11+'Lab7'!I11+'Lab8'!I11+'Lab9'!I11</f>
        <v>0</v>
      </c>
      <c r="J12" s="47">
        <f>'Lab2'!J11+'Lab3'!J11+'Lab4'!J11+'Lab5'!J11+'Lab6'!J11+'Lab7'!J11+'Lab8'!J11+'Lab9'!J11</f>
        <v>0</v>
      </c>
      <c r="K12" s="47">
        <f>'Lab2'!K11+'Lab3'!K11+'Lab4'!K11+'Lab5'!K11+'Lab6'!K11+'Lab7'!K11+'Lab8'!K11+'Lab9'!K11</f>
        <v>0</v>
      </c>
      <c r="L12" s="47">
        <f>'Lab2'!L11+'Lab3'!L11+'Lab4'!L11+'Lab5'!L11+'Lab6'!L11+'Lab7'!L11+'Lab8'!L11+'Lab9'!L11</f>
        <v>0</v>
      </c>
      <c r="M12" s="47">
        <f>'Lab2'!M11+'Lab3'!M11+'Lab4'!M11+'Lab5'!M11+'Lab6'!M11+'Lab7'!M11+'Lab8'!M11+'Lab9'!M11</f>
        <v>0</v>
      </c>
      <c r="N12" s="47">
        <f>'Lab2'!N11+'Lab3'!N11+'Lab4'!N11+'Lab5'!N11+'Lab6'!N11+'Lab7'!N11+'Lab8'!N11+'Lab9'!N11</f>
        <v>0</v>
      </c>
      <c r="O12" s="47">
        <f>'Lab2'!O11+'Lab3'!O11+'Lab4'!O11+'Lab5'!O11+'Lab6'!O11+'Lab7'!O11+'Lab8'!O11+'Lab9'!O11</f>
        <v>0</v>
      </c>
      <c r="P12" s="47">
        <f>'Lab2'!P11+'Lab3'!P11+'Lab4'!P11+'Lab5'!P11+'Lab6'!P11+'Lab7'!P11+'Lab8'!P11+'Lab9'!P11</f>
        <v>0</v>
      </c>
      <c r="Q12" s="47">
        <f>'Lab2'!Q11+'Lab3'!Q11+'Lab4'!Q11+'Lab5'!Q11+'Lab6'!Q11+'Lab7'!Q11+'Lab8'!Q11+'Lab9'!Q11</f>
        <v>0</v>
      </c>
      <c r="R12" s="47">
        <f>'Lab2'!R11+'Lab3'!R11+'Lab4'!R11+'Lab5'!R11+'Lab6'!R11+'Lab7'!R11+'Lab8'!R11+'Lab9'!R11</f>
        <v>0</v>
      </c>
      <c r="S12" s="47">
        <f>'Lab2'!S11+'Lab3'!S11+'Lab4'!S11+'Lab5'!S11+'Lab6'!S11+'Lab7'!S11+'Lab8'!S11+'Lab9'!S11</f>
        <v>0</v>
      </c>
      <c r="T12" s="47">
        <f>'Lab2'!T11+'Lab3'!T11+'Lab4'!T11+'Lab5'!T11+'Lab6'!T11+'Lab7'!T11+'Lab8'!T11+'Lab9'!T11</f>
        <v>0</v>
      </c>
      <c r="U12" s="47">
        <f>'Lab2'!U11+'Lab3'!U11+'Lab4'!U11+'Lab5'!U11+'Lab6'!U11+'Lab7'!U11+'Lab8'!U11+'Lab9'!U11</f>
        <v>0</v>
      </c>
      <c r="V12" s="47">
        <f>'Lab2'!V11+'Lab3'!V11+'Lab4'!V11+'Lab5'!V11+'Lab6'!V11+'Lab7'!V11+'Lab8'!V11+'Lab9'!V11</f>
        <v>0</v>
      </c>
      <c r="W12" s="47">
        <f>'Lab2'!W11+'Lab3'!W11+'Lab4'!W11+'Lab5'!W11+'Lab6'!W11+'Lab7'!W11+'Lab8'!W11+'Lab9'!W11</f>
        <v>0</v>
      </c>
      <c r="X12" s="10"/>
      <c r="Y12" s="13"/>
      <c r="Z12" s="10"/>
      <c r="AA12" s="45">
        <f t="shared" ref="AA12:AA17" si="0">IF(C12=0,"",(C12/B12)*8)</f>
        <v>126.53061224489795</v>
      </c>
      <c r="AB12" s="46">
        <f t="shared" ref="AB12:AB17" si="1">$AD$2*B12</f>
        <v>3675</v>
      </c>
      <c r="AC12" s="46">
        <f t="shared" ref="AC12:AC17" si="2">IF(C12=0,"",AB12/C12)</f>
        <v>4.741935483870968</v>
      </c>
      <c r="AD12" s="46">
        <f t="shared" ref="AD12:AD17" si="3">IF(C12=0,"",AB12/(D12+E12))</f>
        <v>229.6875</v>
      </c>
      <c r="AE12" s="48">
        <f t="shared" ref="AE12:AE17" si="4">IF(C12=0,"",1000*((E12+D12)/C12))</f>
        <v>20.64516129032258</v>
      </c>
      <c r="AF12" s="10"/>
      <c r="AG12" s="10"/>
      <c r="AH12" s="10"/>
      <c r="AI12" s="19"/>
      <c r="AJ12" s="19"/>
      <c r="AK12" s="10"/>
      <c r="AL12" s="10"/>
      <c r="AM12" s="10"/>
      <c r="AN12" s="10"/>
      <c r="AO12" s="10"/>
    </row>
    <row r="13" spans="1:41" ht="15" customHeight="1" x14ac:dyDescent="0.25">
      <c r="A13" s="64" t="str">
        <f>D4</f>
        <v>Marcos Merlin</v>
      </c>
      <c r="B13" s="47">
        <f>'Lab2'!B12+'Lab3'!B12+'Lab4'!B12+'Lab5'!B12+'Lab6'!B12+'Lab7'!B12+'Lab8'!B12+'Lab9'!B12</f>
        <v>77</v>
      </c>
      <c r="C13" s="47">
        <f>'Lab2'!C12+'Lab3'!C12+'Lab4'!C12+'Lab5'!C12+'Lab6'!C12+'Lab7'!C12+'Lab8'!C12+'Lab9'!C12</f>
        <v>1350</v>
      </c>
      <c r="D13" s="47">
        <f>'Lab2'!D12+'Lab3'!D12+'Lab4'!D12+'Lab5'!D12+'Lab6'!D12+'Lab7'!D12+'Lab8'!D12+'Lab9'!D12</f>
        <v>8</v>
      </c>
      <c r="E13" s="47">
        <f>'Lab2'!E12+'Lab3'!E12+'Lab4'!E12+'Lab5'!E12+'Lab6'!E12+'Lab7'!E12+'Lab8'!E12+'Lab9'!E12</f>
        <v>19</v>
      </c>
      <c r="F13" s="47">
        <f>'Lab2'!F12+'Lab3'!F12+'Lab4'!F12+'Lab5'!F12+'Lab6'!F12+'Lab7'!F12+'Lab8'!F12+'Lab9'!F12</f>
        <v>0</v>
      </c>
      <c r="G13" s="47">
        <f>'Lab2'!G12+'Lab3'!G12+'Lab4'!G12+'Lab5'!G12+'Lab6'!G12+'Lab7'!G12+'Lab8'!G12+'Lab9'!G12</f>
        <v>0</v>
      </c>
      <c r="H13" s="47">
        <f>'Lab2'!H12+'Lab3'!H12+'Lab4'!H12+'Lab5'!H12+'Lab6'!H12+'Lab7'!H12+'Lab8'!H12+'Lab9'!H12</f>
        <v>0</v>
      </c>
      <c r="I13" s="47">
        <f>'Lab2'!I12+'Lab3'!I12+'Lab4'!I12+'Lab5'!I12+'Lab6'!I12+'Lab7'!I12+'Lab8'!I12+'Lab9'!I12</f>
        <v>0</v>
      </c>
      <c r="J13" s="47">
        <f>'Lab2'!J12+'Lab3'!J12+'Lab4'!J12+'Lab5'!J12+'Lab6'!J12+'Lab7'!J12+'Lab8'!J12+'Lab9'!J12</f>
        <v>0</v>
      </c>
      <c r="K13" s="47">
        <f>'Lab2'!K12+'Lab3'!K12+'Lab4'!K12+'Lab5'!K12+'Lab6'!K12+'Lab7'!K12+'Lab8'!K12+'Lab9'!K12</f>
        <v>0</v>
      </c>
      <c r="L13" s="47">
        <f>'Lab2'!L12+'Lab3'!L12+'Lab4'!L12+'Lab5'!L12+'Lab6'!L12+'Lab7'!L12+'Lab8'!L12+'Lab9'!L12</f>
        <v>0</v>
      </c>
      <c r="M13" s="47">
        <f>'Lab2'!M12+'Lab3'!M12+'Lab4'!M12+'Lab5'!M12+'Lab6'!M12+'Lab7'!M12+'Lab8'!M12+'Lab9'!M12</f>
        <v>0</v>
      </c>
      <c r="N13" s="47">
        <f>'Lab2'!N12+'Lab3'!N12+'Lab4'!N12+'Lab5'!N12+'Lab6'!N12+'Lab7'!N12+'Lab8'!N12+'Lab9'!N12</f>
        <v>0</v>
      </c>
      <c r="O13" s="47">
        <f>'Lab2'!O12+'Lab3'!O12+'Lab4'!O12+'Lab5'!O12+'Lab6'!O12+'Lab7'!O12+'Lab8'!O12+'Lab9'!O12</f>
        <v>0</v>
      </c>
      <c r="P13" s="47">
        <f>'Lab2'!P12+'Lab3'!P12+'Lab4'!P12+'Lab5'!P12+'Lab6'!P12+'Lab7'!P12+'Lab8'!P12+'Lab9'!P12</f>
        <v>0</v>
      </c>
      <c r="Q13" s="47">
        <f>'Lab2'!Q12+'Lab3'!Q12+'Lab4'!Q12+'Lab5'!Q12+'Lab6'!Q12+'Lab7'!Q12+'Lab8'!Q12+'Lab9'!Q12</f>
        <v>0</v>
      </c>
      <c r="R13" s="47">
        <f>'Lab2'!R12+'Lab3'!R12+'Lab4'!R12+'Lab5'!R12+'Lab6'!R12+'Lab7'!R12+'Lab8'!R12+'Lab9'!R12</f>
        <v>0</v>
      </c>
      <c r="S13" s="47">
        <f>'Lab2'!S12+'Lab3'!S12+'Lab4'!S12+'Lab5'!S12+'Lab6'!S12+'Lab7'!S12+'Lab8'!S12+'Lab9'!S12</f>
        <v>0</v>
      </c>
      <c r="T13" s="47">
        <f>'Lab2'!T12+'Lab3'!T12+'Lab4'!T12+'Lab5'!T12+'Lab6'!T12+'Lab7'!T12+'Lab8'!T12+'Lab9'!T12</f>
        <v>0</v>
      </c>
      <c r="U13" s="47">
        <f>'Lab2'!U12+'Lab3'!U12+'Lab4'!U12+'Lab5'!U12+'Lab6'!U12+'Lab7'!U12+'Lab8'!U12+'Lab9'!U12</f>
        <v>0</v>
      </c>
      <c r="V13" s="47">
        <f>'Lab2'!V12+'Lab3'!V12+'Lab4'!V12+'Lab5'!V12+'Lab6'!V12+'Lab7'!V12+'Lab8'!V12+'Lab9'!V12</f>
        <v>0</v>
      </c>
      <c r="W13" s="47">
        <f>'Lab2'!W12+'Lab3'!W12+'Lab4'!W12+'Lab5'!W12+'Lab6'!W12+'Lab7'!W12+'Lab8'!W12+'Lab9'!W12</f>
        <v>0</v>
      </c>
      <c r="X13" s="10"/>
      <c r="Y13" s="13"/>
      <c r="Z13" s="10"/>
      <c r="AA13" s="45">
        <f t="shared" si="0"/>
        <v>140.25974025974025</v>
      </c>
      <c r="AB13" s="46">
        <f t="shared" si="1"/>
        <v>5775</v>
      </c>
      <c r="AC13" s="46">
        <f t="shared" si="2"/>
        <v>4.2777777777777777</v>
      </c>
      <c r="AD13" s="46">
        <f t="shared" si="3"/>
        <v>213.88888888888889</v>
      </c>
      <c r="AE13" s="48">
        <f t="shared" si="4"/>
        <v>20</v>
      </c>
      <c r="AF13" s="22"/>
      <c r="AG13" s="10"/>
      <c r="AH13" s="10"/>
      <c r="AI13" s="10"/>
      <c r="AJ13" s="10"/>
      <c r="AK13" s="10"/>
      <c r="AL13" s="24"/>
      <c r="AM13" s="24"/>
      <c r="AN13" s="10"/>
      <c r="AO13" s="10"/>
    </row>
    <row r="14" spans="1:41" ht="15" customHeight="1" x14ac:dyDescent="0.25">
      <c r="A14" s="64" t="str">
        <f>D5</f>
        <v>Jordan Prather</v>
      </c>
      <c r="B14" s="47">
        <f>'Lab2'!B13+'Lab3'!B13+'Lab4'!B13+'Lab5'!B13+'Lab6'!B13+'Lab7'!B13+'Lab8'!B13+'Lab9'!B13</f>
        <v>71</v>
      </c>
      <c r="C14" s="47">
        <f>'Lab2'!C13+'Lab3'!C13+'Lab4'!C13+'Lab5'!C13+'Lab6'!C13+'Lab7'!C13+'Lab8'!C13+'Lab9'!C13</f>
        <v>1600</v>
      </c>
      <c r="D14" s="47">
        <f>'Lab2'!D13+'Lab3'!D13+'Lab4'!D13+'Lab5'!D13+'Lab6'!D13+'Lab7'!D13+'Lab8'!D13+'Lab9'!D13</f>
        <v>9</v>
      </c>
      <c r="E14" s="47">
        <f>'Lab2'!E13+'Lab3'!E13+'Lab4'!E13+'Lab5'!E13+'Lab6'!E13+'Lab7'!E13+'Lab8'!E13+'Lab9'!E13</f>
        <v>14</v>
      </c>
      <c r="F14" s="47">
        <f>'Lab2'!F13+'Lab3'!F13+'Lab4'!F13+'Lab5'!F13+'Lab6'!F13+'Lab7'!F13+'Lab8'!F13+'Lab9'!F13</f>
        <v>0</v>
      </c>
      <c r="G14" s="47">
        <f>'Lab2'!G13+'Lab3'!G13+'Lab4'!G13+'Lab5'!G13+'Lab6'!G13+'Lab7'!G13+'Lab8'!G13+'Lab9'!G13</f>
        <v>0</v>
      </c>
      <c r="H14" s="47">
        <f>'Lab2'!H13+'Lab3'!H13+'Lab4'!H13+'Lab5'!H13+'Lab6'!H13+'Lab7'!H13+'Lab8'!H13+'Lab9'!H13</f>
        <v>0</v>
      </c>
      <c r="I14" s="47">
        <f>'Lab2'!I13+'Lab3'!I13+'Lab4'!I13+'Lab5'!I13+'Lab6'!I13+'Lab7'!I13+'Lab8'!I13+'Lab9'!I13</f>
        <v>0</v>
      </c>
      <c r="J14" s="47">
        <f>'Lab2'!J13+'Lab3'!J13+'Lab4'!J13+'Lab5'!J13+'Lab6'!J13+'Lab7'!J13+'Lab8'!J13+'Lab9'!J13</f>
        <v>0</v>
      </c>
      <c r="K14" s="47">
        <f>'Lab2'!K13+'Lab3'!K13+'Lab4'!K13+'Lab5'!K13+'Lab6'!K13+'Lab7'!K13+'Lab8'!K13+'Lab9'!K13</f>
        <v>0</v>
      </c>
      <c r="L14" s="47">
        <f>'Lab2'!L13+'Lab3'!L13+'Lab4'!L13+'Lab5'!L13+'Lab6'!L13+'Lab7'!L13+'Lab8'!L13+'Lab9'!L13</f>
        <v>0</v>
      </c>
      <c r="M14" s="47">
        <f>'Lab2'!M13+'Lab3'!M13+'Lab4'!M13+'Lab5'!M13+'Lab6'!M13+'Lab7'!M13+'Lab8'!M13+'Lab9'!M13</f>
        <v>0</v>
      </c>
      <c r="N14" s="47">
        <f>'Lab2'!N13+'Lab3'!N13+'Lab4'!N13+'Lab5'!N13+'Lab6'!N13+'Lab7'!N13+'Lab8'!N13+'Lab9'!N13</f>
        <v>0</v>
      </c>
      <c r="O14" s="47">
        <f>'Lab2'!O13+'Lab3'!O13+'Lab4'!O13+'Lab5'!O13+'Lab6'!O13+'Lab7'!O13+'Lab8'!O13+'Lab9'!O13</f>
        <v>0</v>
      </c>
      <c r="P14" s="47">
        <f>'Lab2'!P13+'Lab3'!P13+'Lab4'!P13+'Lab5'!P13+'Lab6'!P13+'Lab7'!P13+'Lab8'!P13+'Lab9'!P13</f>
        <v>0</v>
      </c>
      <c r="Q14" s="47">
        <f>'Lab2'!Q13+'Lab3'!Q13+'Lab4'!Q13+'Lab5'!Q13+'Lab6'!Q13+'Lab7'!Q13+'Lab8'!Q13+'Lab9'!Q13</f>
        <v>0</v>
      </c>
      <c r="R14" s="47">
        <f>'Lab2'!R13+'Lab3'!R13+'Lab4'!R13+'Lab5'!R13+'Lab6'!R13+'Lab7'!R13+'Lab8'!R13+'Lab9'!R13</f>
        <v>0</v>
      </c>
      <c r="S14" s="47">
        <f>'Lab2'!S13+'Lab3'!S13+'Lab4'!S13+'Lab5'!S13+'Lab6'!S13+'Lab7'!S13+'Lab8'!S13+'Lab9'!S13</f>
        <v>0</v>
      </c>
      <c r="T14" s="47">
        <f>'Lab2'!T13+'Lab3'!T13+'Lab4'!T13+'Lab5'!T13+'Lab6'!T13+'Lab7'!T13+'Lab8'!T13+'Lab9'!T13</f>
        <v>0</v>
      </c>
      <c r="U14" s="47">
        <f>'Lab2'!U13+'Lab3'!U13+'Lab4'!U13+'Lab5'!U13+'Lab6'!U13+'Lab7'!U13+'Lab8'!U13+'Lab9'!U13</f>
        <v>0</v>
      </c>
      <c r="V14" s="47">
        <f>'Lab2'!V13+'Lab3'!V13+'Lab4'!V13+'Lab5'!V13+'Lab6'!V13+'Lab7'!V13+'Lab8'!V13+'Lab9'!V13</f>
        <v>0</v>
      </c>
      <c r="W14" s="47">
        <f>'Lab2'!W13+'Lab3'!W13+'Lab4'!W13+'Lab5'!W13+'Lab6'!W13+'Lab7'!W13+'Lab8'!W13+'Lab9'!W13</f>
        <v>0</v>
      </c>
      <c r="X14" s="10"/>
      <c r="Y14" s="13"/>
      <c r="Z14" s="10"/>
      <c r="AA14" s="45">
        <f t="shared" si="0"/>
        <v>180.28169014084506</v>
      </c>
      <c r="AB14" s="46">
        <f>$AD$2*B14</f>
        <v>5325</v>
      </c>
      <c r="AC14" s="46">
        <f t="shared" si="2"/>
        <v>3.328125</v>
      </c>
      <c r="AD14" s="46">
        <f t="shared" si="3"/>
        <v>231.52173913043478</v>
      </c>
      <c r="AE14" s="48">
        <f t="shared" si="4"/>
        <v>14.375</v>
      </c>
      <c r="AF14" s="22"/>
      <c r="AG14" s="10"/>
      <c r="AH14" s="10"/>
      <c r="AI14" s="10"/>
      <c r="AJ14" s="10"/>
      <c r="AK14" s="10"/>
      <c r="AL14" s="24"/>
      <c r="AM14" s="24"/>
      <c r="AN14" s="22"/>
      <c r="AO14" s="10"/>
    </row>
    <row r="15" spans="1:41" s="71" customFormat="1" ht="15" customHeight="1" x14ac:dyDescent="0.25">
      <c r="A15" s="66" t="s">
        <v>70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70">
        <v>0</v>
      </c>
      <c r="Y15" s="13"/>
      <c r="Z15" s="70"/>
      <c r="AA15" s="45" t="str">
        <f>IF(C15=0,"",(C15/B15)*8)</f>
        <v/>
      </c>
      <c r="AB15" s="46">
        <f>$AD$2*B15</f>
        <v>0</v>
      </c>
      <c r="AC15" s="46" t="str">
        <f t="shared" si="2"/>
        <v/>
      </c>
      <c r="AD15" s="46" t="str">
        <f t="shared" ref="AD15" si="5">IF(C15=0,"",AB15/(D15+E15))</f>
        <v/>
      </c>
      <c r="AE15" s="48" t="str">
        <f t="shared" ref="AE15" si="6">IF(C15=0,"",1000*((E15+D15)/C15))</f>
        <v/>
      </c>
      <c r="AF15" s="22"/>
      <c r="AG15" s="70"/>
      <c r="AH15" s="70"/>
      <c r="AI15" s="70"/>
      <c r="AJ15" s="70"/>
      <c r="AK15" s="70"/>
      <c r="AL15" s="24"/>
      <c r="AM15" s="24"/>
      <c r="AN15" s="22"/>
      <c r="AO15" s="70"/>
    </row>
    <row r="16" spans="1:41" ht="15" customHeight="1" x14ac:dyDescent="0.25">
      <c r="A16" s="66" t="str">
        <f>D6</f>
        <v>Benjamin Wilkinson</v>
      </c>
      <c r="B16" s="47">
        <f>'Lab2'!B15+'Lab3'!B15+'Lab4'!B15+'Lab5'!B15+'Lab6'!B15+'Lab7'!B15+'Lab8'!B15+'Lab9'!B14</f>
        <v>212.5</v>
      </c>
      <c r="C16" s="47">
        <f>'Lab2'!C15+'Lab3'!C15+'Lab4'!C15+'Lab5'!C15+'Lab6'!C15+'Lab7'!C15+'Lab8'!C15+'Lab9'!C14</f>
        <v>5150</v>
      </c>
      <c r="D16" s="47">
        <f>'Lab2'!D15+'Lab3'!D15+'Lab4'!D15+'Lab5'!D15+'Lab6'!D15+'Lab7'!D15+'Lab8'!D15+'Lab9'!D14</f>
        <v>40</v>
      </c>
      <c r="E16" s="47">
        <f>'Lab2'!E15+'Lab3'!E15+'Lab4'!E15+'Lab5'!E15+'Lab6'!E15+'Lab7'!E15+'Lab8'!E15+'Lab9'!E14</f>
        <v>70</v>
      </c>
      <c r="F16" s="47">
        <f>'Lab2'!F15+'Lab3'!F15+'Lab4'!F15+'Lab5'!F15+'Lab6'!F15+'Lab7'!F15+'Lab8'!F15+'Lab9'!F14</f>
        <v>0</v>
      </c>
      <c r="G16" s="47">
        <f>'Lab2'!G15+'Lab3'!G15+'Lab4'!G15+'Lab5'!G15+'Lab6'!G15+'Lab7'!G15+'Lab8'!G15+'Lab9'!G14</f>
        <v>0</v>
      </c>
      <c r="H16" s="47">
        <f>'Lab2'!H15+'Lab3'!H15+'Lab4'!H15+'Lab5'!H15+'Lab6'!H15+'Lab7'!H15+'Lab8'!H15+'Lab9'!H14</f>
        <v>0</v>
      </c>
      <c r="I16" s="47">
        <f>'Lab2'!I15+'Lab3'!I15+'Lab4'!I15+'Lab5'!I15+'Lab6'!I15+'Lab7'!I15+'Lab8'!I15+'Lab9'!I14</f>
        <v>0</v>
      </c>
      <c r="J16" s="47">
        <f>'Lab2'!J15+'Lab3'!J15+'Lab4'!J15+'Lab5'!J15+'Lab6'!J15+'Lab7'!J15+'Lab8'!J15+'Lab9'!J14</f>
        <v>0</v>
      </c>
      <c r="K16" s="47">
        <f>'Lab2'!K15+'Lab3'!K15+'Lab4'!K15+'Lab5'!K15+'Lab6'!K15+'Lab7'!K15+'Lab8'!K15+'Lab9'!K14</f>
        <v>0</v>
      </c>
      <c r="L16" s="47">
        <f>'Lab2'!L15+'Lab3'!L15+'Lab4'!L15+'Lab5'!L15+'Lab6'!L15+'Lab7'!L15+'Lab8'!L15+'Lab9'!L14</f>
        <v>0</v>
      </c>
      <c r="M16" s="47">
        <f>'Lab2'!M15+'Lab3'!M15+'Lab4'!M15+'Lab5'!M15+'Lab6'!M15+'Lab7'!M15+'Lab8'!M15+'Lab9'!M14</f>
        <v>0</v>
      </c>
      <c r="N16" s="47">
        <f>'Lab2'!N15+'Lab3'!N15+'Lab4'!N15+'Lab5'!N15+'Lab6'!N15+'Lab7'!N15+'Lab8'!N15+'Lab9'!N14</f>
        <v>0</v>
      </c>
      <c r="O16" s="47">
        <f>'Lab2'!O15+'Lab3'!O15+'Lab4'!O15+'Lab5'!O15+'Lab6'!O15+'Lab7'!O15+'Lab8'!O15+'Lab9'!O14</f>
        <v>0</v>
      </c>
      <c r="P16" s="47">
        <f>'Lab2'!P15+'Lab3'!P15+'Lab4'!P15+'Lab5'!P15+'Lab6'!P15+'Lab7'!P15+'Lab8'!P15+'Lab9'!P14</f>
        <v>0</v>
      </c>
      <c r="Q16" s="47">
        <f>'Lab2'!Q15+'Lab3'!Q15+'Lab4'!Q15+'Lab5'!Q15+'Lab6'!Q15+'Lab7'!Q15+'Lab8'!Q15+'Lab9'!Q14</f>
        <v>0</v>
      </c>
      <c r="R16" s="47">
        <f>'Lab2'!R15+'Lab3'!R15+'Lab4'!R15+'Lab5'!R15+'Lab6'!R15+'Lab7'!R15+'Lab8'!R15+'Lab9'!R14</f>
        <v>0</v>
      </c>
      <c r="S16" s="47">
        <f>'Lab2'!S15+'Lab3'!S15+'Lab4'!S15+'Lab5'!S15+'Lab6'!S15+'Lab7'!S15+'Lab8'!S15+'Lab9'!S14</f>
        <v>0</v>
      </c>
      <c r="T16" s="47">
        <f>'Lab2'!T15+'Lab3'!T15+'Lab4'!T15+'Lab5'!T15+'Lab6'!T15+'Lab7'!T15+'Lab8'!T15+'Lab9'!T14</f>
        <v>0</v>
      </c>
      <c r="U16" s="47">
        <f>'Lab2'!U15+'Lab3'!U15+'Lab4'!U15+'Lab5'!U15+'Lab6'!U15+'Lab7'!U15+'Lab8'!U15+'Lab9'!U14</f>
        <v>0</v>
      </c>
      <c r="V16" s="47">
        <f>'Lab2'!V15+'Lab3'!V15+'Lab4'!V15+'Lab5'!V15+'Lab6'!V15+'Lab7'!V15+'Lab8'!V15+'Lab9'!V14</f>
        <v>0</v>
      </c>
      <c r="W16" s="47">
        <f>'Lab2'!W15+'Lab3'!W15+'Lab4'!W15+'Lab5'!W15+'Lab6'!W15+'Lab7'!W15+'Lab8'!W15+'Lab9'!W14</f>
        <v>0</v>
      </c>
      <c r="X16" s="10"/>
      <c r="Y16" s="13"/>
      <c r="Z16" s="10"/>
      <c r="AA16" s="45">
        <f t="shared" si="0"/>
        <v>193.88235294117646</v>
      </c>
      <c r="AB16" s="46">
        <f t="shared" si="1"/>
        <v>15937.5</v>
      </c>
      <c r="AC16" s="46">
        <f t="shared" si="2"/>
        <v>3.0946601941747574</v>
      </c>
      <c r="AD16" s="46">
        <f t="shared" si="3"/>
        <v>144.88636363636363</v>
      </c>
      <c r="AE16" s="48">
        <f t="shared" si="4"/>
        <v>21.359223300970875</v>
      </c>
      <c r="AF16" s="22"/>
      <c r="AG16" s="10"/>
      <c r="AH16" s="10"/>
      <c r="AI16" s="10"/>
      <c r="AJ16" s="10"/>
      <c r="AK16" s="10"/>
      <c r="AL16" s="24"/>
      <c r="AM16" s="24"/>
      <c r="AN16" s="10"/>
      <c r="AO16" s="10"/>
    </row>
    <row r="17" spans="1:41" ht="15" customHeight="1" x14ac:dyDescent="0.25">
      <c r="A17" s="67" t="s">
        <v>58</v>
      </c>
      <c r="B17" s="54">
        <f t="shared" ref="B17:W17" si="7">SUM(B12:B16)</f>
        <v>409.5</v>
      </c>
      <c r="C17" s="55">
        <f t="shared" si="7"/>
        <v>8875</v>
      </c>
      <c r="D17" s="55">
        <f t="shared" si="7"/>
        <v>61</v>
      </c>
      <c r="E17" s="55">
        <f t="shared" si="7"/>
        <v>115</v>
      </c>
      <c r="F17" s="55">
        <f t="shared" si="7"/>
        <v>0</v>
      </c>
      <c r="G17" s="55">
        <f t="shared" si="7"/>
        <v>0</v>
      </c>
      <c r="H17" s="55">
        <f t="shared" si="7"/>
        <v>0</v>
      </c>
      <c r="I17" s="55">
        <f t="shared" si="7"/>
        <v>0</v>
      </c>
      <c r="J17" s="55">
        <f t="shared" si="7"/>
        <v>0</v>
      </c>
      <c r="K17" s="55">
        <f t="shared" si="7"/>
        <v>0</v>
      </c>
      <c r="L17" s="55">
        <f t="shared" si="7"/>
        <v>0</v>
      </c>
      <c r="M17" s="55">
        <f t="shared" si="7"/>
        <v>0</v>
      </c>
      <c r="N17" s="55">
        <f t="shared" si="7"/>
        <v>0</v>
      </c>
      <c r="O17" s="55">
        <f t="shared" si="7"/>
        <v>0</v>
      </c>
      <c r="P17" s="55">
        <f t="shared" si="7"/>
        <v>0</v>
      </c>
      <c r="Q17" s="55">
        <f t="shared" si="7"/>
        <v>0</v>
      </c>
      <c r="R17" s="55">
        <f t="shared" si="7"/>
        <v>0</v>
      </c>
      <c r="S17" s="55">
        <f t="shared" si="7"/>
        <v>0</v>
      </c>
      <c r="T17" s="55">
        <f t="shared" si="7"/>
        <v>0</v>
      </c>
      <c r="U17" s="55">
        <f t="shared" si="7"/>
        <v>0</v>
      </c>
      <c r="V17" s="55">
        <f t="shared" si="7"/>
        <v>0</v>
      </c>
      <c r="W17" s="55">
        <f t="shared" si="7"/>
        <v>0</v>
      </c>
      <c r="X17" s="56"/>
      <c r="Y17" s="57"/>
      <c r="Z17" s="56"/>
      <c r="AA17" s="58">
        <f t="shared" si="0"/>
        <v>173.38217338217339</v>
      </c>
      <c r="AB17" s="59">
        <f t="shared" si="1"/>
        <v>30712.5</v>
      </c>
      <c r="AC17" s="59">
        <f t="shared" si="2"/>
        <v>3.4605633802816902</v>
      </c>
      <c r="AD17" s="59">
        <f t="shared" si="3"/>
        <v>174.50284090909091</v>
      </c>
      <c r="AE17" s="60">
        <f t="shared" si="4"/>
        <v>19.83098591549296</v>
      </c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6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3"/>
      <c r="Z18" s="10"/>
      <c r="AA18" s="14"/>
      <c r="AB18" s="10"/>
      <c r="AC18" s="10"/>
      <c r="AD18" s="10"/>
      <c r="AE18" s="14"/>
      <c r="AF18" s="22"/>
      <c r="AG18" s="10"/>
      <c r="AH18" s="10"/>
      <c r="AI18" s="10"/>
      <c r="AJ18" s="10"/>
      <c r="AK18" s="22"/>
      <c r="AL18" s="24"/>
      <c r="AM18" s="24"/>
      <c r="AN18" s="22"/>
      <c r="AO18" s="10"/>
    </row>
    <row r="19" spans="1:41" ht="15" customHeight="1" x14ac:dyDescent="0.25">
      <c r="A19" s="76" t="s">
        <v>72</v>
      </c>
      <c r="B19" s="76"/>
      <c r="C19" s="76"/>
      <c r="D19" s="76"/>
      <c r="E19" s="76"/>
      <c r="F19" s="76"/>
      <c r="G19" s="76"/>
      <c r="H19" s="76"/>
      <c r="I19" s="76"/>
      <c r="J19" s="7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6"/>
      <c r="Z19" s="15"/>
      <c r="AA19" s="17"/>
      <c r="AB19" s="15"/>
      <c r="AC19" s="15"/>
      <c r="AD19" s="15"/>
      <c r="AE19" s="17"/>
      <c r="AF19" s="10"/>
      <c r="AG19" s="75"/>
      <c r="AH19" s="74"/>
      <c r="AI19" s="74"/>
      <c r="AJ19" s="74"/>
      <c r="AK19" s="74"/>
      <c r="AL19" s="74"/>
      <c r="AM19" s="74"/>
      <c r="AN19" s="74"/>
      <c r="AO19" s="10"/>
    </row>
    <row r="20" spans="1:41" ht="15" customHeight="1" x14ac:dyDescent="0.25">
      <c r="A20" s="62"/>
      <c r="B20" s="10"/>
      <c r="C20" s="10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10"/>
      <c r="AG20" s="10"/>
      <c r="AH20" s="10"/>
      <c r="AI20" s="19"/>
      <c r="AJ20" s="19"/>
      <c r="AK20" s="10"/>
      <c r="AL20" s="10"/>
      <c r="AM20" s="10"/>
      <c r="AN20" s="10"/>
      <c r="AO20" s="10"/>
    </row>
    <row r="21" spans="1:41" ht="15" customHeight="1" x14ac:dyDescent="0.25">
      <c r="A21" s="6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10"/>
      <c r="AL21" s="24"/>
      <c r="AM21" s="24"/>
      <c r="AN21" s="22"/>
      <c r="AO21" s="10"/>
    </row>
    <row r="22" spans="1:41" ht="15" customHeight="1" x14ac:dyDescent="0.25">
      <c r="A22" s="62"/>
      <c r="B22" s="10" t="s">
        <v>16</v>
      </c>
      <c r="C22" s="62" t="s">
        <v>40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61"/>
      <c r="Z22" s="19"/>
      <c r="AA22" s="14"/>
      <c r="AB22" s="10"/>
      <c r="AC22" s="10"/>
      <c r="AD22" s="10"/>
      <c r="AE22" s="14"/>
      <c r="AF22" s="22"/>
      <c r="AG22" s="10"/>
      <c r="AH22" s="10"/>
      <c r="AI22" s="10"/>
      <c r="AJ22" s="10"/>
      <c r="AK22" s="10"/>
      <c r="AL22" s="24"/>
      <c r="AM22" s="24"/>
      <c r="AN22" s="10"/>
      <c r="AO22" s="10"/>
    </row>
    <row r="23" spans="1:41" ht="15" customHeight="1" x14ac:dyDescent="0.25">
      <c r="A23" s="62"/>
      <c r="B23" s="10" t="s">
        <v>17</v>
      </c>
      <c r="C23" s="62" t="s">
        <v>41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5">
      <c r="A24" s="62"/>
      <c r="B24" s="10" t="s">
        <v>18</v>
      </c>
      <c r="C24" s="62" t="s">
        <v>42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22"/>
      <c r="AG24" s="10"/>
      <c r="AH24" s="10"/>
      <c r="AI24" s="10"/>
      <c r="AJ24" s="10"/>
      <c r="AK24" s="22"/>
      <c r="AL24" s="24"/>
      <c r="AM24" s="24"/>
      <c r="AN24" s="22"/>
      <c r="AO24" s="10"/>
    </row>
    <row r="25" spans="1:41" ht="15" customHeight="1" x14ac:dyDescent="0.25">
      <c r="A25" s="62"/>
      <c r="B25" s="10" t="s">
        <v>19</v>
      </c>
      <c r="C25" s="62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15" customHeight="1" x14ac:dyDescent="0.25">
      <c r="A26" s="62"/>
      <c r="B26" s="10" t="s">
        <v>20</v>
      </c>
      <c r="C26" s="62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75"/>
      <c r="AH26" s="74"/>
      <c r="AI26" s="74"/>
      <c r="AJ26" s="74"/>
      <c r="AK26" s="74"/>
      <c r="AL26" s="74"/>
      <c r="AM26" s="74"/>
      <c r="AN26" s="74"/>
      <c r="AO26" s="10"/>
    </row>
    <row r="27" spans="1:41" ht="15" customHeight="1" x14ac:dyDescent="0.25">
      <c r="A27" s="62"/>
      <c r="B27" s="10" t="s">
        <v>21</v>
      </c>
      <c r="C27" s="62" t="s">
        <v>45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10"/>
      <c r="AG27" s="10"/>
      <c r="AH27" s="10"/>
      <c r="AI27" s="19"/>
      <c r="AJ27" s="19"/>
      <c r="AK27" s="10"/>
      <c r="AL27" s="10"/>
      <c r="AM27" s="10"/>
      <c r="AN27" s="10"/>
      <c r="AO27" s="10"/>
    </row>
    <row r="28" spans="1:41" ht="15" customHeight="1" x14ac:dyDescent="0.25">
      <c r="A28" s="62"/>
      <c r="B28" s="10" t="s">
        <v>22</v>
      </c>
      <c r="C28" s="62" t="s">
        <v>46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62"/>
      <c r="B29" s="10" t="s">
        <v>23</v>
      </c>
      <c r="C29" s="62" t="s">
        <v>47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10"/>
      <c r="AL29" s="24"/>
      <c r="AM29" s="24"/>
      <c r="AN29" s="22"/>
      <c r="AO29" s="10"/>
    </row>
    <row r="30" spans="1:41" ht="15" customHeight="1" x14ac:dyDescent="0.25">
      <c r="A30" s="62"/>
      <c r="B30" s="10" t="s">
        <v>24</v>
      </c>
      <c r="C30" s="62" t="s">
        <v>48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5">
      <c r="A31" s="62"/>
      <c r="B31" s="10" t="s">
        <v>25</v>
      </c>
      <c r="C31" s="62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22"/>
      <c r="AG31" s="10"/>
      <c r="AH31" s="10"/>
      <c r="AI31" s="10"/>
      <c r="AJ31" s="10"/>
      <c r="AK31" s="22"/>
      <c r="AL31" s="24"/>
      <c r="AM31" s="24"/>
      <c r="AN31" s="22"/>
      <c r="AO31" s="10"/>
    </row>
    <row r="32" spans="1:41" ht="15" customHeight="1" x14ac:dyDescent="0.25">
      <c r="A32" s="62"/>
      <c r="B32" s="10" t="s">
        <v>26</v>
      </c>
      <c r="C32" s="62" t="s">
        <v>50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61"/>
      <c r="Z32" s="19"/>
      <c r="AA32" s="14"/>
      <c r="AB32" s="10"/>
      <c r="AC32" s="10"/>
      <c r="AD32" s="10"/>
      <c r="AE32" s="14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15" customHeight="1" x14ac:dyDescent="0.25">
      <c r="A33" s="62"/>
      <c r="B33" s="10" t="s">
        <v>27</v>
      </c>
      <c r="C33" s="62" t="s">
        <v>51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75"/>
      <c r="AH33" s="74"/>
      <c r="AI33" s="74"/>
      <c r="AJ33" s="74"/>
      <c r="AK33" s="74"/>
      <c r="AL33" s="74"/>
      <c r="AM33" s="74"/>
      <c r="AN33" s="74"/>
      <c r="AO33" s="10"/>
    </row>
    <row r="34" spans="1:41" ht="15" customHeight="1" x14ac:dyDescent="0.25">
      <c r="A34" s="62"/>
      <c r="B34" s="10" t="s">
        <v>28</v>
      </c>
      <c r="C34" s="62" t="s">
        <v>52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9"/>
      <c r="AJ34" s="19"/>
      <c r="AK34" s="10"/>
      <c r="AL34" s="10"/>
      <c r="AM34" s="10"/>
      <c r="AN34" s="10"/>
      <c r="AO34" s="10"/>
    </row>
    <row r="35" spans="1:41" ht="15" customHeight="1" x14ac:dyDescent="0.25">
      <c r="A35" s="62"/>
      <c r="B35" s="10" t="s">
        <v>29</v>
      </c>
      <c r="C35" s="62" t="s">
        <v>53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10"/>
      <c r="AO35" s="10"/>
    </row>
    <row r="36" spans="1:41" ht="15" customHeight="1" x14ac:dyDescent="0.25">
      <c r="A36" s="62"/>
      <c r="B36" s="10" t="s">
        <v>30</v>
      </c>
      <c r="C36" s="62" t="s">
        <v>54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5">
      <c r="A37" s="62"/>
      <c r="B37" s="10" t="s">
        <v>31</v>
      </c>
      <c r="C37" s="62" t="s">
        <v>55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10"/>
      <c r="AL37" s="24"/>
      <c r="AM37" s="24"/>
      <c r="AN37" s="22"/>
      <c r="AO37" s="10"/>
    </row>
    <row r="38" spans="1:41" ht="15" customHeight="1" x14ac:dyDescent="0.25">
      <c r="A38" s="62"/>
      <c r="B38" s="10" t="s">
        <v>32</v>
      </c>
      <c r="C38" s="62" t="s">
        <v>56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24"/>
      <c r="AC38" s="24"/>
      <c r="AD38" s="24"/>
      <c r="AE38" s="14"/>
      <c r="AF38" s="10"/>
      <c r="AG38" s="10"/>
      <c r="AH38" s="10"/>
      <c r="AI38" s="10"/>
      <c r="AJ38" s="10"/>
      <c r="AK38" s="22"/>
      <c r="AL38" s="24"/>
      <c r="AM38" s="24"/>
      <c r="AN38" s="22"/>
      <c r="AO38" s="10"/>
    </row>
    <row r="39" spans="1:41" ht="15" customHeight="1" x14ac:dyDescent="0.25">
      <c r="A39" s="62"/>
      <c r="B39" s="10" t="s">
        <v>33</v>
      </c>
      <c r="C39" s="62" t="s">
        <v>57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3"/>
      <c r="Z39" s="10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62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  <c r="Z40" s="15"/>
      <c r="AA40" s="17"/>
      <c r="AB40" s="15"/>
      <c r="AC40" s="15"/>
      <c r="AD40" s="15"/>
      <c r="AE40" s="17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62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62"/>
      <c r="B42" s="10"/>
      <c r="C42" s="1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61"/>
      <c r="Z42" s="19"/>
      <c r="AA42" s="14"/>
      <c r="AB42" s="10"/>
      <c r="AC42" s="10"/>
      <c r="AD42" s="10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24"/>
      <c r="AC47" s="24"/>
      <c r="AD47" s="24"/>
      <c r="AE47" s="14"/>
      <c r="AF47" s="10"/>
      <c r="AG47" s="10"/>
      <c r="AH47" s="10"/>
      <c r="AI47" s="10"/>
      <c r="AJ47" s="73"/>
      <c r="AK47" s="74"/>
      <c r="AL47" s="74"/>
      <c r="AM47" s="10"/>
      <c r="AN47" s="10"/>
      <c r="AO47" s="10"/>
    </row>
    <row r="48" spans="1:41" ht="15" customHeight="1" x14ac:dyDescent="0.2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6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10"/>
      <c r="AC51" s="10"/>
      <c r="AD51" s="10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62"/>
      <c r="B52" s="10"/>
      <c r="C52" s="1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61"/>
      <c r="Z52" s="19"/>
      <c r="AA52" s="14"/>
      <c r="AB52" s="10"/>
      <c r="AC52" s="10"/>
      <c r="AD52" s="10"/>
      <c r="AE52" s="14"/>
      <c r="AF52" s="10"/>
      <c r="AG52" s="63"/>
      <c r="AH52" s="63"/>
      <c r="AI52" s="63"/>
      <c r="AJ52" s="63"/>
      <c r="AK52" s="63"/>
      <c r="AL52" s="63"/>
      <c r="AM52" s="63"/>
      <c r="AN52" s="63"/>
      <c r="AO52" s="63"/>
    </row>
    <row r="53" spans="1:41" ht="15" customHeight="1" x14ac:dyDescent="0.2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24"/>
      <c r="AC57" s="24"/>
      <c r="AD57" s="24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24"/>
      <c r="AC67" s="24"/>
      <c r="AD67" s="24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62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5">
      <c r="A91" s="62"/>
      <c r="B91" s="10"/>
      <c r="C91" s="6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5" customHeight="1" x14ac:dyDescent="0.25">
      <c r="A92" s="6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3"/>
      <c r="Z92" s="10"/>
      <c r="AA92" s="14"/>
      <c r="AB92" s="10"/>
      <c r="AC92" s="10"/>
      <c r="AD92" s="10"/>
      <c r="AE92" s="14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3.2" x14ac:dyDescent="0.25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  <row r="1002" spans="1:41" ht="13.2" x14ac:dyDescent="0.25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  <c r="AG1002" s="65"/>
      <c r="AH1002" s="65"/>
      <c r="AI1002" s="65"/>
      <c r="AJ1002" s="65"/>
      <c r="AK1002" s="65"/>
      <c r="AL1002" s="65"/>
      <c r="AM1002" s="65"/>
      <c r="AN1002" s="65"/>
      <c r="AO1002" s="65"/>
    </row>
  </sheetData>
  <mergeCells count="8">
    <mergeCell ref="C7:E7"/>
    <mergeCell ref="A19:I19"/>
    <mergeCell ref="AJ47:AL47"/>
    <mergeCell ref="AG3:AN3"/>
    <mergeCell ref="AG11:AN11"/>
    <mergeCell ref="AG19:AN19"/>
    <mergeCell ref="AG26:AN26"/>
    <mergeCell ref="AG33:AN33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>
      <selection activeCell="A18" sqref="A18:I18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6" si="0">IF(C11=0,"",(C11/B11)*8)</f>
        <v>38.095238095238095</v>
      </c>
      <c r="AB11" s="46">
        <f>Indiv!$AD$2*B11</f>
        <v>1575</v>
      </c>
      <c r="AC11" s="46">
        <f t="shared" ref="AC11:AC16" si="1">IF(C11=0,"",AB11/C11)</f>
        <v>15.75</v>
      </c>
      <c r="AD11" s="46">
        <f t="shared" ref="AD11:AD16" si="2">IF(C11=0,"",AB11/(D11+E11))</f>
        <v>525</v>
      </c>
      <c r="AE11" s="48">
        <f t="shared" ref="AE11:AE16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77" t="s">
        <v>70</v>
      </c>
      <c r="B14" s="50">
        <v>0</v>
      </c>
      <c r="C14" s="70"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/>
      <c r="Y14" s="13"/>
      <c r="Z14" s="70"/>
      <c r="AA14" s="45" t="str">
        <f t="shared" ref="AA14" si="4">IF(C14=0,"",(C14/B14)*8)</f>
        <v/>
      </c>
      <c r="AB14" s="46">
        <f>Indiv!$AD$2*B14</f>
        <v>0</v>
      </c>
      <c r="AC14" s="46" t="str">
        <f t="shared" ref="AC14" si="5">IF(C14=0,"",AB14/C14)</f>
        <v/>
      </c>
      <c r="AD14" s="46" t="str">
        <f t="shared" ref="AD14" si="6">IF(C14=0,"",AB14/(D14+E14))</f>
        <v/>
      </c>
      <c r="AE14" s="48" t="str">
        <f t="shared" ref="AE14" si="7">IF(C14=0,"",1000*((E14+D14)/C14))</f>
        <v/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41">
        <v>28.5</v>
      </c>
      <c r="C15" s="10">
        <v>500</v>
      </c>
      <c r="D15" s="10">
        <v>10</v>
      </c>
      <c r="E15" s="10">
        <v>15</v>
      </c>
      <c r="F15" s="10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  <c r="O15" s="68">
        <v>0</v>
      </c>
      <c r="P15" s="68">
        <v>0</v>
      </c>
      <c r="Q15" s="68">
        <v>0</v>
      </c>
      <c r="R15" s="68">
        <v>0</v>
      </c>
      <c r="S15" s="68">
        <v>0</v>
      </c>
      <c r="T15" s="68">
        <v>0</v>
      </c>
      <c r="U15" s="68">
        <v>0</v>
      </c>
      <c r="V15" s="68">
        <v>0</v>
      </c>
      <c r="W15" s="68">
        <v>0</v>
      </c>
      <c r="X15" s="10"/>
      <c r="Y15" s="13"/>
      <c r="Z15" s="10"/>
      <c r="AA15" s="45">
        <f t="shared" si="0"/>
        <v>140.35087719298247</v>
      </c>
      <c r="AB15" s="46">
        <f>Indiv!$AD$2*B15</f>
        <v>2137.5</v>
      </c>
      <c r="AC15" s="46">
        <f t="shared" si="1"/>
        <v>4.2750000000000004</v>
      </c>
      <c r="AD15" s="46">
        <f t="shared" si="2"/>
        <v>85.5</v>
      </c>
      <c r="AE15" s="48">
        <f t="shared" si="3"/>
        <v>50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8">SUM(B11:B15)</f>
        <v>88.5</v>
      </c>
      <c r="C16" s="55">
        <f t="shared" si="8"/>
        <v>1000</v>
      </c>
      <c r="D16" s="55">
        <f t="shared" si="8"/>
        <v>14</v>
      </c>
      <c r="E16" s="55">
        <f t="shared" si="8"/>
        <v>23</v>
      </c>
      <c r="F16" s="55">
        <f t="shared" si="8"/>
        <v>0</v>
      </c>
      <c r="G16" s="55">
        <f t="shared" si="8"/>
        <v>0</v>
      </c>
      <c r="H16" s="55">
        <f t="shared" si="8"/>
        <v>0</v>
      </c>
      <c r="I16" s="55">
        <f t="shared" si="8"/>
        <v>0</v>
      </c>
      <c r="J16" s="55">
        <f t="shared" si="8"/>
        <v>0</v>
      </c>
      <c r="K16" s="55">
        <f t="shared" si="8"/>
        <v>0</v>
      </c>
      <c r="L16" s="55">
        <f t="shared" si="8"/>
        <v>0</v>
      </c>
      <c r="M16" s="55">
        <f t="shared" si="8"/>
        <v>0</v>
      </c>
      <c r="N16" s="55">
        <f t="shared" si="8"/>
        <v>0</v>
      </c>
      <c r="O16" s="55">
        <f t="shared" si="8"/>
        <v>0</v>
      </c>
      <c r="P16" s="55">
        <f t="shared" si="8"/>
        <v>0</v>
      </c>
      <c r="Q16" s="55">
        <f t="shared" si="8"/>
        <v>0</v>
      </c>
      <c r="R16" s="55">
        <f t="shared" si="8"/>
        <v>0</v>
      </c>
      <c r="S16" s="55">
        <f t="shared" si="8"/>
        <v>0</v>
      </c>
      <c r="T16" s="55">
        <f t="shared" si="8"/>
        <v>0</v>
      </c>
      <c r="U16" s="55">
        <f t="shared" si="8"/>
        <v>0</v>
      </c>
      <c r="V16" s="55">
        <f t="shared" si="8"/>
        <v>0</v>
      </c>
      <c r="W16" s="55">
        <f t="shared" si="8"/>
        <v>0</v>
      </c>
      <c r="X16" s="56"/>
      <c r="Y16" s="57"/>
      <c r="Z16" s="56"/>
      <c r="AA16" s="58">
        <f t="shared" si="0"/>
        <v>90.395480225988706</v>
      </c>
      <c r="AB16" s="59">
        <f>AB11+AB12+AB13+AB15</f>
        <v>6637.5</v>
      </c>
      <c r="AC16" s="59">
        <f t="shared" si="1"/>
        <v>6.6375000000000002</v>
      </c>
      <c r="AD16" s="59">
        <f t="shared" si="2"/>
        <v>179.3918918918919</v>
      </c>
      <c r="AE16" s="60">
        <f t="shared" si="3"/>
        <v>37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76" t="s">
        <v>72</v>
      </c>
      <c r="B18" s="76"/>
      <c r="C18" s="76"/>
      <c r="D18" s="76"/>
      <c r="E18" s="76"/>
      <c r="F18" s="76"/>
      <c r="G18" s="76"/>
      <c r="H18" s="76"/>
      <c r="I18" s="7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75"/>
      <c r="AH18" s="74"/>
      <c r="AI18" s="74"/>
      <c r="AJ18" s="74"/>
      <c r="AK18" s="74"/>
      <c r="AL18" s="74"/>
      <c r="AM18" s="74"/>
      <c r="AN18" s="74"/>
      <c r="AO18" s="10"/>
    </row>
    <row r="19" spans="1:41" ht="15" customHeight="1" x14ac:dyDescent="0.25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5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5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5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5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75"/>
      <c r="AH25" s="74"/>
      <c r="AI25" s="74"/>
      <c r="AJ25" s="74"/>
      <c r="AK25" s="74"/>
      <c r="AL25" s="74"/>
      <c r="AM25" s="74"/>
      <c r="AN25" s="74"/>
      <c r="AO25" s="10"/>
    </row>
    <row r="26" spans="1:41" ht="15" customHeight="1" x14ac:dyDescent="0.25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5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5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5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5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5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75"/>
      <c r="AH32" s="74"/>
      <c r="AI32" s="74"/>
      <c r="AJ32" s="74"/>
      <c r="AK32" s="74"/>
      <c r="AL32" s="74"/>
      <c r="AM32" s="74"/>
      <c r="AN32" s="74"/>
      <c r="AO32" s="10"/>
    </row>
    <row r="33" spans="1:41" ht="15" customHeight="1" x14ac:dyDescent="0.25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5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5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5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5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3"/>
      <c r="AK46" s="74"/>
      <c r="AL46" s="74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5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5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3.2" x14ac:dyDescent="0.25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7">
    <mergeCell ref="A18:I18"/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3" workbookViewId="0">
      <selection activeCell="AE13" sqref="AE13:A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41">
        <v>8</v>
      </c>
      <c r="C11" s="10">
        <v>100</v>
      </c>
      <c r="D11" s="10">
        <v>1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100</v>
      </c>
      <c r="AB11" s="46">
        <f>Indiv!$AD$2*B11</f>
        <v>600</v>
      </c>
      <c r="AC11" s="46">
        <f t="shared" ref="AC11:AC16" si="1">IF(C11=0,"",AB11/C11)</f>
        <v>6</v>
      </c>
      <c r="AD11" s="46">
        <f t="shared" ref="AD11:AD16" si="2">IF(C11=0,"",AB11/(D11+E11))</f>
        <v>200</v>
      </c>
      <c r="AE11" s="48">
        <f t="shared" ref="AE11:AE16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41">
        <v>15</v>
      </c>
      <c r="C12" s="10">
        <v>300</v>
      </c>
      <c r="D12" s="10">
        <v>2</v>
      </c>
      <c r="E12" s="10">
        <v>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160</v>
      </c>
      <c r="AB12" s="46">
        <f>Indiv!$AD$2*B12</f>
        <v>1125</v>
      </c>
      <c r="AC12" s="46">
        <f t="shared" si="1"/>
        <v>3.75</v>
      </c>
      <c r="AD12" s="46">
        <f t="shared" si="2"/>
        <v>187.5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41">
        <v>5</v>
      </c>
      <c r="C13" s="51">
        <v>100</v>
      </c>
      <c r="D13" s="51">
        <v>1</v>
      </c>
      <c r="E13" s="10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160</v>
      </c>
      <c r="AB13" s="46">
        <f>Indiv!$AD$2*B13</f>
        <v>375</v>
      </c>
      <c r="AC13" s="46">
        <f t="shared" si="1"/>
        <v>3.75</v>
      </c>
      <c r="AD13" s="46">
        <f t="shared" si="2"/>
        <v>125</v>
      </c>
      <c r="AE13" s="48">
        <f t="shared" si="3"/>
        <v>30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49" t="s">
        <v>70</v>
      </c>
      <c r="B14" s="50">
        <v>8</v>
      </c>
      <c r="C14" s="70">
        <v>200</v>
      </c>
      <c r="D14" s="70">
        <v>1</v>
      </c>
      <c r="E14" s="70">
        <v>5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 t="shared" si="0"/>
        <v>200</v>
      </c>
      <c r="AB14" s="46">
        <f>Indiv!$AD$2*B14</f>
        <v>600</v>
      </c>
      <c r="AC14" s="46">
        <f t="shared" si="1"/>
        <v>3</v>
      </c>
      <c r="AD14" s="46">
        <f t="shared" si="2"/>
        <v>100</v>
      </c>
      <c r="AE14" s="48">
        <f t="shared" si="3"/>
        <v>30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40</v>
      </c>
      <c r="C15" s="51">
        <v>500</v>
      </c>
      <c r="D15" s="51">
        <v>10</v>
      </c>
      <c r="E15" s="51">
        <v>30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100</v>
      </c>
      <c r="AB15" s="46">
        <f>Indiv!$AD$2*B15</f>
        <v>3000</v>
      </c>
      <c r="AC15" s="46">
        <f t="shared" si="1"/>
        <v>6</v>
      </c>
      <c r="AD15" s="46">
        <f t="shared" si="2"/>
        <v>75</v>
      </c>
      <c r="AE15" s="48">
        <f t="shared" si="3"/>
        <v>80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76</v>
      </c>
      <c r="C16" s="55">
        <f t="shared" si="4"/>
        <v>1200</v>
      </c>
      <c r="D16" s="55">
        <f t="shared" si="4"/>
        <v>15</v>
      </c>
      <c r="E16" s="55">
        <f t="shared" si="4"/>
        <v>43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126.31578947368421</v>
      </c>
      <c r="AB16" s="59">
        <f>AB11+AB12+AB13+AB15</f>
        <v>5100</v>
      </c>
      <c r="AC16" s="59">
        <f t="shared" si="1"/>
        <v>4.25</v>
      </c>
      <c r="AD16" s="59">
        <f t="shared" si="2"/>
        <v>87.931034482758619</v>
      </c>
      <c r="AE16" s="60">
        <f t="shared" si="3"/>
        <v>48.333333333333336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76" t="s">
        <v>73</v>
      </c>
      <c r="B18" s="76"/>
      <c r="C18" s="76"/>
      <c r="D18" s="76"/>
      <c r="E18" s="76"/>
      <c r="F18" s="76"/>
      <c r="G18" s="76"/>
      <c r="H18" s="76"/>
      <c r="I18" s="76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18:I18"/>
    <mergeCell ref="AJ45:AL45"/>
    <mergeCell ref="AG3:AN3"/>
    <mergeCell ref="AG10:AN10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200-000001000000}">
      <formula1>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4" workbookViewId="0">
      <selection activeCell="AE13" sqref="AE13:AE1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>
        <v>3</v>
      </c>
      <c r="C11" s="51">
        <v>150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400</v>
      </c>
      <c r="AB11" s="46">
        <f>Indiv!$AD$2*B11</f>
        <v>225</v>
      </c>
      <c r="AC11" s="46">
        <f t="shared" ref="AC11:AC16" si="1">IF(C11=0,"",AB11/C11)</f>
        <v>1.5</v>
      </c>
      <c r="AD11" s="46">
        <f t="shared" ref="AD11:AD16" si="2">IF(C11=0,"",AB11/(D11+E11))</f>
        <v>112.5</v>
      </c>
      <c r="AE11" s="48">
        <f t="shared" ref="AE11:AE16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>
        <v>4</v>
      </c>
      <c r="C12" s="51">
        <v>150</v>
      </c>
      <c r="D12" s="10">
        <v>0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300</v>
      </c>
      <c r="AB12" s="46">
        <f>Indiv!$AD$2*B12</f>
        <v>300</v>
      </c>
      <c r="AC12" s="46">
        <f t="shared" si="1"/>
        <v>2</v>
      </c>
      <c r="AD12" s="46">
        <f t="shared" si="2"/>
        <v>150</v>
      </c>
      <c r="AE12" s="48">
        <f t="shared" si="3"/>
        <v>13.333333333333334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>
        <v>9</v>
      </c>
      <c r="C13" s="51">
        <v>500</v>
      </c>
      <c r="D13" s="51">
        <v>2</v>
      </c>
      <c r="E13" s="51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444.44444444444446</v>
      </c>
      <c r="AB13" s="46">
        <f>Indiv!$AD$2*B13</f>
        <v>675</v>
      </c>
      <c r="AC13" s="46">
        <f t="shared" si="1"/>
        <v>1.35</v>
      </c>
      <c r="AD13" s="46">
        <f t="shared" si="2"/>
        <v>168.75</v>
      </c>
      <c r="AE13" s="48">
        <f t="shared" si="3"/>
        <v>8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49" t="s">
        <v>70</v>
      </c>
      <c r="B14" s="50">
        <v>10</v>
      </c>
      <c r="C14" s="70">
        <v>500</v>
      </c>
      <c r="D14" s="70">
        <v>3</v>
      </c>
      <c r="E14" s="70">
        <v>4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 t="shared" si="0"/>
        <v>400</v>
      </c>
      <c r="AB14" s="46">
        <f>Indiv!$AD$2*B14</f>
        <v>750</v>
      </c>
      <c r="AC14" s="46">
        <f t="shared" si="1"/>
        <v>1.5</v>
      </c>
      <c r="AD14" s="46">
        <f t="shared" si="2"/>
        <v>107.14285714285714</v>
      </c>
      <c r="AE14" s="48">
        <f t="shared" si="3"/>
        <v>14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26</v>
      </c>
      <c r="C15" s="51">
        <v>1000</v>
      </c>
      <c r="D15" s="10">
        <v>5</v>
      </c>
      <c r="E15" s="10">
        <v>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307.69230769230768</v>
      </c>
      <c r="AB15" s="46">
        <f>Indiv!$AD$2*B15</f>
        <v>1950</v>
      </c>
      <c r="AC15" s="46">
        <f t="shared" si="1"/>
        <v>1.95</v>
      </c>
      <c r="AD15" s="46">
        <f t="shared" si="2"/>
        <v>177.27272727272728</v>
      </c>
      <c r="AE15" s="48">
        <f t="shared" si="3"/>
        <v>11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52</v>
      </c>
      <c r="C16" s="55">
        <f t="shared" si="4"/>
        <v>2300</v>
      </c>
      <c r="D16" s="55">
        <f t="shared" si="4"/>
        <v>10</v>
      </c>
      <c r="E16" s="55">
        <f t="shared" si="4"/>
        <v>16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353.84615384615387</v>
      </c>
      <c r="AB16" s="59">
        <f>AB11+AB12+AB13+AB15</f>
        <v>3150</v>
      </c>
      <c r="AC16" s="59">
        <f t="shared" si="1"/>
        <v>1.3695652173913044</v>
      </c>
      <c r="AD16" s="59">
        <f t="shared" si="2"/>
        <v>121.15384615384616</v>
      </c>
      <c r="AE16" s="60">
        <f t="shared" si="3"/>
        <v>11.304347826086957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5">
    <mergeCell ref="AJ45:AL45"/>
    <mergeCell ref="AG3:AN3"/>
    <mergeCell ref="AG10:AN10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H24" sqref="H2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>
        <v>2</v>
      </c>
      <c r="C11" s="51">
        <v>75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300</v>
      </c>
      <c r="AB11" s="46">
        <f>Indiv!$AD$2*B11</f>
        <v>150</v>
      </c>
      <c r="AC11" s="46">
        <f t="shared" ref="AC11:AC16" si="1">IF(C11=0,"",AB11/C11)</f>
        <v>2</v>
      </c>
      <c r="AD11" s="46">
        <f t="shared" ref="AD11:AD16" si="2">IF(C11=0,"",AB11/(D11+E11))</f>
        <v>75</v>
      </c>
      <c r="AE11" s="48">
        <f t="shared" ref="AE11:AE16" si="3">IF(C11=0,"",1000*((E11+D11)/C11))</f>
        <v>26.666666666666668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>
        <v>6</v>
      </c>
      <c r="C12" s="51">
        <v>100</v>
      </c>
      <c r="D12" s="51">
        <v>1</v>
      </c>
      <c r="E12" s="51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150</v>
      </c>
      <c r="AE12" s="48">
        <f t="shared" si="3"/>
        <v>30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>
        <v>6</v>
      </c>
      <c r="C13" s="51">
        <v>100</v>
      </c>
      <c r="D13" s="51">
        <v>1</v>
      </c>
      <c r="E13" s="51"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133.33333333333334</v>
      </c>
      <c r="AB13" s="46">
        <f>Indiv!$AD$2*B13</f>
        <v>450</v>
      </c>
      <c r="AC13" s="46">
        <f t="shared" si="1"/>
        <v>4.5</v>
      </c>
      <c r="AD13" s="46">
        <f t="shared" si="2"/>
        <v>225</v>
      </c>
      <c r="AE13" s="48">
        <f t="shared" si="3"/>
        <v>20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49" t="s">
        <v>70</v>
      </c>
      <c r="B14" s="50">
        <v>18</v>
      </c>
      <c r="C14" s="70">
        <v>225</v>
      </c>
      <c r="D14" s="70">
        <v>2</v>
      </c>
      <c r="E14" s="70">
        <v>3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 t="shared" si="0"/>
        <v>100</v>
      </c>
      <c r="AB14" s="46">
        <f>Indiv!$AD$2*B14</f>
        <v>1350</v>
      </c>
      <c r="AC14" s="46">
        <f t="shared" si="1"/>
        <v>6</v>
      </c>
      <c r="AD14" s="46">
        <f t="shared" si="2"/>
        <v>270</v>
      </c>
      <c r="AE14" s="48">
        <f t="shared" si="3"/>
        <v>22.222222222222221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22</v>
      </c>
      <c r="C15" s="51">
        <v>550</v>
      </c>
      <c r="D15" s="51">
        <v>3</v>
      </c>
      <c r="E15" s="51">
        <v>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200</v>
      </c>
      <c r="AB15" s="46">
        <f>Indiv!$AD$2*B15</f>
        <v>1650</v>
      </c>
      <c r="AC15" s="46">
        <f t="shared" si="1"/>
        <v>3</v>
      </c>
      <c r="AD15" s="46">
        <f t="shared" si="2"/>
        <v>235.71428571428572</v>
      </c>
      <c r="AE15" s="48">
        <f t="shared" si="3"/>
        <v>12.727272727272728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54</v>
      </c>
      <c r="C16" s="55">
        <f t="shared" si="4"/>
        <v>1050</v>
      </c>
      <c r="D16" s="55">
        <f t="shared" si="4"/>
        <v>7</v>
      </c>
      <c r="E16" s="55">
        <f t="shared" si="4"/>
        <v>12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155.55555555555554</v>
      </c>
      <c r="AB16" s="59">
        <f>AB11+AB12+AB13+AB15</f>
        <v>2700</v>
      </c>
      <c r="AC16" s="59">
        <f t="shared" si="1"/>
        <v>2.5714285714285716</v>
      </c>
      <c r="AD16" s="59">
        <f t="shared" si="2"/>
        <v>142.10526315789474</v>
      </c>
      <c r="AE16" s="60">
        <f t="shared" si="3"/>
        <v>18.095238095238095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0"/>
      <c r="C18" s="10">
        <v>1050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5">
    <mergeCell ref="AJ45:AL45"/>
    <mergeCell ref="AG3:AN3"/>
    <mergeCell ref="AG10:AN10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A25" sqref="A25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>
        <v>5</v>
      </c>
      <c r="C11" s="51">
        <v>150</v>
      </c>
      <c r="D11" s="51">
        <v>1</v>
      </c>
      <c r="E11" s="51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240</v>
      </c>
      <c r="AB11" s="46">
        <f>Indiv!$AD$2*B11</f>
        <v>375</v>
      </c>
      <c r="AC11" s="46">
        <f t="shared" ref="AC11:AC16" si="1">IF(C11=0,"",AB11/C11)</f>
        <v>2.5</v>
      </c>
      <c r="AD11" s="46">
        <f t="shared" ref="AD11:AD16" si="2">IF(C11=0,"",AB11/(D11+E11))</f>
        <v>187.5</v>
      </c>
      <c r="AE11" s="48">
        <f t="shared" ref="AE11:AE16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41">
        <v>10</v>
      </c>
      <c r="C12" s="10">
        <v>250</v>
      </c>
      <c r="D12" s="10">
        <v>1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200</v>
      </c>
      <c r="AB12" s="46">
        <f>Indiv!$AD$2*B12</f>
        <v>750</v>
      </c>
      <c r="AC12" s="46">
        <f t="shared" si="1"/>
        <v>3</v>
      </c>
      <c r="AD12" s="46">
        <f t="shared" si="2"/>
        <v>250</v>
      </c>
      <c r="AE12" s="48">
        <f t="shared" si="3"/>
        <v>12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41">
        <v>10</v>
      </c>
      <c r="C13" s="10">
        <v>300</v>
      </c>
      <c r="D13" s="10">
        <v>1</v>
      </c>
      <c r="E13" s="10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>IF(C13=0,"",(C13/B13)*8)</f>
        <v>240</v>
      </c>
      <c r="AB13" s="46">
        <f>Indiv!$AD$2*B13</f>
        <v>750</v>
      </c>
      <c r="AC13" s="46">
        <f t="shared" si="1"/>
        <v>2.5</v>
      </c>
      <c r="AD13" s="46">
        <f t="shared" si="2"/>
        <v>187.5</v>
      </c>
      <c r="AE13" s="48">
        <f t="shared" si="3"/>
        <v>13.333333333333334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49" t="s">
        <v>70</v>
      </c>
      <c r="B14" s="50">
        <v>18</v>
      </c>
      <c r="C14" s="70">
        <v>225</v>
      </c>
      <c r="D14" s="70">
        <v>2</v>
      </c>
      <c r="E14" s="70">
        <v>2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>IF(C14=0,"",(C14/B14)*8)</f>
        <v>100</v>
      </c>
      <c r="AB14" s="46">
        <f>Indiv!$AD$2*B14</f>
        <v>1350</v>
      </c>
      <c r="AC14" s="46">
        <f t="shared" si="1"/>
        <v>6</v>
      </c>
      <c r="AD14" s="46">
        <f t="shared" si="2"/>
        <v>337.5</v>
      </c>
      <c r="AE14" s="48">
        <f t="shared" si="3"/>
        <v>17.777777777777779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30</v>
      </c>
      <c r="C15" s="51">
        <v>800</v>
      </c>
      <c r="D15" s="51">
        <v>4</v>
      </c>
      <c r="E15" s="51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213.33333333333334</v>
      </c>
      <c r="AB15" s="46">
        <f>Indiv!$AD$2*B15</f>
        <v>2250</v>
      </c>
      <c r="AC15" s="46">
        <f t="shared" si="1"/>
        <v>2.8125</v>
      </c>
      <c r="AD15" s="46">
        <f t="shared" si="2"/>
        <v>250</v>
      </c>
      <c r="AE15" s="48">
        <f t="shared" si="3"/>
        <v>11.25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73</v>
      </c>
      <c r="C16" s="55">
        <f t="shared" si="4"/>
        <v>1725</v>
      </c>
      <c r="D16" s="55">
        <f t="shared" si="4"/>
        <v>9</v>
      </c>
      <c r="E16" s="55">
        <f t="shared" si="4"/>
        <v>13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189.04109589041096</v>
      </c>
      <c r="AB16" s="59">
        <f>AB11+AB12+AB13+AB15</f>
        <v>4125</v>
      </c>
      <c r="AC16" s="59">
        <f t="shared" si="1"/>
        <v>2.3913043478260869</v>
      </c>
      <c r="AD16" s="59">
        <f t="shared" si="2"/>
        <v>187.5</v>
      </c>
      <c r="AE16" s="60">
        <f t="shared" si="3"/>
        <v>12.753623188405797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5">
    <mergeCell ref="AJ45:AL45"/>
    <mergeCell ref="AG3:AN3"/>
    <mergeCell ref="AG10:AN10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H24" sqref="H24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>
        <v>5</v>
      </c>
      <c r="C11" s="69">
        <v>150</v>
      </c>
      <c r="D11" s="69">
        <v>1</v>
      </c>
      <c r="E11" s="69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240</v>
      </c>
      <c r="AB11" s="46">
        <f>Indiv!$AD$2*B11</f>
        <v>375</v>
      </c>
      <c r="AC11" s="46">
        <f t="shared" ref="AC11:AC16" si="1">IF(C11=0,"",AB11/C11)</f>
        <v>2.5</v>
      </c>
      <c r="AD11" s="46">
        <f t="shared" ref="AD11:AD16" si="2">IF(C11=0,"",AB11/(D11+E11))</f>
        <v>187.5</v>
      </c>
      <c r="AE11" s="48">
        <f t="shared" ref="AE11:AE16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>
        <v>10</v>
      </c>
      <c r="C12" s="69">
        <v>250</v>
      </c>
      <c r="D12" s="69">
        <v>1</v>
      </c>
      <c r="E12" s="69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200</v>
      </c>
      <c r="AB12" s="46">
        <f>Indiv!$AD$2*B12</f>
        <v>750</v>
      </c>
      <c r="AC12" s="46">
        <f t="shared" si="1"/>
        <v>3</v>
      </c>
      <c r="AD12" s="46">
        <f t="shared" si="2"/>
        <v>250</v>
      </c>
      <c r="AE12" s="48">
        <f t="shared" si="3"/>
        <v>12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>
        <v>12</v>
      </c>
      <c r="C13" s="69">
        <v>300</v>
      </c>
      <c r="D13" s="69">
        <v>1</v>
      </c>
      <c r="E13" s="69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200</v>
      </c>
      <c r="AB13" s="46">
        <f>Indiv!$AD$2*B13</f>
        <v>900</v>
      </c>
      <c r="AC13" s="46">
        <f t="shared" si="1"/>
        <v>3</v>
      </c>
      <c r="AD13" s="46">
        <f t="shared" si="2"/>
        <v>225</v>
      </c>
      <c r="AE13" s="48">
        <f t="shared" si="3"/>
        <v>13.333333333333334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49" t="s">
        <v>70</v>
      </c>
      <c r="B14" s="50">
        <v>17</v>
      </c>
      <c r="C14" s="70">
        <v>225</v>
      </c>
      <c r="D14" s="70">
        <v>2</v>
      </c>
      <c r="E14" s="70">
        <v>3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 t="shared" si="0"/>
        <v>105.88235294117646</v>
      </c>
      <c r="AB14" s="46">
        <f>Indiv!$AD$2*B14</f>
        <v>1275</v>
      </c>
      <c r="AC14" s="46">
        <f t="shared" si="1"/>
        <v>5.666666666666667</v>
      </c>
      <c r="AD14" s="46">
        <f t="shared" si="2"/>
        <v>255</v>
      </c>
      <c r="AE14" s="48">
        <f t="shared" si="3"/>
        <v>22.222222222222221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33</v>
      </c>
      <c r="C15" s="69">
        <v>800</v>
      </c>
      <c r="D15" s="69">
        <v>4</v>
      </c>
      <c r="E15" s="69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193.93939393939394</v>
      </c>
      <c r="AB15" s="46">
        <f>Indiv!$AD$2*B15</f>
        <v>2475</v>
      </c>
      <c r="AC15" s="46">
        <f t="shared" si="1"/>
        <v>3.09375</v>
      </c>
      <c r="AD15" s="46">
        <f t="shared" si="2"/>
        <v>275</v>
      </c>
      <c r="AE15" s="48">
        <f t="shared" si="3"/>
        <v>11.25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77</v>
      </c>
      <c r="C16" s="55">
        <f t="shared" si="4"/>
        <v>1725</v>
      </c>
      <c r="D16" s="55">
        <f t="shared" si="4"/>
        <v>9</v>
      </c>
      <c r="E16" s="55">
        <f t="shared" si="4"/>
        <v>14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179.22077922077921</v>
      </c>
      <c r="AB16" s="59">
        <f>AB11+AB12+AB13+AB15</f>
        <v>4500</v>
      </c>
      <c r="AC16" s="59">
        <f t="shared" si="1"/>
        <v>2.6086956521739131</v>
      </c>
      <c r="AD16" s="59">
        <f t="shared" si="2"/>
        <v>195.65217391304347</v>
      </c>
      <c r="AE16" s="60">
        <f t="shared" si="3"/>
        <v>13.333333333333334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5">
    <mergeCell ref="AJ45:AL45"/>
    <mergeCell ref="AG3:AN3"/>
    <mergeCell ref="AG10:AN10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4AC97782-0BDC-487F-BDB0-A6B8F2BF9CCA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1"/>
  <sheetViews>
    <sheetView tabSelected="1" workbookViewId="0">
      <selection activeCell="J27" sqref="J27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>
        <v>5</v>
      </c>
      <c r="C11" s="70">
        <v>50</v>
      </c>
      <c r="D11" s="70">
        <v>1</v>
      </c>
      <c r="E11" s="70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6" si="0">IF(C11=0,"",(C11/B11)*8)</f>
        <v>80</v>
      </c>
      <c r="AB11" s="46">
        <f>Indiv!$AD$2*B11</f>
        <v>375</v>
      </c>
      <c r="AC11" s="46">
        <f t="shared" ref="AC11:AC16" si="1">IF(C11=0,"",AB11/C11)</f>
        <v>7.5</v>
      </c>
      <c r="AD11" s="46">
        <f t="shared" ref="AD11:AD16" si="2">IF(C11=0,"",AB11/(D11+E11))</f>
        <v>187.5</v>
      </c>
      <c r="AE11" s="48">
        <f t="shared" ref="AE11:AE16" si="3">IF(C11=0,"",1000*((E11+D11)/C11))</f>
        <v>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>
        <v>10</v>
      </c>
      <c r="C12" s="70">
        <v>100</v>
      </c>
      <c r="D12" s="70">
        <v>1</v>
      </c>
      <c r="E12" s="7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80</v>
      </c>
      <c r="AB12" s="46">
        <f>Indiv!$AD$2*B12</f>
        <v>750</v>
      </c>
      <c r="AC12" s="46">
        <f t="shared" si="1"/>
        <v>7.5</v>
      </c>
      <c r="AD12" s="46">
        <f t="shared" si="2"/>
        <v>250</v>
      </c>
      <c r="AE12" s="48">
        <f t="shared" si="3"/>
        <v>30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>
        <v>12</v>
      </c>
      <c r="C13" s="70">
        <v>100</v>
      </c>
      <c r="D13" s="70">
        <v>1</v>
      </c>
      <c r="E13" s="70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66.666666666666671</v>
      </c>
      <c r="AB13" s="46">
        <f>Indiv!$AD$2*B13</f>
        <v>900</v>
      </c>
      <c r="AC13" s="46">
        <f t="shared" si="1"/>
        <v>9</v>
      </c>
      <c r="AD13" s="46">
        <f t="shared" si="2"/>
        <v>225</v>
      </c>
      <c r="AE13" s="48">
        <f t="shared" si="3"/>
        <v>40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s="71" customFormat="1" ht="15" customHeight="1" x14ac:dyDescent="0.25">
      <c r="A14" s="52" t="s">
        <v>70</v>
      </c>
      <c r="B14" s="50">
        <v>20</v>
      </c>
      <c r="C14" s="70">
        <v>225</v>
      </c>
      <c r="D14" s="70">
        <v>2</v>
      </c>
      <c r="E14" s="70">
        <v>4</v>
      </c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13"/>
      <c r="Z14" s="70"/>
      <c r="AA14" s="45">
        <f t="shared" si="0"/>
        <v>90</v>
      </c>
      <c r="AB14" s="46">
        <f>Indiv!$AD$2*B14</f>
        <v>1500</v>
      </c>
      <c r="AC14" s="46">
        <f t="shared" si="1"/>
        <v>6.666666666666667</v>
      </c>
      <c r="AD14" s="46">
        <f t="shared" si="2"/>
        <v>250</v>
      </c>
      <c r="AE14" s="48">
        <f t="shared" si="3"/>
        <v>26.666666666666668</v>
      </c>
      <c r="AF14" s="22"/>
      <c r="AG14" s="70"/>
      <c r="AH14" s="70"/>
      <c r="AI14" s="70"/>
      <c r="AJ14" s="70"/>
      <c r="AK14" s="70"/>
      <c r="AL14" s="24"/>
      <c r="AM14" s="24"/>
      <c r="AN14" s="22"/>
      <c r="AO14" s="70"/>
    </row>
    <row r="15" spans="1:41" ht="15" customHeight="1" x14ac:dyDescent="0.25">
      <c r="A15" s="52" t="str">
        <f>Indiv!D6</f>
        <v>Benjamin Wilkinson</v>
      </c>
      <c r="B15" s="50">
        <v>33</v>
      </c>
      <c r="C15" s="70">
        <v>1000</v>
      </c>
      <c r="D15" s="70">
        <v>4</v>
      </c>
      <c r="E15" s="70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"/>
      <c r="Z15" s="10"/>
      <c r="AA15" s="45">
        <f t="shared" si="0"/>
        <v>242.42424242424244</v>
      </c>
      <c r="AB15" s="46">
        <f>Indiv!$AD$2*B15</f>
        <v>2475</v>
      </c>
      <c r="AC15" s="46">
        <f t="shared" si="1"/>
        <v>2.4750000000000001</v>
      </c>
      <c r="AD15" s="46">
        <f t="shared" si="2"/>
        <v>275</v>
      </c>
      <c r="AE15" s="48">
        <f t="shared" si="3"/>
        <v>9</v>
      </c>
      <c r="AF15" s="22"/>
      <c r="AG15" s="10"/>
      <c r="AH15" s="10"/>
      <c r="AI15" s="10"/>
      <c r="AJ15" s="10"/>
      <c r="AK15" s="10"/>
      <c r="AL15" s="24"/>
      <c r="AM15" s="24"/>
      <c r="AN15" s="10"/>
      <c r="AO15" s="10"/>
    </row>
    <row r="16" spans="1:41" ht="15" customHeight="1" x14ac:dyDescent="0.25">
      <c r="A16" s="53" t="s">
        <v>39</v>
      </c>
      <c r="B16" s="54">
        <f t="shared" ref="B16:W16" si="4">SUM(B11:B15)</f>
        <v>80</v>
      </c>
      <c r="C16" s="55">
        <f t="shared" si="4"/>
        <v>1475</v>
      </c>
      <c r="D16" s="55">
        <f t="shared" si="4"/>
        <v>9</v>
      </c>
      <c r="E16" s="55">
        <f t="shared" si="4"/>
        <v>15</v>
      </c>
      <c r="F16" s="55">
        <f t="shared" si="4"/>
        <v>0</v>
      </c>
      <c r="G16" s="55">
        <f t="shared" si="4"/>
        <v>0</v>
      </c>
      <c r="H16" s="55">
        <f t="shared" si="4"/>
        <v>0</v>
      </c>
      <c r="I16" s="55">
        <f t="shared" si="4"/>
        <v>0</v>
      </c>
      <c r="J16" s="55">
        <f t="shared" si="4"/>
        <v>0</v>
      </c>
      <c r="K16" s="55">
        <f t="shared" si="4"/>
        <v>0</v>
      </c>
      <c r="L16" s="55">
        <f t="shared" si="4"/>
        <v>0</v>
      </c>
      <c r="M16" s="55">
        <f t="shared" si="4"/>
        <v>0</v>
      </c>
      <c r="N16" s="55">
        <f t="shared" si="4"/>
        <v>0</v>
      </c>
      <c r="O16" s="55">
        <f t="shared" si="4"/>
        <v>0</v>
      </c>
      <c r="P16" s="55">
        <f t="shared" si="4"/>
        <v>0</v>
      </c>
      <c r="Q16" s="55">
        <f t="shared" si="4"/>
        <v>0</v>
      </c>
      <c r="R16" s="55">
        <f t="shared" si="4"/>
        <v>0</v>
      </c>
      <c r="S16" s="55">
        <f t="shared" si="4"/>
        <v>0</v>
      </c>
      <c r="T16" s="55">
        <f t="shared" si="4"/>
        <v>0</v>
      </c>
      <c r="U16" s="55">
        <f t="shared" si="4"/>
        <v>0</v>
      </c>
      <c r="V16" s="55">
        <f t="shared" si="4"/>
        <v>0</v>
      </c>
      <c r="W16" s="55">
        <f t="shared" si="4"/>
        <v>0</v>
      </c>
      <c r="X16" s="56"/>
      <c r="Y16" s="57"/>
      <c r="Z16" s="56"/>
      <c r="AA16" s="58">
        <f t="shared" si="0"/>
        <v>147.5</v>
      </c>
      <c r="AB16" s="59">
        <f>AB11+AB12+AB13+AB15</f>
        <v>4500</v>
      </c>
      <c r="AC16" s="59">
        <f t="shared" si="1"/>
        <v>3.0508474576271185</v>
      </c>
      <c r="AD16" s="59">
        <f t="shared" si="2"/>
        <v>187.5</v>
      </c>
      <c r="AE16" s="60">
        <f t="shared" si="3"/>
        <v>16.271186440677965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3"/>
      <c r="Z17" s="10"/>
      <c r="AA17" s="14"/>
      <c r="AB17" s="10"/>
      <c r="AC17" s="10"/>
      <c r="AD17" s="10"/>
      <c r="AE17" s="14"/>
      <c r="AF17" s="22"/>
      <c r="AG17" s="10"/>
      <c r="AH17" s="10"/>
      <c r="AI17" s="10"/>
      <c r="AJ17" s="10"/>
      <c r="AK17" s="22"/>
      <c r="AL17" s="24"/>
      <c r="AM17" s="24"/>
      <c r="AN17" s="22"/>
      <c r="AO17" s="10"/>
    </row>
    <row r="18" spans="1:41" ht="15" customHeight="1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6"/>
      <c r="Z18" s="15"/>
      <c r="AA18" s="17"/>
      <c r="AB18" s="15"/>
      <c r="AC18" s="15"/>
      <c r="AD18" s="15"/>
      <c r="AE18" s="17"/>
      <c r="AF18" s="10"/>
      <c r="AG18" s="75"/>
      <c r="AH18" s="74"/>
      <c r="AI18" s="74"/>
      <c r="AJ18" s="74"/>
      <c r="AK18" s="74"/>
      <c r="AL18" s="74"/>
      <c r="AM18" s="74"/>
      <c r="AN18" s="74"/>
      <c r="AO18" s="10"/>
    </row>
    <row r="19" spans="1:41" ht="15" customHeight="1" x14ac:dyDescent="0.25">
      <c r="A19" s="11"/>
      <c r="B19" s="10"/>
      <c r="C19" s="1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61"/>
      <c r="Z19" s="19"/>
      <c r="AA19" s="14"/>
      <c r="AB19" s="10"/>
      <c r="AC19" s="10"/>
      <c r="AD19" s="10"/>
      <c r="AE19" s="14"/>
      <c r="AF19" s="10"/>
      <c r="AG19" s="10"/>
      <c r="AH19" s="10"/>
      <c r="AI19" s="19"/>
      <c r="AJ19" s="19"/>
      <c r="AK19" s="10"/>
      <c r="AL19" s="10"/>
      <c r="AM19" s="10"/>
      <c r="AN19" s="10"/>
      <c r="AO19" s="10"/>
    </row>
    <row r="20" spans="1:41" ht="15" customHeight="1" x14ac:dyDescent="0.25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3"/>
      <c r="Z20" s="10"/>
      <c r="AA20" s="14"/>
      <c r="AB20" s="24"/>
      <c r="AC20" s="24"/>
      <c r="AD20" s="24"/>
      <c r="AE20" s="14"/>
      <c r="AF20" s="22"/>
      <c r="AG20" s="10"/>
      <c r="AH20" s="10"/>
      <c r="AI20" s="10"/>
      <c r="AJ20" s="10"/>
      <c r="AK20" s="10"/>
      <c r="AL20" s="24"/>
      <c r="AM20" s="24"/>
      <c r="AN20" s="22"/>
      <c r="AO20" s="10"/>
    </row>
    <row r="21" spans="1:41" ht="15" customHeight="1" x14ac:dyDescent="0.25">
      <c r="A21" s="11"/>
      <c r="B21" s="10" t="s">
        <v>16</v>
      </c>
      <c r="C21" s="62" t="s">
        <v>40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61"/>
      <c r="Z21" s="19"/>
      <c r="AA21" s="14"/>
      <c r="AB21" s="10"/>
      <c r="AC21" s="10"/>
      <c r="AD21" s="10"/>
      <c r="AE21" s="14"/>
      <c r="AF21" s="22"/>
      <c r="AG21" s="10"/>
      <c r="AH21" s="10"/>
      <c r="AI21" s="10"/>
      <c r="AJ21" s="10"/>
      <c r="AK21" s="10"/>
      <c r="AL21" s="24"/>
      <c r="AM21" s="24"/>
      <c r="AN21" s="10"/>
      <c r="AO21" s="10"/>
    </row>
    <row r="22" spans="1:41" ht="15" customHeight="1" x14ac:dyDescent="0.25">
      <c r="A22" s="11"/>
      <c r="B22" s="10" t="s">
        <v>17</v>
      </c>
      <c r="C22" s="62" t="s">
        <v>41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18</v>
      </c>
      <c r="C23" s="62" t="s">
        <v>42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22"/>
      <c r="AG23" s="10"/>
      <c r="AH23" s="10"/>
      <c r="AI23" s="10"/>
      <c r="AJ23" s="10"/>
      <c r="AK23" s="22"/>
      <c r="AL23" s="24"/>
      <c r="AM23" s="24"/>
      <c r="AN23" s="22"/>
      <c r="AO23" s="10"/>
    </row>
    <row r="24" spans="1:41" ht="15" customHeight="1" x14ac:dyDescent="0.25">
      <c r="A24" s="11"/>
      <c r="B24" s="10" t="s">
        <v>19</v>
      </c>
      <c r="C24" s="62" t="s">
        <v>43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15" customHeight="1" x14ac:dyDescent="0.25">
      <c r="A25" s="11"/>
      <c r="B25" s="10" t="s">
        <v>20</v>
      </c>
      <c r="C25" s="62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75"/>
      <c r="AH25" s="74"/>
      <c r="AI25" s="74"/>
      <c r="AJ25" s="74"/>
      <c r="AK25" s="74"/>
      <c r="AL25" s="74"/>
      <c r="AM25" s="74"/>
      <c r="AN25" s="74"/>
      <c r="AO25" s="10"/>
    </row>
    <row r="26" spans="1:41" ht="15" customHeight="1" x14ac:dyDescent="0.25">
      <c r="A26" s="11"/>
      <c r="B26" s="10" t="s">
        <v>21</v>
      </c>
      <c r="C26" s="62" t="s">
        <v>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10"/>
      <c r="AG26" s="10"/>
      <c r="AH26" s="10"/>
      <c r="AI26" s="19"/>
      <c r="AJ26" s="19"/>
      <c r="AK26" s="10"/>
      <c r="AL26" s="10"/>
      <c r="AM26" s="10"/>
      <c r="AN26" s="10"/>
      <c r="AO26" s="10"/>
    </row>
    <row r="27" spans="1:41" ht="15" customHeight="1" x14ac:dyDescent="0.25">
      <c r="A27" s="11"/>
      <c r="B27" s="10" t="s">
        <v>22</v>
      </c>
      <c r="C27" s="62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22"/>
      <c r="AL27" s="24"/>
      <c r="AM27" s="24"/>
      <c r="AN27" s="22"/>
      <c r="AO27" s="10"/>
    </row>
    <row r="28" spans="1:41" ht="15" customHeight="1" x14ac:dyDescent="0.25">
      <c r="A28" s="11"/>
      <c r="B28" s="10" t="s">
        <v>23</v>
      </c>
      <c r="C28" s="62" t="s">
        <v>47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10"/>
      <c r="AL28" s="24"/>
      <c r="AM28" s="24"/>
      <c r="AN28" s="22"/>
      <c r="AO28" s="10"/>
    </row>
    <row r="29" spans="1:41" ht="15" customHeight="1" x14ac:dyDescent="0.25">
      <c r="A29" s="11"/>
      <c r="B29" s="10" t="s">
        <v>24</v>
      </c>
      <c r="C29" s="62" t="s">
        <v>48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25</v>
      </c>
      <c r="C30" s="62" t="s">
        <v>49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3"/>
      <c r="Z30" s="10"/>
      <c r="AA30" s="14"/>
      <c r="AB30" s="24"/>
      <c r="AC30" s="24"/>
      <c r="AD30" s="24"/>
      <c r="AE30" s="14"/>
      <c r="AF30" s="22"/>
      <c r="AG30" s="10"/>
      <c r="AH30" s="10"/>
      <c r="AI30" s="10"/>
      <c r="AJ30" s="10"/>
      <c r="AK30" s="22"/>
      <c r="AL30" s="24"/>
      <c r="AM30" s="24"/>
      <c r="AN30" s="22"/>
      <c r="AO30" s="10"/>
    </row>
    <row r="31" spans="1:41" ht="15" customHeight="1" x14ac:dyDescent="0.25">
      <c r="A31" s="11"/>
      <c r="B31" s="10" t="s">
        <v>26</v>
      </c>
      <c r="C31" s="62" t="s">
        <v>50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61"/>
      <c r="Z31" s="19"/>
      <c r="AA31" s="14"/>
      <c r="AB31" s="10"/>
      <c r="AC31" s="10"/>
      <c r="AD31" s="10"/>
      <c r="AE31" s="14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15" customHeight="1" x14ac:dyDescent="0.25">
      <c r="A32" s="11"/>
      <c r="B32" s="10" t="s">
        <v>27</v>
      </c>
      <c r="C32" s="62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75"/>
      <c r="AH32" s="74"/>
      <c r="AI32" s="74"/>
      <c r="AJ32" s="74"/>
      <c r="AK32" s="74"/>
      <c r="AL32" s="74"/>
      <c r="AM32" s="74"/>
      <c r="AN32" s="74"/>
      <c r="AO32" s="10"/>
    </row>
    <row r="33" spans="1:41" ht="15" customHeight="1" x14ac:dyDescent="0.25">
      <c r="A33" s="11"/>
      <c r="B33" s="10" t="s">
        <v>28</v>
      </c>
      <c r="C33" s="62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9"/>
      <c r="AJ33" s="19"/>
      <c r="AK33" s="10"/>
      <c r="AL33" s="10"/>
      <c r="AM33" s="10"/>
      <c r="AN33" s="10"/>
      <c r="AO33" s="10"/>
    </row>
    <row r="34" spans="1:41" ht="15" customHeight="1" x14ac:dyDescent="0.25">
      <c r="A34" s="11"/>
      <c r="B34" s="10" t="s">
        <v>29</v>
      </c>
      <c r="C34" s="62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10"/>
      <c r="AO34" s="10"/>
    </row>
    <row r="35" spans="1:41" ht="15" customHeight="1" x14ac:dyDescent="0.25">
      <c r="A35" s="11"/>
      <c r="B35" s="10" t="s">
        <v>30</v>
      </c>
      <c r="C35" s="62" t="s">
        <v>54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31</v>
      </c>
      <c r="C36" s="62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10"/>
      <c r="AL36" s="24"/>
      <c r="AM36" s="24"/>
      <c r="AN36" s="22"/>
      <c r="AO36" s="10"/>
    </row>
    <row r="37" spans="1:41" ht="15" customHeight="1" x14ac:dyDescent="0.25">
      <c r="A37" s="11"/>
      <c r="B37" s="10" t="s">
        <v>32</v>
      </c>
      <c r="C37" s="62" t="s">
        <v>56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24"/>
      <c r="AC37" s="24"/>
      <c r="AD37" s="24"/>
      <c r="AE37" s="14"/>
      <c r="AF37" s="10"/>
      <c r="AG37" s="10"/>
      <c r="AH37" s="10"/>
      <c r="AI37" s="10"/>
      <c r="AJ37" s="10"/>
      <c r="AK37" s="22"/>
      <c r="AL37" s="24"/>
      <c r="AM37" s="24"/>
      <c r="AN37" s="22"/>
      <c r="AO37" s="10"/>
    </row>
    <row r="38" spans="1:41" ht="15" customHeight="1" x14ac:dyDescent="0.25">
      <c r="A38" s="11"/>
      <c r="B38" s="10" t="s">
        <v>33</v>
      </c>
      <c r="C38" s="62" t="s">
        <v>57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3"/>
      <c r="Z38" s="10"/>
      <c r="AA38" s="14"/>
      <c r="AB38" s="10"/>
      <c r="AC38" s="10"/>
      <c r="AD38" s="10"/>
      <c r="AE38" s="14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  <c r="Z39" s="15"/>
      <c r="AA39" s="17"/>
      <c r="AB39" s="15"/>
      <c r="AC39" s="15"/>
      <c r="AD39" s="15"/>
      <c r="AE39" s="17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61"/>
      <c r="Z41" s="19"/>
      <c r="AA41" s="14"/>
      <c r="AB41" s="10"/>
      <c r="AC41" s="10"/>
      <c r="AD41" s="10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24"/>
      <c r="AC46" s="24"/>
      <c r="AD46" s="24"/>
      <c r="AE46" s="14"/>
      <c r="AF46" s="10"/>
      <c r="AG46" s="10"/>
      <c r="AH46" s="10"/>
      <c r="AI46" s="10"/>
      <c r="AJ46" s="73"/>
      <c r="AK46" s="74"/>
      <c r="AL46" s="74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3"/>
      <c r="Z50" s="10"/>
      <c r="AA50" s="14"/>
      <c r="AB50" s="10"/>
      <c r="AC50" s="10"/>
      <c r="AD50" s="10"/>
      <c r="AE50" s="14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15" customHeight="1" x14ac:dyDescent="0.25">
      <c r="A51" s="11"/>
      <c r="B51" s="10"/>
      <c r="C51" s="1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61"/>
      <c r="Z51" s="19"/>
      <c r="AA51" s="14"/>
      <c r="AB51" s="10"/>
      <c r="AC51" s="10"/>
      <c r="AD51" s="10"/>
      <c r="AE51" s="14"/>
      <c r="AF51" s="10"/>
      <c r="AG51" s="63"/>
      <c r="AH51" s="63"/>
      <c r="AI51" s="63"/>
      <c r="AJ51" s="63"/>
      <c r="AK51" s="63"/>
      <c r="AL51" s="63"/>
      <c r="AM51" s="63"/>
      <c r="AN51" s="63"/>
      <c r="AO51" s="63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24"/>
      <c r="AC56" s="24"/>
      <c r="AD56" s="24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10"/>
      <c r="AC65" s="10"/>
      <c r="AD65" s="10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24"/>
      <c r="AC66" s="24"/>
      <c r="AD66" s="24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6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5" customHeight="1" x14ac:dyDescent="0.25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3"/>
      <c r="Z91" s="10"/>
      <c r="AA91" s="14"/>
      <c r="AB91" s="10"/>
      <c r="AC91" s="10"/>
      <c r="AD91" s="10"/>
      <c r="AE91" s="14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  <row r="1001" spans="1:41" ht="13.2" x14ac:dyDescent="0.25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  <c r="AG1001" s="65"/>
      <c r="AH1001" s="65"/>
      <c r="AI1001" s="65"/>
      <c r="AJ1001" s="65"/>
      <c r="AK1001" s="65"/>
      <c r="AL1001" s="65"/>
      <c r="AM1001" s="65"/>
      <c r="AN1001" s="65"/>
      <c r="AO1001" s="65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9180006D-17D5-46F8-A806-94EBECD61A96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33203125" defaultRowHeight="15" customHeight="1" x14ac:dyDescent="0.25"/>
  <cols>
    <col min="1" max="1" width="27" customWidth="1"/>
    <col min="2" max="2" width="7.88671875" customWidth="1"/>
    <col min="3" max="23" width="7" customWidth="1"/>
    <col min="24" max="26" width="1.6640625" customWidth="1"/>
    <col min="27" max="31" width="15.6640625" customWidth="1"/>
    <col min="32" max="32" width="5.88671875" customWidth="1"/>
    <col min="33" max="36" width="7.33203125" customWidth="1"/>
    <col min="37" max="37" width="11.33203125" customWidth="1"/>
    <col min="38" max="40" width="12.33203125" customWidth="1"/>
    <col min="41" max="41" width="9.109375" customWidth="1"/>
  </cols>
  <sheetData>
    <row r="1" spans="1:41" ht="23.25" customHeight="1" x14ac:dyDescent="0.2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5"/>
      <c r="AH3" s="74"/>
      <c r="AI3" s="74"/>
      <c r="AJ3" s="74"/>
      <c r="AK3" s="74"/>
      <c r="AL3" s="74"/>
      <c r="AM3" s="74"/>
      <c r="AN3" s="74"/>
      <c r="AO3" s="10"/>
    </row>
    <row r="4" spans="1:41" ht="15" customHeight="1" x14ac:dyDescent="0.2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5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5"/>
      <c r="AH10" s="74"/>
      <c r="AI10" s="74"/>
      <c r="AJ10" s="74"/>
      <c r="AK10" s="74"/>
      <c r="AL10" s="74"/>
      <c r="AM10" s="74"/>
      <c r="AN10" s="74"/>
      <c r="AO10" s="10"/>
    </row>
    <row r="11" spans="1:41" ht="15" customHeight="1" x14ac:dyDescent="0.25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5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5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5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5"/>
      <c r="AH17" s="74"/>
      <c r="AI17" s="74"/>
      <c r="AJ17" s="74"/>
      <c r="AK17" s="74"/>
      <c r="AL17" s="74"/>
      <c r="AM17" s="74"/>
      <c r="AN17" s="74"/>
      <c r="AO17" s="10"/>
    </row>
    <row r="18" spans="1:41" ht="15" customHeight="1" x14ac:dyDescent="0.2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5"/>
      <c r="AH24" s="74"/>
      <c r="AI24" s="74"/>
      <c r="AJ24" s="74"/>
      <c r="AK24" s="74"/>
      <c r="AL24" s="74"/>
      <c r="AM24" s="74"/>
      <c r="AN24" s="74"/>
      <c r="AO24" s="10"/>
    </row>
    <row r="25" spans="1:41" ht="15" customHeight="1" x14ac:dyDescent="0.2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5"/>
      <c r="AH31" s="74"/>
      <c r="AI31" s="74"/>
      <c r="AJ31" s="74"/>
      <c r="AK31" s="74"/>
      <c r="AL31" s="74"/>
      <c r="AM31" s="74"/>
      <c r="AN31" s="74"/>
      <c r="AO31" s="10"/>
    </row>
    <row r="32" spans="1:41" ht="15" customHeight="1" x14ac:dyDescent="0.2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3"/>
      <c r="AK45" s="74"/>
      <c r="AL45" s="74"/>
      <c r="AM45" s="10"/>
      <c r="AN45" s="10"/>
      <c r="AO45" s="10"/>
    </row>
    <row r="46" spans="1:41" ht="15" customHeight="1" x14ac:dyDescent="0.2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.2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.2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.2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.2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.2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.2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.2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.2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.2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.2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.2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.2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.2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.2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.2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.2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.2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.2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.2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.2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.2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.2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.2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.2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.2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.2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.2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.2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.2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.2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.2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.2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.2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.2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.2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.2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.2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.2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.2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.2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.2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.2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.2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.2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.2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.2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.2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.2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.2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.2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.2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.2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.2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.2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.2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.2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.2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.2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.2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.2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.2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.2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.2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.2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.2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.2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.2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.2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.2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.2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.2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.2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.2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.2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.2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.2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.2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.2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.2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.2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.2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.2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.2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.2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.2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.2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.2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.2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.2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.2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.2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.2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.2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.2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.2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.2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.2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.2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.2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.2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.2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.2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.2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.2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.2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.2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.2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.2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.2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.2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.2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.2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.2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.2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.2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.2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.2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.2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.2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.2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.2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.2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.2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.2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.2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.2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.2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.2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.2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.2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.2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.2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.2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.2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.2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.2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.2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.2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.2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.2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.2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.2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.2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.2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.2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.2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.2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.2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.2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.2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.2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.2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.2" x14ac:dyDescent="0.2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.2" x14ac:dyDescent="0.2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.2" x14ac:dyDescent="0.2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.2" x14ac:dyDescent="0.2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.2" x14ac:dyDescent="0.2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.2" x14ac:dyDescent="0.2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.2" x14ac:dyDescent="0.2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.2" x14ac:dyDescent="0.2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.2" x14ac:dyDescent="0.2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.2" x14ac:dyDescent="0.2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.2" x14ac:dyDescent="0.2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.2" x14ac:dyDescent="0.2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.2" x14ac:dyDescent="0.2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.2" x14ac:dyDescent="0.2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.2" x14ac:dyDescent="0.2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.2" x14ac:dyDescent="0.2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.2" x14ac:dyDescent="0.2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.2" x14ac:dyDescent="0.2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.2" x14ac:dyDescent="0.2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.2" x14ac:dyDescent="0.2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.2" x14ac:dyDescent="0.2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.2" x14ac:dyDescent="0.2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.2" x14ac:dyDescent="0.2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.2" x14ac:dyDescent="0.2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.2" x14ac:dyDescent="0.2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.2" x14ac:dyDescent="0.2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.2" x14ac:dyDescent="0.2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.2" x14ac:dyDescent="0.2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.2" x14ac:dyDescent="0.2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.2" x14ac:dyDescent="0.2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.2" x14ac:dyDescent="0.2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.2" x14ac:dyDescent="0.2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.2" x14ac:dyDescent="0.2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.2" x14ac:dyDescent="0.2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.2" x14ac:dyDescent="0.2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.2" x14ac:dyDescent="0.2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.2" x14ac:dyDescent="0.2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.2" x14ac:dyDescent="0.2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.2" x14ac:dyDescent="0.2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.2" x14ac:dyDescent="0.2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.2" x14ac:dyDescent="0.2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.2" x14ac:dyDescent="0.2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.2" x14ac:dyDescent="0.2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.2" x14ac:dyDescent="0.2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.2" x14ac:dyDescent="0.2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.2" x14ac:dyDescent="0.2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.2" x14ac:dyDescent="0.2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.2" x14ac:dyDescent="0.2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.2" x14ac:dyDescent="0.2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.2" x14ac:dyDescent="0.2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.2" x14ac:dyDescent="0.2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.2" x14ac:dyDescent="0.2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.2" x14ac:dyDescent="0.2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.2" x14ac:dyDescent="0.2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.2" x14ac:dyDescent="0.2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.2" x14ac:dyDescent="0.2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.2" x14ac:dyDescent="0.2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.2" x14ac:dyDescent="0.2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.2" x14ac:dyDescent="0.2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.2" x14ac:dyDescent="0.2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.2" x14ac:dyDescent="0.2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.2" x14ac:dyDescent="0.2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.2" x14ac:dyDescent="0.2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.2" x14ac:dyDescent="0.2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.2" x14ac:dyDescent="0.2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.2" x14ac:dyDescent="0.2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.2" x14ac:dyDescent="0.2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.2" x14ac:dyDescent="0.2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.2" x14ac:dyDescent="0.2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.2" x14ac:dyDescent="0.2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.2" x14ac:dyDescent="0.2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.2" x14ac:dyDescent="0.2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.2" x14ac:dyDescent="0.2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.2" x14ac:dyDescent="0.2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.2" x14ac:dyDescent="0.2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.2" x14ac:dyDescent="0.2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.2" x14ac:dyDescent="0.2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.2" x14ac:dyDescent="0.2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.2" x14ac:dyDescent="0.2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.2" x14ac:dyDescent="0.2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.2" x14ac:dyDescent="0.2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.2" x14ac:dyDescent="0.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.2" x14ac:dyDescent="0.2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.2" x14ac:dyDescent="0.2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.2" x14ac:dyDescent="0.2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.2" x14ac:dyDescent="0.2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.2" x14ac:dyDescent="0.2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.2" x14ac:dyDescent="0.2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.2" x14ac:dyDescent="0.2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.2" x14ac:dyDescent="0.2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.2" x14ac:dyDescent="0.2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.2" x14ac:dyDescent="0.2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.2" x14ac:dyDescent="0.2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.2" x14ac:dyDescent="0.2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.2" x14ac:dyDescent="0.2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.2" x14ac:dyDescent="0.2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.2" x14ac:dyDescent="0.2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.2" x14ac:dyDescent="0.2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.2" x14ac:dyDescent="0.2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.2" x14ac:dyDescent="0.2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.2" x14ac:dyDescent="0.2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.2" x14ac:dyDescent="0.2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.2" x14ac:dyDescent="0.2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.2" x14ac:dyDescent="0.2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.2" x14ac:dyDescent="0.2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.2" x14ac:dyDescent="0.2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.2" x14ac:dyDescent="0.2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.2" x14ac:dyDescent="0.2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.2" x14ac:dyDescent="0.2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.2" x14ac:dyDescent="0.2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.2" x14ac:dyDescent="0.2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.2" x14ac:dyDescent="0.2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.2" x14ac:dyDescent="0.2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.2" x14ac:dyDescent="0.2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.2" x14ac:dyDescent="0.2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.2" x14ac:dyDescent="0.2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.2" x14ac:dyDescent="0.2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.2" x14ac:dyDescent="0.2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.2" x14ac:dyDescent="0.2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.2" x14ac:dyDescent="0.2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.2" x14ac:dyDescent="0.2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.2" x14ac:dyDescent="0.2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.2" x14ac:dyDescent="0.2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.2" x14ac:dyDescent="0.2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.2" x14ac:dyDescent="0.2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.2" x14ac:dyDescent="0.2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.2" x14ac:dyDescent="0.2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.2" x14ac:dyDescent="0.2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.2" x14ac:dyDescent="0.2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.2" x14ac:dyDescent="0.2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.2" x14ac:dyDescent="0.2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.2" x14ac:dyDescent="0.2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.2" x14ac:dyDescent="0.2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.2" x14ac:dyDescent="0.2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.2" x14ac:dyDescent="0.2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.2" x14ac:dyDescent="0.2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.2" x14ac:dyDescent="0.2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.2" x14ac:dyDescent="0.2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.2" x14ac:dyDescent="0.2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.2" x14ac:dyDescent="0.2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.2" x14ac:dyDescent="0.2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.2" x14ac:dyDescent="0.2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.2" x14ac:dyDescent="0.2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.2" x14ac:dyDescent="0.2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.2" x14ac:dyDescent="0.2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.2" x14ac:dyDescent="0.2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.2" x14ac:dyDescent="0.2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.2" x14ac:dyDescent="0.2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.2" x14ac:dyDescent="0.2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.2" x14ac:dyDescent="0.2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.2" x14ac:dyDescent="0.2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.2" x14ac:dyDescent="0.2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.2" x14ac:dyDescent="0.2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.2" x14ac:dyDescent="0.2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.2" x14ac:dyDescent="0.2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.2" x14ac:dyDescent="0.2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.2" x14ac:dyDescent="0.2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.2" x14ac:dyDescent="0.2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.2" x14ac:dyDescent="0.2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.2" x14ac:dyDescent="0.2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.2" x14ac:dyDescent="0.2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.2" x14ac:dyDescent="0.2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.2" x14ac:dyDescent="0.2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.2" x14ac:dyDescent="0.2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.2" x14ac:dyDescent="0.2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.2" x14ac:dyDescent="0.2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.2" x14ac:dyDescent="0.2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.2" x14ac:dyDescent="0.2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.2" x14ac:dyDescent="0.2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.2" x14ac:dyDescent="0.2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.2" x14ac:dyDescent="0.2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.2" x14ac:dyDescent="0.2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.2" x14ac:dyDescent="0.2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.2" x14ac:dyDescent="0.2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.2" x14ac:dyDescent="0.2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.2" x14ac:dyDescent="0.2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.2" x14ac:dyDescent="0.2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.2" x14ac:dyDescent="0.2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.2" x14ac:dyDescent="0.2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.2" x14ac:dyDescent="0.2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.2" x14ac:dyDescent="0.2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.2" x14ac:dyDescent="0.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.2" x14ac:dyDescent="0.2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.2" x14ac:dyDescent="0.2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.2" x14ac:dyDescent="0.2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.2" x14ac:dyDescent="0.2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.2" x14ac:dyDescent="0.2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.2" x14ac:dyDescent="0.2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.2" x14ac:dyDescent="0.2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.2" x14ac:dyDescent="0.2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.2" x14ac:dyDescent="0.2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.2" x14ac:dyDescent="0.2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.2" x14ac:dyDescent="0.2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.2" x14ac:dyDescent="0.2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.2" x14ac:dyDescent="0.2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.2" x14ac:dyDescent="0.2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.2" x14ac:dyDescent="0.2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.2" x14ac:dyDescent="0.2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.2" x14ac:dyDescent="0.2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.2" x14ac:dyDescent="0.2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.2" x14ac:dyDescent="0.2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.2" x14ac:dyDescent="0.2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.2" x14ac:dyDescent="0.2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.2" x14ac:dyDescent="0.2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.2" x14ac:dyDescent="0.2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.2" x14ac:dyDescent="0.2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.2" x14ac:dyDescent="0.2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.2" x14ac:dyDescent="0.2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.2" x14ac:dyDescent="0.2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.2" x14ac:dyDescent="0.2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.2" x14ac:dyDescent="0.2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.2" x14ac:dyDescent="0.2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.2" x14ac:dyDescent="0.2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.2" x14ac:dyDescent="0.2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.2" x14ac:dyDescent="0.2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.2" x14ac:dyDescent="0.2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.2" x14ac:dyDescent="0.2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.2" x14ac:dyDescent="0.2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.2" x14ac:dyDescent="0.2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.2" x14ac:dyDescent="0.2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.2" x14ac:dyDescent="0.2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.2" x14ac:dyDescent="0.2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.2" x14ac:dyDescent="0.2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.2" x14ac:dyDescent="0.2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.2" x14ac:dyDescent="0.2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.2" x14ac:dyDescent="0.2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.2" x14ac:dyDescent="0.2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.2" x14ac:dyDescent="0.2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.2" x14ac:dyDescent="0.2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.2" x14ac:dyDescent="0.2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.2" x14ac:dyDescent="0.2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.2" x14ac:dyDescent="0.2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.2" x14ac:dyDescent="0.2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.2" x14ac:dyDescent="0.2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.2" x14ac:dyDescent="0.2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.2" x14ac:dyDescent="0.2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.2" x14ac:dyDescent="0.2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.2" x14ac:dyDescent="0.2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.2" x14ac:dyDescent="0.2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.2" x14ac:dyDescent="0.2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.2" x14ac:dyDescent="0.2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.2" x14ac:dyDescent="0.2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.2" x14ac:dyDescent="0.2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.2" x14ac:dyDescent="0.2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.2" x14ac:dyDescent="0.2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.2" x14ac:dyDescent="0.2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.2" x14ac:dyDescent="0.2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.2" x14ac:dyDescent="0.2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.2" x14ac:dyDescent="0.2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.2" x14ac:dyDescent="0.2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.2" x14ac:dyDescent="0.2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.2" x14ac:dyDescent="0.2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.2" x14ac:dyDescent="0.2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.2" x14ac:dyDescent="0.2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.2" x14ac:dyDescent="0.2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.2" x14ac:dyDescent="0.2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.2" x14ac:dyDescent="0.2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.2" x14ac:dyDescent="0.2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.2" x14ac:dyDescent="0.2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.2" x14ac:dyDescent="0.2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.2" x14ac:dyDescent="0.2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.2" x14ac:dyDescent="0.2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.2" x14ac:dyDescent="0.2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.2" x14ac:dyDescent="0.2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.2" x14ac:dyDescent="0.2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.2" x14ac:dyDescent="0.2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.2" x14ac:dyDescent="0.2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.2" x14ac:dyDescent="0.2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.2" x14ac:dyDescent="0.2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.2" x14ac:dyDescent="0.2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.2" x14ac:dyDescent="0.2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.2" x14ac:dyDescent="0.2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.2" x14ac:dyDescent="0.2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.2" x14ac:dyDescent="0.2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.2" x14ac:dyDescent="0.2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.2" x14ac:dyDescent="0.2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.2" x14ac:dyDescent="0.2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.2" x14ac:dyDescent="0.2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.2" x14ac:dyDescent="0.2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.2" x14ac:dyDescent="0.2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.2" x14ac:dyDescent="0.2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.2" x14ac:dyDescent="0.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.2" x14ac:dyDescent="0.2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.2" x14ac:dyDescent="0.2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.2" x14ac:dyDescent="0.2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.2" x14ac:dyDescent="0.2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.2" x14ac:dyDescent="0.2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.2" x14ac:dyDescent="0.2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.2" x14ac:dyDescent="0.2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.2" x14ac:dyDescent="0.2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.2" x14ac:dyDescent="0.2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.2" x14ac:dyDescent="0.2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.2" x14ac:dyDescent="0.2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.2" x14ac:dyDescent="0.2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.2" x14ac:dyDescent="0.2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.2" x14ac:dyDescent="0.2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.2" x14ac:dyDescent="0.2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.2" x14ac:dyDescent="0.2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.2" x14ac:dyDescent="0.2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.2" x14ac:dyDescent="0.2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.2" x14ac:dyDescent="0.2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.2" x14ac:dyDescent="0.2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.2" x14ac:dyDescent="0.2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.2" x14ac:dyDescent="0.2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.2" x14ac:dyDescent="0.2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.2" x14ac:dyDescent="0.2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.2" x14ac:dyDescent="0.2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.2" x14ac:dyDescent="0.2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.2" x14ac:dyDescent="0.2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.2" x14ac:dyDescent="0.2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.2" x14ac:dyDescent="0.2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.2" x14ac:dyDescent="0.2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.2" x14ac:dyDescent="0.2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.2" x14ac:dyDescent="0.2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.2" x14ac:dyDescent="0.2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.2" x14ac:dyDescent="0.2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.2" x14ac:dyDescent="0.2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.2" x14ac:dyDescent="0.2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.2" x14ac:dyDescent="0.2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.2" x14ac:dyDescent="0.2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.2" x14ac:dyDescent="0.2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.2" x14ac:dyDescent="0.2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.2" x14ac:dyDescent="0.2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.2" x14ac:dyDescent="0.2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.2" x14ac:dyDescent="0.2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.2" x14ac:dyDescent="0.2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.2" x14ac:dyDescent="0.2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.2" x14ac:dyDescent="0.2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.2" x14ac:dyDescent="0.2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.2" x14ac:dyDescent="0.2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.2" x14ac:dyDescent="0.2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.2" x14ac:dyDescent="0.2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.2" x14ac:dyDescent="0.2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.2" x14ac:dyDescent="0.2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.2" x14ac:dyDescent="0.2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.2" x14ac:dyDescent="0.2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.2" x14ac:dyDescent="0.2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.2" x14ac:dyDescent="0.2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.2" x14ac:dyDescent="0.2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.2" x14ac:dyDescent="0.2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.2" x14ac:dyDescent="0.2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.2" x14ac:dyDescent="0.2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.2" x14ac:dyDescent="0.2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.2" x14ac:dyDescent="0.2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.2" x14ac:dyDescent="0.2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.2" x14ac:dyDescent="0.2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.2" x14ac:dyDescent="0.2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.2" x14ac:dyDescent="0.2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.2" x14ac:dyDescent="0.2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.2" x14ac:dyDescent="0.2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.2" x14ac:dyDescent="0.2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.2" x14ac:dyDescent="0.2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.2" x14ac:dyDescent="0.2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.2" x14ac:dyDescent="0.2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.2" x14ac:dyDescent="0.2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.2" x14ac:dyDescent="0.2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.2" x14ac:dyDescent="0.2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.2" x14ac:dyDescent="0.2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.2" x14ac:dyDescent="0.2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.2" x14ac:dyDescent="0.2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.2" x14ac:dyDescent="0.2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.2" x14ac:dyDescent="0.2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.2" x14ac:dyDescent="0.2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.2" x14ac:dyDescent="0.2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.2" x14ac:dyDescent="0.2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.2" x14ac:dyDescent="0.2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.2" x14ac:dyDescent="0.2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.2" x14ac:dyDescent="0.2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.2" x14ac:dyDescent="0.2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.2" x14ac:dyDescent="0.2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.2" x14ac:dyDescent="0.2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.2" x14ac:dyDescent="0.2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.2" x14ac:dyDescent="0.2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.2" x14ac:dyDescent="0.2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.2" x14ac:dyDescent="0.2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.2" x14ac:dyDescent="0.2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.2" x14ac:dyDescent="0.2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.2" x14ac:dyDescent="0.2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.2" x14ac:dyDescent="0.2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.2" x14ac:dyDescent="0.2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.2" x14ac:dyDescent="0.2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.2" x14ac:dyDescent="0.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.2" x14ac:dyDescent="0.2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.2" x14ac:dyDescent="0.2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.2" x14ac:dyDescent="0.2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.2" x14ac:dyDescent="0.2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.2" x14ac:dyDescent="0.2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.2" x14ac:dyDescent="0.2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.2" x14ac:dyDescent="0.2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.2" x14ac:dyDescent="0.2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.2" x14ac:dyDescent="0.2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.2" x14ac:dyDescent="0.2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.2" x14ac:dyDescent="0.2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.2" x14ac:dyDescent="0.2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.2" x14ac:dyDescent="0.2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.2" x14ac:dyDescent="0.2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.2" x14ac:dyDescent="0.2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.2" x14ac:dyDescent="0.2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.2" x14ac:dyDescent="0.2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.2" x14ac:dyDescent="0.2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.2" x14ac:dyDescent="0.2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.2" x14ac:dyDescent="0.2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.2" x14ac:dyDescent="0.2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.2" x14ac:dyDescent="0.2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.2" x14ac:dyDescent="0.2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.2" x14ac:dyDescent="0.2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.2" x14ac:dyDescent="0.2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.2" x14ac:dyDescent="0.2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.2" x14ac:dyDescent="0.2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.2" x14ac:dyDescent="0.2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.2" x14ac:dyDescent="0.2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.2" x14ac:dyDescent="0.2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.2" x14ac:dyDescent="0.2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.2" x14ac:dyDescent="0.2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.2" x14ac:dyDescent="0.2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.2" x14ac:dyDescent="0.2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.2" x14ac:dyDescent="0.2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.2" x14ac:dyDescent="0.2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.2" x14ac:dyDescent="0.2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.2" x14ac:dyDescent="0.2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.2" x14ac:dyDescent="0.2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.2" x14ac:dyDescent="0.2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.2" x14ac:dyDescent="0.2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.2" x14ac:dyDescent="0.2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.2" x14ac:dyDescent="0.2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.2" x14ac:dyDescent="0.2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.2" x14ac:dyDescent="0.2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.2" x14ac:dyDescent="0.2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.2" x14ac:dyDescent="0.2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.2" x14ac:dyDescent="0.2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.2" x14ac:dyDescent="0.2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.2" x14ac:dyDescent="0.2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.2" x14ac:dyDescent="0.2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.2" x14ac:dyDescent="0.2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.2" x14ac:dyDescent="0.2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.2" x14ac:dyDescent="0.2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.2" x14ac:dyDescent="0.2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.2" x14ac:dyDescent="0.2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.2" x14ac:dyDescent="0.2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.2" x14ac:dyDescent="0.2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.2" x14ac:dyDescent="0.2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.2" x14ac:dyDescent="0.2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.2" x14ac:dyDescent="0.2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.2" x14ac:dyDescent="0.2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.2" x14ac:dyDescent="0.2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.2" x14ac:dyDescent="0.2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.2" x14ac:dyDescent="0.2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.2" x14ac:dyDescent="0.2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.2" x14ac:dyDescent="0.2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.2" x14ac:dyDescent="0.2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.2" x14ac:dyDescent="0.2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.2" x14ac:dyDescent="0.2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.2" x14ac:dyDescent="0.2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.2" x14ac:dyDescent="0.2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.2" x14ac:dyDescent="0.2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.2" x14ac:dyDescent="0.2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.2" x14ac:dyDescent="0.2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.2" x14ac:dyDescent="0.2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.2" x14ac:dyDescent="0.2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.2" x14ac:dyDescent="0.2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.2" x14ac:dyDescent="0.2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.2" x14ac:dyDescent="0.2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.2" x14ac:dyDescent="0.2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.2" x14ac:dyDescent="0.2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.2" x14ac:dyDescent="0.2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.2" x14ac:dyDescent="0.2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.2" x14ac:dyDescent="0.2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.2" x14ac:dyDescent="0.2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.2" x14ac:dyDescent="0.2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.2" x14ac:dyDescent="0.2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.2" x14ac:dyDescent="0.2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.2" x14ac:dyDescent="0.2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.2" x14ac:dyDescent="0.2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.2" x14ac:dyDescent="0.2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.2" x14ac:dyDescent="0.2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.2" x14ac:dyDescent="0.2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.2" x14ac:dyDescent="0.2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.2" x14ac:dyDescent="0.2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.2" x14ac:dyDescent="0.2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.2" x14ac:dyDescent="0.2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.2" x14ac:dyDescent="0.2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.2" x14ac:dyDescent="0.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.2" x14ac:dyDescent="0.2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.2" x14ac:dyDescent="0.2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.2" x14ac:dyDescent="0.2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.2" x14ac:dyDescent="0.2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.2" x14ac:dyDescent="0.2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.2" x14ac:dyDescent="0.2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.2" x14ac:dyDescent="0.2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.2" x14ac:dyDescent="0.2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.2" x14ac:dyDescent="0.2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.2" x14ac:dyDescent="0.2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.2" x14ac:dyDescent="0.2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.2" x14ac:dyDescent="0.2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.2" x14ac:dyDescent="0.2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.2" x14ac:dyDescent="0.2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.2" x14ac:dyDescent="0.2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.2" x14ac:dyDescent="0.2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.2" x14ac:dyDescent="0.2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.2" x14ac:dyDescent="0.2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.2" x14ac:dyDescent="0.2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.2" x14ac:dyDescent="0.2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.2" x14ac:dyDescent="0.2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.2" x14ac:dyDescent="0.2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.2" x14ac:dyDescent="0.2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.2" x14ac:dyDescent="0.2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.2" x14ac:dyDescent="0.2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.2" x14ac:dyDescent="0.2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.2" x14ac:dyDescent="0.2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.2" x14ac:dyDescent="0.2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.2" x14ac:dyDescent="0.2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.2" x14ac:dyDescent="0.2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.2" x14ac:dyDescent="0.2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.2" x14ac:dyDescent="0.2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.2" x14ac:dyDescent="0.2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.2" x14ac:dyDescent="0.2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.2" x14ac:dyDescent="0.2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.2" x14ac:dyDescent="0.2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.2" x14ac:dyDescent="0.2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.2" x14ac:dyDescent="0.2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.2" x14ac:dyDescent="0.2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.2" x14ac:dyDescent="0.2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.2" x14ac:dyDescent="0.2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.2" x14ac:dyDescent="0.2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.2" x14ac:dyDescent="0.2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.2" x14ac:dyDescent="0.2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.2" x14ac:dyDescent="0.2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.2" x14ac:dyDescent="0.2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.2" x14ac:dyDescent="0.2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.2" x14ac:dyDescent="0.2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.2" x14ac:dyDescent="0.2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.2" x14ac:dyDescent="0.2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.2" x14ac:dyDescent="0.2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.2" x14ac:dyDescent="0.2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.2" x14ac:dyDescent="0.2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.2" x14ac:dyDescent="0.2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.2" x14ac:dyDescent="0.2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.2" x14ac:dyDescent="0.2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.2" x14ac:dyDescent="0.2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.2" x14ac:dyDescent="0.2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.2" x14ac:dyDescent="0.2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.2" x14ac:dyDescent="0.2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.2" x14ac:dyDescent="0.2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.2" x14ac:dyDescent="0.2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.2" x14ac:dyDescent="0.2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.2" x14ac:dyDescent="0.2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.2" x14ac:dyDescent="0.2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.2" x14ac:dyDescent="0.2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.2" x14ac:dyDescent="0.2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.2" x14ac:dyDescent="0.2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.2" x14ac:dyDescent="0.2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.2" x14ac:dyDescent="0.2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.2" x14ac:dyDescent="0.2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.2" x14ac:dyDescent="0.2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.2" x14ac:dyDescent="0.2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.2" x14ac:dyDescent="0.2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.2" x14ac:dyDescent="0.2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.2" x14ac:dyDescent="0.2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.2" x14ac:dyDescent="0.2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.2" x14ac:dyDescent="0.2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.2" x14ac:dyDescent="0.2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.2" x14ac:dyDescent="0.2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.2" x14ac:dyDescent="0.2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.2" x14ac:dyDescent="0.2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.2" x14ac:dyDescent="0.2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.2" x14ac:dyDescent="0.2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.2" x14ac:dyDescent="0.2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.2" x14ac:dyDescent="0.2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.2" x14ac:dyDescent="0.2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.2" x14ac:dyDescent="0.2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.2" x14ac:dyDescent="0.2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.2" x14ac:dyDescent="0.2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.2" x14ac:dyDescent="0.2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.2" x14ac:dyDescent="0.2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.2" x14ac:dyDescent="0.2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.2" x14ac:dyDescent="0.2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.2" x14ac:dyDescent="0.2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.2" x14ac:dyDescent="0.2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.2" x14ac:dyDescent="0.2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.2" x14ac:dyDescent="0.2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.2" x14ac:dyDescent="0.2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.2" x14ac:dyDescent="0.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.2" x14ac:dyDescent="0.2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.2" x14ac:dyDescent="0.2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.2" x14ac:dyDescent="0.2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.2" x14ac:dyDescent="0.2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.2" x14ac:dyDescent="0.2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.2" x14ac:dyDescent="0.2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.2" x14ac:dyDescent="0.2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.2" x14ac:dyDescent="0.2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.2" x14ac:dyDescent="0.2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.2" x14ac:dyDescent="0.2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.2" x14ac:dyDescent="0.2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.2" x14ac:dyDescent="0.2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.2" x14ac:dyDescent="0.2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.2" x14ac:dyDescent="0.2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.2" x14ac:dyDescent="0.2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.2" x14ac:dyDescent="0.2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.2" x14ac:dyDescent="0.2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.2" x14ac:dyDescent="0.2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.2" x14ac:dyDescent="0.2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.2" x14ac:dyDescent="0.2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.2" x14ac:dyDescent="0.2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.2" x14ac:dyDescent="0.2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.2" x14ac:dyDescent="0.2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.2" x14ac:dyDescent="0.2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.2" x14ac:dyDescent="0.2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.2" x14ac:dyDescent="0.2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.2" x14ac:dyDescent="0.2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.2" x14ac:dyDescent="0.2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.2" x14ac:dyDescent="0.2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.2" x14ac:dyDescent="0.2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.2" x14ac:dyDescent="0.2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.2" x14ac:dyDescent="0.2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.2" x14ac:dyDescent="0.2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.2" x14ac:dyDescent="0.2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.2" x14ac:dyDescent="0.2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.2" x14ac:dyDescent="0.2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.2" x14ac:dyDescent="0.2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.2" x14ac:dyDescent="0.2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.2" x14ac:dyDescent="0.2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.2" x14ac:dyDescent="0.2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.2" x14ac:dyDescent="0.2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.2" x14ac:dyDescent="0.2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.2" x14ac:dyDescent="0.2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.2" x14ac:dyDescent="0.2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.2" x14ac:dyDescent="0.2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.2" x14ac:dyDescent="0.2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.2" x14ac:dyDescent="0.2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.2" x14ac:dyDescent="0.2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.2" x14ac:dyDescent="0.2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.2" x14ac:dyDescent="0.2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.2" x14ac:dyDescent="0.2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.2" x14ac:dyDescent="0.2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.2" x14ac:dyDescent="0.2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.2" x14ac:dyDescent="0.2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.2" x14ac:dyDescent="0.2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.2" x14ac:dyDescent="0.2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.2" x14ac:dyDescent="0.2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.2" x14ac:dyDescent="0.2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.2" x14ac:dyDescent="0.2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.2" x14ac:dyDescent="0.2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.2" x14ac:dyDescent="0.2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.2" x14ac:dyDescent="0.2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.2" x14ac:dyDescent="0.2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.2" x14ac:dyDescent="0.2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.2" x14ac:dyDescent="0.2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.2" x14ac:dyDescent="0.2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.2" x14ac:dyDescent="0.2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.2" x14ac:dyDescent="0.2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.2" x14ac:dyDescent="0.2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.2" x14ac:dyDescent="0.2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.2" x14ac:dyDescent="0.2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.2" x14ac:dyDescent="0.2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.2" x14ac:dyDescent="0.2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.2" x14ac:dyDescent="0.2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.2" x14ac:dyDescent="0.2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.2" x14ac:dyDescent="0.2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.2" x14ac:dyDescent="0.2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.2" x14ac:dyDescent="0.2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.2" x14ac:dyDescent="0.2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.2" x14ac:dyDescent="0.2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.2" x14ac:dyDescent="0.2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.2" x14ac:dyDescent="0.2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.2" x14ac:dyDescent="0.2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.2" x14ac:dyDescent="0.2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.2" x14ac:dyDescent="0.2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.2" x14ac:dyDescent="0.2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.2" x14ac:dyDescent="0.2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.2" x14ac:dyDescent="0.2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.2" x14ac:dyDescent="0.2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.2" x14ac:dyDescent="0.2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.2" x14ac:dyDescent="0.2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.2" x14ac:dyDescent="0.2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.2" x14ac:dyDescent="0.2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.2" x14ac:dyDescent="0.2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.2" x14ac:dyDescent="0.2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.2" x14ac:dyDescent="0.2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.2" x14ac:dyDescent="0.2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.2" x14ac:dyDescent="0.2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.2" x14ac:dyDescent="0.2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.2" x14ac:dyDescent="0.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.2" x14ac:dyDescent="0.2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.2" x14ac:dyDescent="0.2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.2" x14ac:dyDescent="0.2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.2" x14ac:dyDescent="0.2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.2" x14ac:dyDescent="0.2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.2" x14ac:dyDescent="0.2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.2" x14ac:dyDescent="0.2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.2" x14ac:dyDescent="0.2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.2" x14ac:dyDescent="0.2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.2" x14ac:dyDescent="0.2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.2" x14ac:dyDescent="0.2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.2" x14ac:dyDescent="0.2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.2" x14ac:dyDescent="0.2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.2" x14ac:dyDescent="0.2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.2" x14ac:dyDescent="0.2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.2" x14ac:dyDescent="0.2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.2" x14ac:dyDescent="0.2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.2" x14ac:dyDescent="0.2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.2" x14ac:dyDescent="0.2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.2" x14ac:dyDescent="0.2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.2" x14ac:dyDescent="0.2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.2" x14ac:dyDescent="0.2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.2" x14ac:dyDescent="0.2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.2" x14ac:dyDescent="0.2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.2" x14ac:dyDescent="0.2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.2" x14ac:dyDescent="0.2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.2" x14ac:dyDescent="0.2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.2" x14ac:dyDescent="0.2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.2" x14ac:dyDescent="0.2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.2" x14ac:dyDescent="0.2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.2" x14ac:dyDescent="0.2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.2" x14ac:dyDescent="0.2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.2" x14ac:dyDescent="0.2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.2" x14ac:dyDescent="0.2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.2" x14ac:dyDescent="0.2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.2" x14ac:dyDescent="0.2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.2" x14ac:dyDescent="0.2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.2" x14ac:dyDescent="0.2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.2" x14ac:dyDescent="0.2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.2" x14ac:dyDescent="0.2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.2" x14ac:dyDescent="0.2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.2" x14ac:dyDescent="0.2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.2" x14ac:dyDescent="0.2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.2" x14ac:dyDescent="0.2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.2" x14ac:dyDescent="0.2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.2" x14ac:dyDescent="0.2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.2" x14ac:dyDescent="0.2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.2" x14ac:dyDescent="0.2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.2" x14ac:dyDescent="0.2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.2" x14ac:dyDescent="0.2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.2" x14ac:dyDescent="0.2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.2" x14ac:dyDescent="0.2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.2" x14ac:dyDescent="0.2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.2" x14ac:dyDescent="0.2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.2" x14ac:dyDescent="0.2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.2" x14ac:dyDescent="0.2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.2" x14ac:dyDescent="0.2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.2" x14ac:dyDescent="0.2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.2" x14ac:dyDescent="0.2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.2" x14ac:dyDescent="0.2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.2" x14ac:dyDescent="0.2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.2" x14ac:dyDescent="0.2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.2" x14ac:dyDescent="0.2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.2" x14ac:dyDescent="0.2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.2" x14ac:dyDescent="0.2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.2" x14ac:dyDescent="0.2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.2" x14ac:dyDescent="0.2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.2" x14ac:dyDescent="0.2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.2" x14ac:dyDescent="0.2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.2" x14ac:dyDescent="0.2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.2" x14ac:dyDescent="0.2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.2" x14ac:dyDescent="0.2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.2" x14ac:dyDescent="0.2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.2" x14ac:dyDescent="0.2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.2" x14ac:dyDescent="0.2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</cp:lastModifiedBy>
  <dcterms:modified xsi:type="dcterms:W3CDTF">2019-04-19T21:05:56Z</dcterms:modified>
</cp:coreProperties>
</file>